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GOOS/"/>
    </mc:Choice>
  </mc:AlternateContent>
  <xr:revisionPtr revIDLastSave="39" documentId="8_{01232CB0-107A-4ACB-B964-51A18D3D62B9}" xr6:coauthVersionLast="47" xr6:coauthVersionMax="47" xr10:uidLastSave="{28F03127-49B5-44B5-8E81-413F90D070E3}"/>
  <bookViews>
    <workbookView xWindow="-28920" yWindow="-120" windowWidth="29040" windowHeight="15720" tabRatio="977" xr2:uid="{D17671B1-06A6-45A4-A609-6867DA2C5584}"/>
  </bookViews>
  <sheets>
    <sheet name="DCF" sheetId="9" r:id="rId1"/>
    <sheet name="Model" sheetId="3" r:id="rId2"/>
  </sheets>
  <definedNames>
    <definedName name="_xlnm._FilterDatabase" localSheetId="0" hidden="1">DCF!#REF!</definedName>
    <definedName name="CIQWBGuid" localSheetId="0" hidden="1">"ddb1e6c7-4c75-49bf-a966-d33940e1cd5a"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3" i="3" l="1"/>
  <c r="N83" i="3"/>
  <c r="O83" i="3"/>
  <c r="P83" i="3"/>
  <c r="Q83" i="3"/>
  <c r="R83" i="3"/>
  <c r="S83" i="3"/>
  <c r="T83" i="3"/>
  <c r="U83" i="3"/>
  <c r="V83" i="3"/>
  <c r="W83" i="3"/>
  <c r="V104" i="3"/>
  <c r="U104" i="3"/>
  <c r="T104" i="3"/>
  <c r="S104" i="3"/>
  <c r="R104" i="3"/>
  <c r="Q104" i="3"/>
  <c r="P104" i="3"/>
  <c r="O104" i="3"/>
  <c r="N104" i="3"/>
  <c r="M104" i="3"/>
  <c r="M94" i="3" s="1"/>
  <c r="W104" i="3"/>
  <c r="L78" i="3"/>
  <c r="K78" i="3"/>
  <c r="J78" i="3"/>
  <c r="I78" i="3"/>
  <c r="H78" i="3"/>
  <c r="G78" i="3"/>
  <c r="F78" i="3"/>
  <c r="E78" i="3"/>
  <c r="N84" i="3"/>
  <c r="O84" i="3" s="1"/>
  <c r="M77" i="3"/>
  <c r="N77" i="3" s="1"/>
  <c r="O77" i="3" s="1"/>
  <c r="P77" i="3" s="1"/>
  <c r="Q77" i="3" s="1"/>
  <c r="R77" i="3" s="1"/>
  <c r="S77" i="3" s="1"/>
  <c r="T77" i="3" s="1"/>
  <c r="U77" i="3" s="1"/>
  <c r="V77" i="3" s="1"/>
  <c r="W77" i="3" s="1"/>
  <c r="M76" i="3"/>
  <c r="N76" i="3" s="1"/>
  <c r="O76" i="3" s="1"/>
  <c r="P76" i="3" s="1"/>
  <c r="Q76" i="3" s="1"/>
  <c r="R76" i="3" s="1"/>
  <c r="S76" i="3" s="1"/>
  <c r="T76" i="3" s="1"/>
  <c r="U76" i="3" s="1"/>
  <c r="V76" i="3" s="1"/>
  <c r="W76" i="3" s="1"/>
  <c r="M73" i="3"/>
  <c r="N94" i="3" l="1"/>
  <c r="O94" i="3" s="1"/>
  <c r="P94" i="3" s="1"/>
  <c r="Q94" i="3" s="1"/>
  <c r="R94" i="3" s="1"/>
  <c r="S94" i="3" s="1"/>
  <c r="T94" i="3" s="1"/>
  <c r="U94" i="3" s="1"/>
  <c r="V94" i="3" s="1"/>
  <c r="W94" i="3" s="1"/>
  <c r="W78" i="3"/>
  <c r="U78" i="3"/>
  <c r="Q78" i="3"/>
  <c r="M78" i="3"/>
  <c r="T78" i="3"/>
  <c r="P78" i="3"/>
  <c r="S78" i="3"/>
  <c r="O78" i="3"/>
  <c r="V78" i="3"/>
  <c r="R78" i="3"/>
  <c r="N78" i="3"/>
  <c r="P84" i="3"/>
  <c r="Q84" i="3" l="1"/>
  <c r="R84" i="3" l="1"/>
  <c r="S84" i="3" l="1"/>
  <c r="T84" i="3" l="1"/>
  <c r="U84" i="3" l="1"/>
  <c r="V84" i="3" l="1"/>
  <c r="W84" i="3" l="1"/>
  <c r="C26" i="3" l="1"/>
  <c r="C19" i="9"/>
  <c r="C69" i="9" l="1"/>
  <c r="C30" i="9"/>
  <c r="F312" i="3" l="1"/>
  <c r="F313" i="3" s="1"/>
  <c r="F316" i="3" s="1"/>
  <c r="G312" i="3"/>
  <c r="G313" i="3" s="1"/>
  <c r="G316" i="3" s="1"/>
  <c r="H312" i="3"/>
  <c r="H313" i="3" s="1"/>
  <c r="H316" i="3" s="1"/>
  <c r="E313" i="3"/>
  <c r="E315" i="3" s="1"/>
  <c r="I312" i="3"/>
  <c r="I313" i="3" s="1"/>
  <c r="I315" i="3" s="1"/>
  <c r="J313" i="3"/>
  <c r="J315" i="3" s="1"/>
  <c r="L313" i="3"/>
  <c r="L316" i="3" s="1"/>
  <c r="K313" i="3"/>
  <c r="K315" i="3" s="1"/>
  <c r="F315" i="3" l="1"/>
  <c r="G315" i="3"/>
  <c r="H315" i="3"/>
  <c r="L315" i="3"/>
  <c r="K316" i="3"/>
  <c r="J316" i="3"/>
  <c r="I316" i="3"/>
  <c r="W72" i="3" l="1"/>
  <c r="M82" i="3"/>
  <c r="E88" i="3"/>
  <c r="F88" i="3"/>
  <c r="G88" i="3"/>
  <c r="H88" i="3"/>
  <c r="I88" i="3"/>
  <c r="J88" i="3"/>
  <c r="K88" i="3"/>
  <c r="L88" i="3"/>
  <c r="D88" i="3"/>
  <c r="N82" i="3" l="1"/>
  <c r="M86" i="3"/>
  <c r="L86" i="3"/>
  <c r="K82" i="3"/>
  <c r="J82" i="3" s="1"/>
  <c r="I82" i="3" s="1"/>
  <c r="H82" i="3" s="1"/>
  <c r="G82" i="3" s="1"/>
  <c r="F82" i="3" s="1"/>
  <c r="E82" i="3" s="1"/>
  <c r="D82" i="3" s="1"/>
  <c r="O82" i="3" l="1"/>
  <c r="N86" i="3"/>
  <c r="L87" i="3"/>
  <c r="M87" i="3" s="1"/>
  <c r="N87" i="3" s="1"/>
  <c r="O87" i="3" s="1"/>
  <c r="P87" i="3" s="1"/>
  <c r="Q87" i="3" s="1"/>
  <c r="R87" i="3" s="1"/>
  <c r="S87" i="3" s="1"/>
  <c r="T87" i="3" s="1"/>
  <c r="U87" i="3" s="1"/>
  <c r="V87" i="3" s="1"/>
  <c r="W87" i="3" s="1"/>
  <c r="L89" i="3"/>
  <c r="K86" i="3"/>
  <c r="P82" i="3" l="1"/>
  <c r="O86" i="3"/>
  <c r="K87" i="3"/>
  <c r="K89" i="3"/>
  <c r="J86" i="3"/>
  <c r="Q82" i="3" l="1"/>
  <c r="P86" i="3"/>
  <c r="J87" i="3"/>
  <c r="J89" i="3"/>
  <c r="I86" i="3"/>
  <c r="R82" i="3" l="1"/>
  <c r="Q86" i="3"/>
  <c r="I87" i="3"/>
  <c r="I89" i="3"/>
  <c r="H86" i="3"/>
  <c r="S82" i="3" l="1"/>
  <c r="R86" i="3"/>
  <c r="H87" i="3"/>
  <c r="H89" i="3"/>
  <c r="G86" i="3"/>
  <c r="T82" i="3" l="1"/>
  <c r="S86" i="3"/>
  <c r="G87" i="3"/>
  <c r="G89" i="3"/>
  <c r="F86" i="3"/>
  <c r="U82" i="3" l="1"/>
  <c r="T86" i="3"/>
  <c r="F87" i="3"/>
  <c r="F89" i="3"/>
  <c r="E86" i="3"/>
  <c r="D86" i="3"/>
  <c r="L79" i="3"/>
  <c r="K79" i="3"/>
  <c r="J79" i="3"/>
  <c r="I79" i="3"/>
  <c r="H79" i="3"/>
  <c r="G79" i="3"/>
  <c r="F79" i="3"/>
  <c r="V82" i="3" l="1"/>
  <c r="U86" i="3"/>
  <c r="D87" i="3"/>
  <c r="D89" i="3"/>
  <c r="E87" i="3"/>
  <c r="E89" i="3"/>
  <c r="W82" i="3" l="1"/>
  <c r="W86" i="3" s="1"/>
  <c r="V86" i="3"/>
  <c r="F268" i="3" l="1"/>
  <c r="G268" i="3"/>
  <c r="F266" i="3"/>
  <c r="F265" i="3" s="1"/>
  <c r="H268" i="3"/>
  <c r="J268" i="3"/>
  <c r="K268" i="3"/>
  <c r="L268" i="3"/>
  <c r="I268" i="3"/>
  <c r="K266" i="3" l="1"/>
  <c r="K265" i="3" s="1"/>
  <c r="J266" i="3"/>
  <c r="J265" i="3" s="1"/>
  <c r="I266" i="3"/>
  <c r="I265" i="3" s="1"/>
  <c r="H266" i="3"/>
  <c r="H265" i="3" s="1"/>
  <c r="G266" i="3"/>
  <c r="G265" i="3" s="1"/>
  <c r="L266" i="3"/>
  <c r="L265" i="3" s="1"/>
  <c r="M129" i="3"/>
  <c r="C84" i="9" s="1"/>
  <c r="L333" i="3"/>
  <c r="N129" i="3"/>
  <c r="D84" i="9" s="1"/>
  <c r="O129" i="3"/>
  <c r="E84" i="9" s="1"/>
  <c r="P129" i="3"/>
  <c r="F84" i="9" s="1"/>
  <c r="Q129" i="3"/>
  <c r="G84" i="9" s="1"/>
  <c r="R129" i="3"/>
  <c r="H84" i="9" s="1"/>
  <c r="S129" i="3"/>
  <c r="I84" i="9" s="1"/>
  <c r="T129" i="3"/>
  <c r="J84" i="9" s="1"/>
  <c r="U129" i="3"/>
  <c r="K84" i="9" s="1"/>
  <c r="V129" i="3"/>
  <c r="L84" i="9" s="1"/>
  <c r="W129" i="3"/>
  <c r="M84" i="9" s="1"/>
  <c r="C99" i="9"/>
  <c r="C58" i="9"/>
  <c r="N218" i="3"/>
  <c r="O218" i="3" s="1"/>
  <c r="P218" i="3" s="1"/>
  <c r="Q218" i="3" s="1"/>
  <c r="R218" i="3" s="1"/>
  <c r="S218" i="3" s="1"/>
  <c r="T218" i="3" s="1"/>
  <c r="U218" i="3" s="1"/>
  <c r="V218" i="3" s="1"/>
  <c r="W218" i="3" s="1"/>
  <c r="M225" i="3"/>
  <c r="N225" i="3" s="1"/>
  <c r="O225" i="3" s="1"/>
  <c r="P225" i="3" s="1"/>
  <c r="Q225" i="3" s="1"/>
  <c r="R225" i="3" s="1"/>
  <c r="S225" i="3" s="1"/>
  <c r="T225" i="3" s="1"/>
  <c r="U225" i="3" s="1"/>
  <c r="V225" i="3" s="1"/>
  <c r="W225" i="3" s="1"/>
  <c r="M224" i="3"/>
  <c r="N224" i="3" s="1"/>
  <c r="O224" i="3" s="1"/>
  <c r="P224" i="3" s="1"/>
  <c r="Q224" i="3" s="1"/>
  <c r="R224" i="3" s="1"/>
  <c r="S224" i="3" s="1"/>
  <c r="T224" i="3" s="1"/>
  <c r="U224" i="3" s="1"/>
  <c r="V224" i="3" s="1"/>
  <c r="W224" i="3" s="1"/>
  <c r="M223" i="3"/>
  <c r="N223" i="3" s="1"/>
  <c r="O223" i="3" s="1"/>
  <c r="P223" i="3" s="1"/>
  <c r="Q223" i="3" s="1"/>
  <c r="R223" i="3" s="1"/>
  <c r="S223" i="3" s="1"/>
  <c r="T223" i="3" s="1"/>
  <c r="U223" i="3" s="1"/>
  <c r="V223" i="3" s="1"/>
  <c r="W223" i="3" s="1"/>
  <c r="M195" i="3"/>
  <c r="N195" i="3" s="1"/>
  <c r="O195" i="3" s="1"/>
  <c r="P195" i="3" s="1"/>
  <c r="Q195" i="3" s="1"/>
  <c r="R195" i="3" s="1"/>
  <c r="S195" i="3" s="1"/>
  <c r="T195" i="3" s="1"/>
  <c r="U195" i="3" s="1"/>
  <c r="V195" i="3" s="1"/>
  <c r="W195" i="3" s="1"/>
  <c r="L228" i="3"/>
  <c r="K238" i="3"/>
  <c r="J238" i="3"/>
  <c r="I238" i="3"/>
  <c r="H238" i="3"/>
  <c r="G238" i="3"/>
  <c r="F238" i="3"/>
  <c r="E238" i="3"/>
  <c r="D238" i="3"/>
  <c r="L238" i="3"/>
  <c r="D236" i="3"/>
  <c r="C236" i="3"/>
  <c r="K236" i="3"/>
  <c r="J236" i="3"/>
  <c r="I236" i="3"/>
  <c r="H236" i="3"/>
  <c r="G236" i="3"/>
  <c r="F236" i="3"/>
  <c r="E236" i="3"/>
  <c r="L236" i="3"/>
  <c r="N156" i="3"/>
  <c r="O156" i="3"/>
  <c r="P156" i="3"/>
  <c r="Q156" i="3"/>
  <c r="R156" i="3"/>
  <c r="S156" i="3"/>
  <c r="T156" i="3"/>
  <c r="U156" i="3"/>
  <c r="V156" i="3"/>
  <c r="W156" i="3"/>
  <c r="M156" i="3"/>
  <c r="L218" i="3"/>
  <c r="M176" i="3" s="1"/>
  <c r="K218" i="3"/>
  <c r="J218" i="3"/>
  <c r="I218" i="3"/>
  <c r="H218" i="3"/>
  <c r="G218" i="3"/>
  <c r="F218" i="3"/>
  <c r="E218" i="3"/>
  <c r="D218" i="3"/>
  <c r="M190" i="3"/>
  <c r="N190" i="3" s="1"/>
  <c r="O190" i="3" s="1"/>
  <c r="P190" i="3" s="1"/>
  <c r="Q190" i="3" s="1"/>
  <c r="R190" i="3" s="1"/>
  <c r="S190" i="3" s="1"/>
  <c r="T190" i="3" s="1"/>
  <c r="U190" i="3" s="1"/>
  <c r="V190" i="3" s="1"/>
  <c r="W190" i="3" s="1"/>
  <c r="M189" i="3"/>
  <c r="N189" i="3" s="1"/>
  <c r="O189" i="3" s="1"/>
  <c r="P189" i="3" s="1"/>
  <c r="Q189" i="3" s="1"/>
  <c r="R189" i="3" s="1"/>
  <c r="S189" i="3" s="1"/>
  <c r="T189" i="3" s="1"/>
  <c r="U189" i="3" s="1"/>
  <c r="V189" i="3" s="1"/>
  <c r="W189" i="3" s="1"/>
  <c r="L276" i="3"/>
  <c r="L274" i="3"/>
  <c r="L301" i="3"/>
  <c r="L303" i="3" s="1"/>
  <c r="K300" i="3"/>
  <c r="J300" i="3"/>
  <c r="K297" i="3" s="1"/>
  <c r="I300" i="3"/>
  <c r="I306" i="3" s="1"/>
  <c r="L300" i="3"/>
  <c r="M297" i="3" s="1"/>
  <c r="K301" i="3"/>
  <c r="K304" i="3" s="1"/>
  <c r="J301" i="3"/>
  <c r="J304" i="3" s="1"/>
  <c r="I301" i="3"/>
  <c r="I304" i="3" s="1"/>
  <c r="E276" i="3"/>
  <c r="F276" i="3"/>
  <c r="G276" i="3"/>
  <c r="H276" i="3"/>
  <c r="I276" i="3"/>
  <c r="J276" i="3"/>
  <c r="K276" i="3"/>
  <c r="D276" i="3"/>
  <c r="C165" i="3"/>
  <c r="C162" i="3"/>
  <c r="C161" i="3"/>
  <c r="C159" i="3"/>
  <c r="C156" i="3"/>
  <c r="C155" i="3"/>
  <c r="C152" i="3"/>
  <c r="C153" i="3"/>
  <c r="C128" i="3"/>
  <c r="C126" i="3"/>
  <c r="C238" i="3" s="1"/>
  <c r="C31" i="3"/>
  <c r="C29" i="3"/>
  <c r="C27" i="3"/>
  <c r="C119" i="3" s="1"/>
  <c r="D193" i="3"/>
  <c r="D228" i="3" s="1"/>
  <c r="D249" i="3"/>
  <c r="C249" i="3"/>
  <c r="E249" i="3"/>
  <c r="E193" i="3"/>
  <c r="E228" i="3" s="1"/>
  <c r="D161" i="3"/>
  <c r="F256" i="3"/>
  <c r="G256" i="3"/>
  <c r="H256" i="3"/>
  <c r="I256" i="3"/>
  <c r="J256" i="3"/>
  <c r="K256" i="3"/>
  <c r="L256" i="3"/>
  <c r="D111" i="3"/>
  <c r="F193" i="3"/>
  <c r="F228" i="3" s="1"/>
  <c r="E161" i="3"/>
  <c r="M191" i="3"/>
  <c r="N191" i="3" s="1"/>
  <c r="O191" i="3" s="1"/>
  <c r="P191" i="3" s="1"/>
  <c r="Q191" i="3" s="1"/>
  <c r="R191" i="3" s="1"/>
  <c r="S191" i="3" s="1"/>
  <c r="T191" i="3" s="1"/>
  <c r="U191" i="3" s="1"/>
  <c r="V191" i="3" s="1"/>
  <c r="W191" i="3" s="1"/>
  <c r="M188" i="3"/>
  <c r="N188" i="3" s="1"/>
  <c r="O188" i="3" s="1"/>
  <c r="P188" i="3" s="1"/>
  <c r="Q188" i="3" s="1"/>
  <c r="R188" i="3" s="1"/>
  <c r="S188" i="3" s="1"/>
  <c r="T188" i="3" s="1"/>
  <c r="U188" i="3" s="1"/>
  <c r="V188" i="3" s="1"/>
  <c r="W188" i="3" s="1"/>
  <c r="H207" i="3"/>
  <c r="H206" i="3"/>
  <c r="I206" i="3"/>
  <c r="J206" i="3"/>
  <c r="K206" i="3"/>
  <c r="L206" i="3"/>
  <c r="I207" i="3"/>
  <c r="J207" i="3"/>
  <c r="K207" i="3"/>
  <c r="L207" i="3"/>
  <c r="G206" i="3"/>
  <c r="G207" i="3"/>
  <c r="E111" i="3"/>
  <c r="F162" i="3"/>
  <c r="F161" i="3"/>
  <c r="F111" i="3"/>
  <c r="G161" i="3"/>
  <c r="G282" i="3"/>
  <c r="H278" i="3" s="1"/>
  <c r="F282" i="3"/>
  <c r="G278" i="3" s="1"/>
  <c r="E282" i="3"/>
  <c r="F278" i="3" s="1"/>
  <c r="D282" i="3"/>
  <c r="E278" i="3" s="1"/>
  <c r="G280" i="3"/>
  <c r="F280" i="3"/>
  <c r="E280" i="3"/>
  <c r="G290" i="3"/>
  <c r="H286" i="3" s="1"/>
  <c r="F290" i="3"/>
  <c r="G286" i="3" s="1"/>
  <c r="E290" i="3"/>
  <c r="F286" i="3" s="1"/>
  <c r="D290" i="3"/>
  <c r="E286" i="3" s="1"/>
  <c r="G288" i="3"/>
  <c r="F288" i="3"/>
  <c r="E288" i="3"/>
  <c r="G295" i="3"/>
  <c r="H292" i="3" s="1"/>
  <c r="F295" i="3"/>
  <c r="G292" i="3" s="1"/>
  <c r="E295" i="3"/>
  <c r="F292" i="3" s="1"/>
  <c r="D295" i="3"/>
  <c r="E292" i="3" s="1"/>
  <c r="G111" i="3"/>
  <c r="G97" i="3"/>
  <c r="G70" i="3"/>
  <c r="K295" i="3"/>
  <c r="L292" i="3" s="1"/>
  <c r="J295" i="3"/>
  <c r="K292" i="3" s="1"/>
  <c r="I295" i="3"/>
  <c r="H295" i="3"/>
  <c r="I292" i="3" s="1"/>
  <c r="L295" i="3"/>
  <c r="M292" i="3" s="1"/>
  <c r="J288" i="3"/>
  <c r="K290" i="3"/>
  <c r="J290" i="3"/>
  <c r="I290" i="3"/>
  <c r="H290" i="3"/>
  <c r="L290" i="3"/>
  <c r="K288" i="3"/>
  <c r="I288" i="3"/>
  <c r="H288" i="3"/>
  <c r="L288" i="3"/>
  <c r="K280" i="3"/>
  <c r="J280" i="3"/>
  <c r="I280" i="3"/>
  <c r="H280" i="3"/>
  <c r="L280" i="3"/>
  <c r="K282" i="3"/>
  <c r="L278" i="3" s="1"/>
  <c r="J282" i="3"/>
  <c r="K278" i="3" s="1"/>
  <c r="I282" i="3"/>
  <c r="H282" i="3"/>
  <c r="L282" i="3"/>
  <c r="M278" i="3" s="1"/>
  <c r="M279" i="3" s="1"/>
  <c r="L258" i="3"/>
  <c r="L255" i="3"/>
  <c r="I162" i="3"/>
  <c r="L157" i="3"/>
  <c r="L251" i="3"/>
  <c r="L253" i="3" s="1"/>
  <c r="C60" i="9" s="1"/>
  <c r="C18" i="9" s="1"/>
  <c r="L229" i="3" l="1"/>
  <c r="C121" i="3"/>
  <c r="C118" i="3"/>
  <c r="L307" i="3"/>
  <c r="L304" i="3"/>
  <c r="H237" i="3"/>
  <c r="H231" i="3" s="1"/>
  <c r="N110" i="3"/>
  <c r="N109" i="3" s="1"/>
  <c r="K307" i="3"/>
  <c r="I307" i="3"/>
  <c r="L336" i="3"/>
  <c r="J307" i="3"/>
  <c r="C237" i="3"/>
  <c r="M175" i="3"/>
  <c r="N176" i="3" s="1"/>
  <c r="E237" i="3"/>
  <c r="I237" i="3"/>
  <c r="I231" i="3" s="1"/>
  <c r="D237" i="3"/>
  <c r="F237" i="3"/>
  <c r="J237" i="3"/>
  <c r="J231" i="3" s="1"/>
  <c r="M110" i="3"/>
  <c r="M109" i="3" s="1"/>
  <c r="L237" i="3"/>
  <c r="L231" i="3" s="1"/>
  <c r="G237" i="3"/>
  <c r="G231" i="3" s="1"/>
  <c r="K237" i="3"/>
  <c r="K231" i="3" s="1"/>
  <c r="M41" i="3"/>
  <c r="M40" i="3"/>
  <c r="M96" i="3"/>
  <c r="O110" i="3"/>
  <c r="O109" i="3" s="1"/>
  <c r="N41" i="3"/>
  <c r="K305" i="3"/>
  <c r="F284" i="3"/>
  <c r="H284" i="3"/>
  <c r="L305" i="3"/>
  <c r="G284" i="3"/>
  <c r="L284" i="3"/>
  <c r="K284" i="3"/>
  <c r="K306" i="3"/>
  <c r="M295" i="3"/>
  <c r="M179" i="3" s="1"/>
  <c r="K303" i="3"/>
  <c r="J303" i="3"/>
  <c r="I303" i="3"/>
  <c r="J305" i="3"/>
  <c r="H281" i="3"/>
  <c r="I305" i="3"/>
  <c r="C28" i="3"/>
  <c r="F294" i="3"/>
  <c r="F289" i="3"/>
  <c r="G294" i="3"/>
  <c r="E289" i="3"/>
  <c r="E294" i="3"/>
  <c r="G289" i="3"/>
  <c r="E281" i="3"/>
  <c r="G281" i="3"/>
  <c r="F281" i="3"/>
  <c r="L257" i="3"/>
  <c r="L259" i="3" s="1"/>
  <c r="K299" i="3"/>
  <c r="L297" i="3"/>
  <c r="L299" i="3" s="1"/>
  <c r="J297" i="3"/>
  <c r="J299" i="3" s="1"/>
  <c r="L294" i="3"/>
  <c r="K294" i="3"/>
  <c r="H294" i="3"/>
  <c r="I294" i="3"/>
  <c r="L281" i="3"/>
  <c r="J292" i="3"/>
  <c r="J294" i="3" s="1"/>
  <c r="I278" i="3"/>
  <c r="K281" i="3"/>
  <c r="J278" i="3"/>
  <c r="N175" i="3" l="1"/>
  <c r="O175" i="3" s="1"/>
  <c r="N40" i="3"/>
  <c r="N47" i="3" s="1"/>
  <c r="M95" i="3"/>
  <c r="O41" i="3"/>
  <c r="P110" i="3"/>
  <c r="P109" i="3" s="1"/>
  <c r="J281" i="3"/>
  <c r="J284" i="3"/>
  <c r="I281" i="3"/>
  <c r="I284" i="3"/>
  <c r="J306" i="3"/>
  <c r="L306" i="3"/>
  <c r="M294" i="3"/>
  <c r="N292" i="3"/>
  <c r="N295" i="3"/>
  <c r="N179" i="3" s="1"/>
  <c r="C30" i="3"/>
  <c r="C33" i="3"/>
  <c r="O176" i="3" l="1"/>
  <c r="P176" i="3" s="1"/>
  <c r="O40" i="3"/>
  <c r="O47" i="3" s="1"/>
  <c r="Q110" i="3"/>
  <c r="Q109" i="3" s="1"/>
  <c r="P41" i="3"/>
  <c r="O295" i="3"/>
  <c r="O179" i="3" s="1"/>
  <c r="N294" i="3"/>
  <c r="O292" i="3"/>
  <c r="C35" i="3"/>
  <c r="C32" i="3"/>
  <c r="C37" i="3" s="1"/>
  <c r="C34" i="3" l="1"/>
  <c r="P175" i="3"/>
  <c r="Q176" i="3" s="1"/>
  <c r="C36" i="3"/>
  <c r="C6" i="3"/>
  <c r="P40" i="3"/>
  <c r="P47" i="3" s="1"/>
  <c r="Q41" i="3"/>
  <c r="R110" i="3"/>
  <c r="R109" i="3" s="1"/>
  <c r="O294" i="3"/>
  <c r="P295" i="3"/>
  <c r="P179" i="3" s="1"/>
  <c r="P292" i="3"/>
  <c r="C19" i="3" l="1"/>
  <c r="Q175" i="3"/>
  <c r="R176" i="3" s="1"/>
  <c r="Q40" i="3"/>
  <c r="Q47" i="3" s="1"/>
  <c r="S110" i="3"/>
  <c r="S109" i="3" s="1"/>
  <c r="R41" i="3"/>
  <c r="P294" i="3"/>
  <c r="Q292" i="3"/>
  <c r="Q295" i="3"/>
  <c r="Q179" i="3" s="1"/>
  <c r="R175" i="3" l="1"/>
  <c r="S175" i="3" s="1"/>
  <c r="R40" i="3"/>
  <c r="R47" i="3" s="1"/>
  <c r="S41" i="3"/>
  <c r="T110" i="3"/>
  <c r="T109" i="3" s="1"/>
  <c r="Q294" i="3"/>
  <c r="R295" i="3"/>
  <c r="R179" i="3" s="1"/>
  <c r="R292" i="3"/>
  <c r="S176" i="3" l="1"/>
  <c r="T176" i="3" s="1"/>
  <c r="S40" i="3"/>
  <c r="S47" i="3" s="1"/>
  <c r="U110" i="3"/>
  <c r="U109" i="3" s="1"/>
  <c r="T41" i="3"/>
  <c r="R294" i="3"/>
  <c r="S295" i="3"/>
  <c r="S179" i="3" s="1"/>
  <c r="S292" i="3"/>
  <c r="T175" i="3" l="1"/>
  <c r="U176" i="3" s="1"/>
  <c r="T40" i="3"/>
  <c r="T47" i="3" s="1"/>
  <c r="U41" i="3"/>
  <c r="V110" i="3"/>
  <c r="V109" i="3" s="1"/>
  <c r="S294" i="3"/>
  <c r="T295" i="3"/>
  <c r="T179" i="3" s="1"/>
  <c r="T292" i="3"/>
  <c r="U175" i="3" l="1"/>
  <c r="V175" i="3" s="1"/>
  <c r="U40" i="3"/>
  <c r="U47" i="3" s="1"/>
  <c r="V41" i="3"/>
  <c r="T294" i="3"/>
  <c r="U292" i="3"/>
  <c r="U295" i="3"/>
  <c r="U179" i="3" s="1"/>
  <c r="V176" i="3" l="1"/>
  <c r="W176" i="3" s="1"/>
  <c r="W41" i="3"/>
  <c r="W110" i="3"/>
  <c r="V40" i="3"/>
  <c r="V47" i="3" s="1"/>
  <c r="U294" i="3"/>
  <c r="V295" i="3"/>
  <c r="V179" i="3" s="1"/>
  <c r="V292" i="3"/>
  <c r="W175" i="3" l="1"/>
  <c r="W40" i="3"/>
  <c r="W47" i="3" s="1"/>
  <c r="W109" i="3"/>
  <c r="V294" i="3"/>
  <c r="W295" i="3"/>
  <c r="W179" i="3" s="1"/>
  <c r="W292" i="3"/>
  <c r="W294" i="3" l="1"/>
  <c r="F207" i="3" l="1"/>
  <c r="E207" i="3"/>
  <c r="D207" i="3"/>
  <c r="F206" i="3"/>
  <c r="E206" i="3"/>
  <c r="D206" i="3"/>
  <c r="L177" i="3"/>
  <c r="L184" i="3" s="1"/>
  <c r="L192" i="3"/>
  <c r="L198" i="3" s="1"/>
  <c r="L201" i="3" s="1"/>
  <c r="K161" i="3"/>
  <c r="L161" i="3"/>
  <c r="K162" i="3"/>
  <c r="J161" i="3"/>
  <c r="L158" i="3"/>
  <c r="K149" i="3"/>
  <c r="L149" i="3"/>
  <c r="J152" i="3"/>
  <c r="K152" i="3"/>
  <c r="L152" i="3"/>
  <c r="I124" i="3"/>
  <c r="I31" i="3" s="1"/>
  <c r="H124" i="3"/>
  <c r="H31" i="3" s="1"/>
  <c r="H111" i="3"/>
  <c r="H97" i="3"/>
  <c r="H70" i="3"/>
  <c r="I111" i="3"/>
  <c r="I97" i="3"/>
  <c r="I70" i="3"/>
  <c r="K124" i="3"/>
  <c r="J124" i="3"/>
  <c r="J31" i="3" s="1"/>
  <c r="G124" i="3"/>
  <c r="G31" i="3" s="1"/>
  <c r="F124" i="3"/>
  <c r="F31" i="3" s="1"/>
  <c r="E124" i="3"/>
  <c r="E31" i="3" s="1"/>
  <c r="D124" i="3"/>
  <c r="D31" i="3" s="1"/>
  <c r="C124" i="3"/>
  <c r="L124" i="3"/>
  <c r="K31" i="3"/>
  <c r="K119" i="3"/>
  <c r="K27" i="3" s="1"/>
  <c r="J119" i="3"/>
  <c r="J27" i="3" s="1"/>
  <c r="I119" i="3"/>
  <c r="I27" i="3" s="1"/>
  <c r="H119" i="3"/>
  <c r="H27" i="3" s="1"/>
  <c r="G119" i="3"/>
  <c r="G27" i="3" s="1"/>
  <c r="F119" i="3"/>
  <c r="F27" i="3" s="1"/>
  <c r="E119" i="3"/>
  <c r="E27" i="3" s="1"/>
  <c r="D119" i="3"/>
  <c r="D27" i="3" s="1"/>
  <c r="L119" i="3"/>
  <c r="L27" i="3" s="1"/>
  <c r="I274" i="3"/>
  <c r="H274" i="3"/>
  <c r="G274" i="3"/>
  <c r="G121" i="3" s="1"/>
  <c r="G29" i="3" s="1"/>
  <c r="F274" i="3"/>
  <c r="F121" i="3" s="1"/>
  <c r="F29" i="3" s="1"/>
  <c r="E274" i="3"/>
  <c r="E121" i="3" s="1"/>
  <c r="E29" i="3" s="1"/>
  <c r="D274" i="3"/>
  <c r="D121" i="3" s="1"/>
  <c r="D29" i="3" s="1"/>
  <c r="J274" i="3"/>
  <c r="J121" i="3" s="1"/>
  <c r="J29" i="3" s="1"/>
  <c r="L121" i="3"/>
  <c r="L29" i="3" s="1"/>
  <c r="K274" i="3"/>
  <c r="K121" i="3" s="1"/>
  <c r="K29" i="3" s="1"/>
  <c r="K62" i="3"/>
  <c r="K283" i="3" s="1"/>
  <c r="J62" i="3"/>
  <c r="J283" i="3" s="1"/>
  <c r="I62" i="3"/>
  <c r="I283" i="3" s="1"/>
  <c r="H62" i="3"/>
  <c r="H283" i="3" s="1"/>
  <c r="G62" i="3"/>
  <c r="G283" i="3" s="1"/>
  <c r="F62" i="3"/>
  <c r="F283" i="3" s="1"/>
  <c r="E62" i="3"/>
  <c r="E283" i="3" s="1"/>
  <c r="D62" i="3"/>
  <c r="C62" i="3"/>
  <c r="L62" i="3"/>
  <c r="V255" i="3"/>
  <c r="W255" i="3"/>
  <c r="V256" i="3"/>
  <c r="W256" i="3"/>
  <c r="L110" i="3"/>
  <c r="L113" i="3" s="1"/>
  <c r="L96" i="3"/>
  <c r="L99" i="3" s="1"/>
  <c r="L69" i="3"/>
  <c r="L72" i="3" s="1"/>
  <c r="L41" i="3"/>
  <c r="L40" i="3"/>
  <c r="L39" i="3"/>
  <c r="J41" i="3"/>
  <c r="I41" i="3"/>
  <c r="H41" i="3"/>
  <c r="G41" i="3"/>
  <c r="F41" i="3"/>
  <c r="E41" i="3"/>
  <c r="D41" i="3"/>
  <c r="J40" i="3"/>
  <c r="I40" i="3"/>
  <c r="H40" i="3"/>
  <c r="G40" i="3"/>
  <c r="F40" i="3"/>
  <c r="E40" i="3"/>
  <c r="D40" i="3"/>
  <c r="J39" i="3"/>
  <c r="I39" i="3"/>
  <c r="H39" i="3"/>
  <c r="G39" i="3"/>
  <c r="F39" i="3"/>
  <c r="E39" i="3"/>
  <c r="D39" i="3"/>
  <c r="K41" i="3"/>
  <c r="K40" i="3"/>
  <c r="K110" i="3"/>
  <c r="K112" i="3" s="1"/>
  <c r="K54" i="3" s="1"/>
  <c r="J110" i="3"/>
  <c r="J112" i="3" s="1"/>
  <c r="J54" i="3" s="1"/>
  <c r="I110" i="3"/>
  <c r="H110" i="3"/>
  <c r="G110" i="3"/>
  <c r="G112" i="3" s="1"/>
  <c r="G54" i="3" s="1"/>
  <c r="F110" i="3"/>
  <c r="F112" i="3" s="1"/>
  <c r="F54" i="3" s="1"/>
  <c r="E110" i="3"/>
  <c r="E112" i="3" s="1"/>
  <c r="E54" i="3" s="1"/>
  <c r="D110" i="3"/>
  <c r="D112" i="3" s="1"/>
  <c r="D54" i="3" s="1"/>
  <c r="K96" i="3"/>
  <c r="K98" i="3" s="1"/>
  <c r="K100" i="3" s="1"/>
  <c r="J96" i="3"/>
  <c r="J98" i="3" s="1"/>
  <c r="J53" i="3" s="1"/>
  <c r="I96" i="3"/>
  <c r="H96" i="3"/>
  <c r="G96" i="3"/>
  <c r="G98" i="3" s="1"/>
  <c r="G53" i="3" s="1"/>
  <c r="F96" i="3"/>
  <c r="F98" i="3" s="1"/>
  <c r="F53" i="3" s="1"/>
  <c r="E96" i="3"/>
  <c r="E98" i="3" s="1"/>
  <c r="E100" i="3" s="1"/>
  <c r="D96" i="3"/>
  <c r="D98" i="3" s="1"/>
  <c r="D53" i="3" s="1"/>
  <c r="K39" i="3"/>
  <c r="J69" i="3"/>
  <c r="J71" i="3" s="1"/>
  <c r="I69" i="3"/>
  <c r="H69" i="3"/>
  <c r="G69" i="3"/>
  <c r="G71" i="3" s="1"/>
  <c r="F69" i="3"/>
  <c r="F71" i="3" s="1"/>
  <c r="E69" i="3"/>
  <c r="E71" i="3" s="1"/>
  <c r="D69" i="3"/>
  <c r="D71" i="3" s="1"/>
  <c r="K69" i="3"/>
  <c r="K71" i="3" s="1"/>
  <c r="E73" i="3" l="1"/>
  <c r="F52" i="3"/>
  <c r="F55" i="3" s="1"/>
  <c r="J73" i="3"/>
  <c r="D52" i="3"/>
  <c r="D55" i="3" s="1"/>
  <c r="K52" i="3"/>
  <c r="G73" i="3"/>
  <c r="F18" i="3"/>
  <c r="M47" i="3"/>
  <c r="G18" i="3"/>
  <c r="L151" i="3"/>
  <c r="L283" i="3"/>
  <c r="K45" i="3"/>
  <c r="I45" i="3"/>
  <c r="J47" i="3"/>
  <c r="L47" i="3"/>
  <c r="H45" i="3"/>
  <c r="I47" i="3"/>
  <c r="G47" i="3"/>
  <c r="G45" i="3"/>
  <c r="H47" i="3"/>
  <c r="L45" i="3"/>
  <c r="K47" i="3"/>
  <c r="J45" i="3"/>
  <c r="L31" i="3"/>
  <c r="I42" i="3"/>
  <c r="I26" i="3" s="1"/>
  <c r="D42" i="3"/>
  <c r="E42" i="3"/>
  <c r="E26" i="3" s="1"/>
  <c r="M286" i="3"/>
  <c r="M290" i="3" s="1"/>
  <c r="L164" i="3"/>
  <c r="J42" i="3"/>
  <c r="J26" i="3" s="1"/>
  <c r="L212" i="3"/>
  <c r="L208" i="3"/>
  <c r="H112" i="3"/>
  <c r="H54" i="3" s="1"/>
  <c r="L202" i="3"/>
  <c r="C120" i="3"/>
  <c r="C123" i="3" s="1"/>
  <c r="I71" i="3"/>
  <c r="H98" i="3"/>
  <c r="H53" i="3" s="1"/>
  <c r="I112" i="3"/>
  <c r="I54" i="3" s="1"/>
  <c r="H121" i="3"/>
  <c r="H29" i="3" s="1"/>
  <c r="I121" i="3"/>
  <c r="I29" i="3" s="1"/>
  <c r="H71" i="3"/>
  <c r="I98" i="3"/>
  <c r="I53" i="3" s="1"/>
  <c r="F42" i="3"/>
  <c r="F26" i="3" s="1"/>
  <c r="G42" i="3"/>
  <c r="G26" i="3" s="1"/>
  <c r="W257" i="3"/>
  <c r="H42" i="3"/>
  <c r="H26" i="3" s="1"/>
  <c r="L42" i="3"/>
  <c r="L26" i="3" s="1"/>
  <c r="V257" i="3"/>
  <c r="E53" i="3"/>
  <c r="G72" i="3"/>
  <c r="D113" i="3"/>
  <c r="G113" i="3"/>
  <c r="H113" i="3"/>
  <c r="H72" i="3"/>
  <c r="D99" i="3"/>
  <c r="E72" i="3"/>
  <c r="I72" i="3"/>
  <c r="E99" i="3"/>
  <c r="I99" i="3"/>
  <c r="E113" i="3"/>
  <c r="I113" i="3"/>
  <c r="G99" i="3"/>
  <c r="G100" i="3"/>
  <c r="D72" i="3"/>
  <c r="H99" i="3"/>
  <c r="D100" i="3"/>
  <c r="F72" i="3"/>
  <c r="J72" i="3"/>
  <c r="F99" i="3"/>
  <c r="J99" i="3"/>
  <c r="F100" i="3"/>
  <c r="J100" i="3"/>
  <c r="F113" i="3"/>
  <c r="J113" i="3"/>
  <c r="K42" i="3"/>
  <c r="K113" i="3"/>
  <c r="K53" i="3"/>
  <c r="K99" i="3"/>
  <c r="K72" i="3"/>
  <c r="L71" i="3"/>
  <c r="L98" i="3"/>
  <c r="L112" i="3"/>
  <c r="D73" i="3"/>
  <c r="K73" i="3"/>
  <c r="F73" i="3"/>
  <c r="E52" i="3"/>
  <c r="J52" i="3"/>
  <c r="J55" i="3" s="1"/>
  <c r="G52" i="3"/>
  <c r="G55" i="3" s="1"/>
  <c r="C256" i="3"/>
  <c r="D256" i="3"/>
  <c r="E256" i="3"/>
  <c r="K55" i="3" l="1"/>
  <c r="K56" i="3" s="1"/>
  <c r="H52" i="3"/>
  <c r="H55" i="3" s="1"/>
  <c r="H56" i="3" s="1"/>
  <c r="L52" i="3"/>
  <c r="L73" i="3"/>
  <c r="I73" i="3"/>
  <c r="D118" i="3"/>
  <c r="D217" i="3" s="1"/>
  <c r="D26" i="3"/>
  <c r="K49" i="3"/>
  <c r="K26" i="3"/>
  <c r="L49" i="3"/>
  <c r="J49" i="3"/>
  <c r="K101" i="3"/>
  <c r="E101" i="3"/>
  <c r="G74" i="3"/>
  <c r="J74" i="3"/>
  <c r="E74" i="3"/>
  <c r="K43" i="3"/>
  <c r="L43" i="3"/>
  <c r="F43" i="3"/>
  <c r="E118" i="3"/>
  <c r="E217" i="3" s="1"/>
  <c r="H49" i="3"/>
  <c r="J118" i="3"/>
  <c r="J217" i="3" s="1"/>
  <c r="I118" i="3"/>
  <c r="I217" i="3" s="1"/>
  <c r="I49" i="3"/>
  <c r="G43" i="3"/>
  <c r="G49" i="3"/>
  <c r="H114" i="3"/>
  <c r="F101" i="3"/>
  <c r="D74" i="3"/>
  <c r="N286" i="3"/>
  <c r="N290" i="3" s="1"/>
  <c r="M180" i="3"/>
  <c r="F74" i="3"/>
  <c r="K74" i="3"/>
  <c r="J101" i="3"/>
  <c r="G101" i="3"/>
  <c r="D101" i="3"/>
  <c r="I63" i="3"/>
  <c r="H43" i="3"/>
  <c r="E43" i="3"/>
  <c r="I43" i="3"/>
  <c r="J43" i="3"/>
  <c r="D56" i="3"/>
  <c r="D43" i="3"/>
  <c r="D63" i="3"/>
  <c r="E63" i="3"/>
  <c r="H73" i="3"/>
  <c r="J56" i="3"/>
  <c r="J63" i="3"/>
  <c r="I100" i="3"/>
  <c r="I52" i="3"/>
  <c r="I55" i="3" s="1"/>
  <c r="I56" i="3" s="1"/>
  <c r="H100" i="3"/>
  <c r="K118" i="3"/>
  <c r="K217" i="3" s="1"/>
  <c r="G118" i="3"/>
  <c r="G217" i="3" s="1"/>
  <c r="L118" i="3"/>
  <c r="F118" i="3"/>
  <c r="F217" i="3" s="1"/>
  <c r="F63" i="3"/>
  <c r="F56" i="3"/>
  <c r="G63" i="3"/>
  <c r="G56" i="3"/>
  <c r="E55" i="3"/>
  <c r="E56" i="3" s="1"/>
  <c r="H118" i="3"/>
  <c r="H217" i="3" s="1"/>
  <c r="H63" i="3"/>
  <c r="L63" i="3"/>
  <c r="K63" i="3"/>
  <c r="L54" i="3"/>
  <c r="L100" i="3"/>
  <c r="L53" i="3"/>
  <c r="D215" i="3" l="1"/>
  <c r="D216" i="3"/>
  <c r="I120" i="3"/>
  <c r="I123" i="3" s="1"/>
  <c r="I125" i="3" s="1"/>
  <c r="I332" i="3" s="1"/>
  <c r="D120" i="3"/>
  <c r="D123" i="3" s="1"/>
  <c r="D243" i="3" s="1"/>
  <c r="D214" i="3"/>
  <c r="I74" i="3"/>
  <c r="E120" i="3"/>
  <c r="E123" i="3" s="1"/>
  <c r="E243" i="3" s="1"/>
  <c r="D240" i="3"/>
  <c r="L101" i="3"/>
  <c r="H101" i="3"/>
  <c r="L74" i="3"/>
  <c r="I101" i="3"/>
  <c r="H74" i="3"/>
  <c r="I216" i="3"/>
  <c r="J20" i="3"/>
  <c r="L20" i="3"/>
  <c r="K20" i="3"/>
  <c r="F20" i="3"/>
  <c r="G20" i="3"/>
  <c r="I20" i="3"/>
  <c r="I215" i="3"/>
  <c r="I214" i="3"/>
  <c r="H28" i="3"/>
  <c r="H20" i="3"/>
  <c r="J214" i="3"/>
  <c r="J120" i="3"/>
  <c r="J123" i="3" s="1"/>
  <c r="E216" i="3"/>
  <c r="J215" i="3"/>
  <c r="E215" i="3"/>
  <c r="J216" i="3"/>
  <c r="E214" i="3"/>
  <c r="D28" i="3"/>
  <c r="D30" i="3" s="1"/>
  <c r="D32" i="3" s="1"/>
  <c r="D37" i="3" s="1"/>
  <c r="D114" i="3"/>
  <c r="E28" i="3"/>
  <c r="E30" i="3" s="1"/>
  <c r="E35" i="3" s="1"/>
  <c r="E114" i="3"/>
  <c r="I28" i="3"/>
  <c r="I33" i="3" s="1"/>
  <c r="I114" i="3"/>
  <c r="J28" i="3"/>
  <c r="J33" i="3" s="1"/>
  <c r="J114" i="3"/>
  <c r="L28" i="3"/>
  <c r="L30" i="3" s="1"/>
  <c r="L114" i="3"/>
  <c r="K28" i="3"/>
  <c r="K114" i="3"/>
  <c r="F28" i="3"/>
  <c r="F33" i="3" s="1"/>
  <c r="F114" i="3"/>
  <c r="G28" i="3"/>
  <c r="G30" i="3" s="1"/>
  <c r="G114" i="3"/>
  <c r="L217" i="3"/>
  <c r="O286" i="3"/>
  <c r="O290" i="3" s="1"/>
  <c r="N180" i="3"/>
  <c r="K216" i="3"/>
  <c r="K215" i="3"/>
  <c r="K214" i="3"/>
  <c r="H120" i="3"/>
  <c r="H123" i="3" s="1"/>
  <c r="H215" i="3"/>
  <c r="H214" i="3"/>
  <c r="H216" i="3"/>
  <c r="F120" i="3"/>
  <c r="F123" i="3" s="1"/>
  <c r="F243" i="3" s="1"/>
  <c r="F216" i="3"/>
  <c r="F214" i="3"/>
  <c r="F215" i="3"/>
  <c r="G120" i="3"/>
  <c r="G123" i="3" s="1"/>
  <c r="G216" i="3"/>
  <c r="G215" i="3"/>
  <c r="G214" i="3"/>
  <c r="L216" i="3"/>
  <c r="L215" i="3"/>
  <c r="L214" i="3"/>
  <c r="K120" i="3"/>
  <c r="L120" i="3"/>
  <c r="L137" i="3"/>
  <c r="L55" i="3"/>
  <c r="L56" i="3" s="1"/>
  <c r="D35" i="3" l="1"/>
  <c r="I240" i="3"/>
  <c r="E240" i="3"/>
  <c r="E241" i="3" s="1"/>
  <c r="G240" i="3"/>
  <c r="K30" i="3"/>
  <c r="K32" i="3" s="1"/>
  <c r="K37" i="3" s="1"/>
  <c r="K33" i="3"/>
  <c r="D241" i="3"/>
  <c r="D242" i="3"/>
  <c r="F240" i="3"/>
  <c r="J240" i="3"/>
  <c r="E33" i="3"/>
  <c r="H125" i="3"/>
  <c r="H332" i="3" s="1"/>
  <c r="H240" i="3"/>
  <c r="L21" i="3"/>
  <c r="H30" i="3"/>
  <c r="H33" i="3"/>
  <c r="D36" i="3"/>
  <c r="D6" i="3"/>
  <c r="L33" i="3"/>
  <c r="F30" i="3"/>
  <c r="F32" i="3" s="1"/>
  <c r="J30" i="3"/>
  <c r="I30" i="3"/>
  <c r="I32" i="3" s="1"/>
  <c r="I37" i="3" s="1"/>
  <c r="D33" i="3"/>
  <c r="G33" i="3"/>
  <c r="E32" i="3"/>
  <c r="E37" i="3" s="1"/>
  <c r="L123" i="3"/>
  <c r="P286" i="3"/>
  <c r="P290" i="3" s="1"/>
  <c r="O180" i="3"/>
  <c r="G32" i="3"/>
  <c r="G37" i="3" s="1"/>
  <c r="G35" i="3"/>
  <c r="L35" i="3"/>
  <c r="L32" i="3"/>
  <c r="L37" i="3" s="1"/>
  <c r="K123" i="3"/>
  <c r="J262" i="3"/>
  <c r="I262" i="3"/>
  <c r="H262" i="3"/>
  <c r="G262" i="3"/>
  <c r="F262" i="3"/>
  <c r="E262" i="3"/>
  <c r="D262" i="3"/>
  <c r="C262" i="3"/>
  <c r="K262" i="3"/>
  <c r="E242" i="3" l="1"/>
  <c r="K35" i="3"/>
  <c r="D19" i="3"/>
  <c r="E34" i="3"/>
  <c r="K240" i="3"/>
  <c r="L240" i="3"/>
  <c r="F6" i="3"/>
  <c r="F19" i="3" s="1"/>
  <c r="F37" i="3"/>
  <c r="F241" i="3"/>
  <c r="F242" i="3"/>
  <c r="I35" i="3"/>
  <c r="N97" i="3"/>
  <c r="M97" i="3"/>
  <c r="M98" i="3" s="1"/>
  <c r="M53" i="3" s="1"/>
  <c r="M100" i="3"/>
  <c r="D34" i="3"/>
  <c r="L34" i="3"/>
  <c r="F35" i="3"/>
  <c r="H32" i="3"/>
  <c r="H37" i="3" s="1"/>
  <c r="H35" i="3"/>
  <c r="L36" i="3"/>
  <c r="L6" i="3"/>
  <c r="L17" i="3" s="1"/>
  <c r="K6" i="3"/>
  <c r="K17" i="3" s="1"/>
  <c r="I6" i="3"/>
  <c r="I17" i="3" s="1"/>
  <c r="G36" i="3"/>
  <c r="G6" i="3"/>
  <c r="G17" i="3" s="1"/>
  <c r="E36" i="3"/>
  <c r="E6" i="3"/>
  <c r="G34" i="3"/>
  <c r="O97" i="3"/>
  <c r="J32" i="3"/>
  <c r="J37" i="3" s="1"/>
  <c r="J35" i="3"/>
  <c r="L125" i="3"/>
  <c r="L332" i="3" s="1"/>
  <c r="Q286" i="3"/>
  <c r="Q290" i="3" s="1"/>
  <c r="P180" i="3"/>
  <c r="K34" i="3" l="1"/>
  <c r="K36" i="3"/>
  <c r="I34" i="3"/>
  <c r="E19" i="3"/>
  <c r="I36" i="3"/>
  <c r="F34" i="3"/>
  <c r="F17" i="3"/>
  <c r="F36" i="3"/>
  <c r="K19" i="3"/>
  <c r="H34" i="3"/>
  <c r="G19" i="3"/>
  <c r="I19" i="3"/>
  <c r="H36" i="3"/>
  <c r="H6" i="3"/>
  <c r="H17" i="3" s="1"/>
  <c r="L19" i="3"/>
  <c r="J36" i="3"/>
  <c r="J6" i="3"/>
  <c r="J17" i="3" s="1"/>
  <c r="J34" i="3"/>
  <c r="P97" i="3"/>
  <c r="L127" i="3"/>
  <c r="R286" i="3"/>
  <c r="R290" i="3" s="1"/>
  <c r="Q180" i="3"/>
  <c r="M197" i="3"/>
  <c r="N197" i="3" s="1"/>
  <c r="O197" i="3" s="1"/>
  <c r="P197" i="3" s="1"/>
  <c r="Q197" i="3" s="1"/>
  <c r="R197" i="3" s="1"/>
  <c r="S197" i="3" s="1"/>
  <c r="T197" i="3" s="1"/>
  <c r="M183" i="3"/>
  <c r="N183" i="3" s="1"/>
  <c r="O183" i="3" s="1"/>
  <c r="P183" i="3" s="1"/>
  <c r="Q183" i="3" s="1"/>
  <c r="R183" i="3" s="1"/>
  <c r="S183" i="3" s="1"/>
  <c r="T183" i="3" s="1"/>
  <c r="J19" i="3" l="1"/>
  <c r="H19" i="3"/>
  <c r="Q97" i="3"/>
  <c r="L131" i="3"/>
  <c r="L132" i="3"/>
  <c r="L135" i="3" s="1"/>
  <c r="L129" i="3"/>
  <c r="S286" i="3"/>
  <c r="S290" i="3" s="1"/>
  <c r="R180" i="3"/>
  <c r="U183" i="3"/>
  <c r="V183" i="3" s="1"/>
  <c r="W183" i="3" s="1"/>
  <c r="U197" i="3"/>
  <c r="V197" i="3" s="1"/>
  <c r="W197" i="3" s="1"/>
  <c r="R97" i="3" l="1"/>
  <c r="T286" i="3"/>
  <c r="T290" i="3" s="1"/>
  <c r="S180" i="3"/>
  <c r="S97" i="3" l="1"/>
  <c r="U286" i="3"/>
  <c r="U290" i="3" s="1"/>
  <c r="T180" i="3"/>
  <c r="T97" i="3" l="1"/>
  <c r="V286" i="3"/>
  <c r="V290" i="3" s="1"/>
  <c r="U180" i="3"/>
  <c r="M255" i="3"/>
  <c r="N255" i="3"/>
  <c r="O255" i="3"/>
  <c r="P255" i="3"/>
  <c r="Q255" i="3"/>
  <c r="R255" i="3"/>
  <c r="S255" i="3"/>
  <c r="T255" i="3"/>
  <c r="U255" i="3"/>
  <c r="M256" i="3"/>
  <c r="N256" i="3"/>
  <c r="O256" i="3"/>
  <c r="P256" i="3"/>
  <c r="Q256" i="3"/>
  <c r="R256" i="3"/>
  <c r="S256" i="3"/>
  <c r="T256" i="3"/>
  <c r="U256" i="3"/>
  <c r="I258" i="3"/>
  <c r="H258" i="3"/>
  <c r="G258" i="3"/>
  <c r="F258" i="3"/>
  <c r="E258" i="3"/>
  <c r="D258" i="3"/>
  <c r="J258" i="3"/>
  <c r="K258" i="3"/>
  <c r="J255" i="3"/>
  <c r="I255" i="3"/>
  <c r="H255" i="3"/>
  <c r="G255" i="3"/>
  <c r="F255" i="3"/>
  <c r="E255" i="3"/>
  <c r="D255" i="3"/>
  <c r="K255" i="3"/>
  <c r="M252" i="3"/>
  <c r="N252" i="3" s="1"/>
  <c r="O252" i="3" s="1"/>
  <c r="P252" i="3" s="1"/>
  <c r="Q252" i="3" s="1"/>
  <c r="R252" i="3" s="1"/>
  <c r="S252" i="3" s="1"/>
  <c r="T252" i="3" s="1"/>
  <c r="J251" i="3"/>
  <c r="J253" i="3" s="1"/>
  <c r="I251" i="3"/>
  <c r="I253" i="3" s="1"/>
  <c r="H251" i="3"/>
  <c r="H253" i="3" s="1"/>
  <c r="G251" i="3"/>
  <c r="G253" i="3" s="1"/>
  <c r="F251" i="3"/>
  <c r="F253" i="3" s="1"/>
  <c r="E251" i="3"/>
  <c r="E253" i="3" s="1"/>
  <c r="D251" i="3"/>
  <c r="D253" i="3" s="1"/>
  <c r="C251" i="3"/>
  <c r="C253" i="3" s="1"/>
  <c r="K251" i="3"/>
  <c r="D212" i="3"/>
  <c r="E212" i="3"/>
  <c r="U97" i="3" l="1"/>
  <c r="W286" i="3"/>
  <c r="W290" i="3" s="1"/>
  <c r="W180" i="3" s="1"/>
  <c r="V180" i="3"/>
  <c r="U252" i="3"/>
  <c r="V252" i="3" s="1"/>
  <c r="K257" i="3"/>
  <c r="K259" i="3" s="1"/>
  <c r="M257" i="3"/>
  <c r="M258" i="3" s="1"/>
  <c r="D257" i="3"/>
  <c r="C257" i="3"/>
  <c r="G257" i="3"/>
  <c r="G259" i="3" s="1"/>
  <c r="H257" i="3"/>
  <c r="H259" i="3" s="1"/>
  <c r="E257" i="3"/>
  <c r="I257" i="3"/>
  <c r="I259" i="3" s="1"/>
  <c r="T257" i="3"/>
  <c r="P257" i="3"/>
  <c r="R257" i="3"/>
  <c r="N257" i="3"/>
  <c r="F257" i="3"/>
  <c r="F259" i="3" s="1"/>
  <c r="J257" i="3"/>
  <c r="J259" i="3" s="1"/>
  <c r="S257" i="3"/>
  <c r="O257" i="3"/>
  <c r="U257" i="3"/>
  <c r="Q257" i="3"/>
  <c r="L139" i="3"/>
  <c r="M251" i="3"/>
  <c r="K253" i="3"/>
  <c r="D333" i="3"/>
  <c r="E333" i="3"/>
  <c r="V97" i="3" l="1"/>
  <c r="V73" i="3"/>
  <c r="W252" i="3"/>
  <c r="L147" i="3"/>
  <c r="M249" i="3"/>
  <c r="M247" i="3" s="1"/>
  <c r="M139" i="3" s="1"/>
  <c r="L140" i="3"/>
  <c r="M253" i="3"/>
  <c r="N251" i="3"/>
  <c r="F164" i="3"/>
  <c r="E164" i="3"/>
  <c r="E151" i="3"/>
  <c r="D164" i="3"/>
  <c r="C164" i="3"/>
  <c r="F149" i="3"/>
  <c r="E149" i="3"/>
  <c r="D149" i="3"/>
  <c r="C149" i="3"/>
  <c r="D151" i="3"/>
  <c r="C151" i="3"/>
  <c r="F158" i="3"/>
  <c r="E158" i="3"/>
  <c r="D158" i="3"/>
  <c r="C158" i="3"/>
  <c r="H164" i="3"/>
  <c r="G164" i="3"/>
  <c r="H158" i="3"/>
  <c r="G158" i="3"/>
  <c r="H149" i="3"/>
  <c r="G149" i="3"/>
  <c r="H212" i="3"/>
  <c r="G212" i="3"/>
  <c r="W73" i="3" l="1"/>
  <c r="W97" i="3"/>
  <c r="F151" i="3"/>
  <c r="F212" i="3"/>
  <c r="M248" i="3"/>
  <c r="M140" i="3" s="1"/>
  <c r="O251" i="3"/>
  <c r="N253" i="3"/>
  <c r="G333" i="3"/>
  <c r="F333" i="3"/>
  <c r="H333" i="3"/>
  <c r="I333" i="3"/>
  <c r="M199" i="3"/>
  <c r="N199" i="3" s="1"/>
  <c r="O199" i="3" s="1"/>
  <c r="P199" i="3" s="1"/>
  <c r="Q199" i="3" s="1"/>
  <c r="R199" i="3" s="1"/>
  <c r="S199" i="3" s="1"/>
  <c r="T199" i="3" s="1"/>
  <c r="M182" i="3"/>
  <c r="N182" i="3" s="1"/>
  <c r="O182" i="3" s="1"/>
  <c r="P182" i="3" s="1"/>
  <c r="Q182" i="3" s="1"/>
  <c r="R182" i="3" s="1"/>
  <c r="S182" i="3" s="1"/>
  <c r="T182" i="3" s="1"/>
  <c r="J158" i="3"/>
  <c r="K158" i="3"/>
  <c r="I158" i="3"/>
  <c r="K212" i="3"/>
  <c r="J212" i="3"/>
  <c r="J149" i="3"/>
  <c r="I149" i="3"/>
  <c r="I212" i="3"/>
  <c r="H147" i="3"/>
  <c r="G147" i="3"/>
  <c r="F147" i="3"/>
  <c r="E147" i="3"/>
  <c r="D147" i="3"/>
  <c r="C147" i="3"/>
  <c r="J147" i="3"/>
  <c r="I147" i="3"/>
  <c r="K147" i="3"/>
  <c r="J140" i="3"/>
  <c r="I140" i="3"/>
  <c r="H140" i="3"/>
  <c r="G140" i="3"/>
  <c r="F140" i="3"/>
  <c r="E140" i="3"/>
  <c r="D140" i="3"/>
  <c r="C140" i="3"/>
  <c r="J139" i="3"/>
  <c r="I139" i="3"/>
  <c r="H139" i="3"/>
  <c r="G139" i="3"/>
  <c r="F139" i="3"/>
  <c r="E139" i="3"/>
  <c r="D139" i="3"/>
  <c r="C139" i="3"/>
  <c r="K140" i="3"/>
  <c r="K139" i="3"/>
  <c r="U182" i="3" l="1"/>
  <c r="V182" i="3" s="1"/>
  <c r="W182" i="3" s="1"/>
  <c r="U199" i="3"/>
  <c r="V199" i="3" s="1"/>
  <c r="O253" i="3"/>
  <c r="P251" i="3"/>
  <c r="K333" i="3"/>
  <c r="J333" i="3"/>
  <c r="I164" i="3"/>
  <c r="J164" i="3"/>
  <c r="K164" i="3"/>
  <c r="L334" i="3" l="1"/>
  <c r="W199" i="3"/>
  <c r="Q251" i="3"/>
  <c r="P253" i="3"/>
  <c r="R251" i="3" l="1"/>
  <c r="Q253" i="3"/>
  <c r="C137" i="3"/>
  <c r="G137" i="3"/>
  <c r="F137" i="3"/>
  <c r="D137" i="3"/>
  <c r="R253" i="3" l="1"/>
  <c r="S251" i="3"/>
  <c r="H137" i="3" l="1"/>
  <c r="J137" i="3"/>
  <c r="C125" i="3"/>
  <c r="D125" i="3"/>
  <c r="D332" i="3" s="1"/>
  <c r="G125" i="3"/>
  <c r="G332" i="3" s="1"/>
  <c r="F125" i="3"/>
  <c r="F332" i="3" s="1"/>
  <c r="S253" i="3"/>
  <c r="T251" i="3"/>
  <c r="E137" i="3"/>
  <c r="K137" i="3" l="1"/>
  <c r="I137" i="3"/>
  <c r="C127" i="3"/>
  <c r="C132" i="3" s="1"/>
  <c r="C135" i="3" s="1"/>
  <c r="C141" i="3" s="1"/>
  <c r="C261" i="3" s="1"/>
  <c r="D127" i="3"/>
  <c r="D132" i="3" s="1"/>
  <c r="D146" i="3" s="1"/>
  <c r="D150" i="3" s="1"/>
  <c r="J125" i="3"/>
  <c r="J332" i="3" s="1"/>
  <c r="K125" i="3"/>
  <c r="K332" i="3" s="1"/>
  <c r="F127" i="3"/>
  <c r="F132" i="3" s="1"/>
  <c r="F146" i="3" s="1"/>
  <c r="F150" i="3" s="1"/>
  <c r="H127" i="3"/>
  <c r="G127" i="3"/>
  <c r="G132" i="3" s="1"/>
  <c r="G146" i="3" s="1"/>
  <c r="U251" i="3"/>
  <c r="V251" i="3" s="1"/>
  <c r="T253" i="3"/>
  <c r="W251" i="3" l="1"/>
  <c r="W253" i="3" s="1"/>
  <c r="V253" i="3"/>
  <c r="H129" i="3"/>
  <c r="C146" i="3"/>
  <c r="C150" i="3" s="1"/>
  <c r="C131" i="3"/>
  <c r="C142" i="3"/>
  <c r="C129" i="3"/>
  <c r="D135" i="3"/>
  <c r="D141" i="3" s="1"/>
  <c r="D261" i="3" s="1"/>
  <c r="D129" i="3"/>
  <c r="D131" i="3"/>
  <c r="K127" i="3"/>
  <c r="G135" i="3"/>
  <c r="J127" i="3"/>
  <c r="J129" i="3" s="1"/>
  <c r="G129" i="3"/>
  <c r="F131" i="3"/>
  <c r="H131" i="3"/>
  <c r="F135" i="3"/>
  <c r="H132" i="3"/>
  <c r="F129" i="3"/>
  <c r="G131" i="3"/>
  <c r="U253" i="3"/>
  <c r="E125" i="3"/>
  <c r="E332" i="3" s="1"/>
  <c r="H146" i="3" l="1"/>
  <c r="K131" i="3"/>
  <c r="D322" i="3"/>
  <c r="D142" i="3"/>
  <c r="J132" i="3"/>
  <c r="J135" i="3" s="1"/>
  <c r="J141" i="3" s="1"/>
  <c r="J261" i="3" s="1"/>
  <c r="G322" i="3"/>
  <c r="G141" i="3"/>
  <c r="G261" i="3" s="1"/>
  <c r="G142" i="3"/>
  <c r="F322" i="3"/>
  <c r="F141" i="3"/>
  <c r="F261" i="3" s="1"/>
  <c r="F142" i="3"/>
  <c r="K129" i="3"/>
  <c r="K132" i="3"/>
  <c r="J131" i="3"/>
  <c r="H135" i="3"/>
  <c r="I127" i="3"/>
  <c r="I132" i="3" s="1"/>
  <c r="I146" i="3" s="1"/>
  <c r="E127" i="3"/>
  <c r="E132" i="3" s="1"/>
  <c r="E146" i="3" s="1"/>
  <c r="E150" i="3" s="1"/>
  <c r="K146" i="3" l="1"/>
  <c r="K135" i="3"/>
  <c r="K322" i="3" s="1"/>
  <c r="J322" i="3"/>
  <c r="J142" i="3"/>
  <c r="J146" i="3"/>
  <c r="H142" i="3"/>
  <c r="H141" i="3"/>
  <c r="H261" i="3" s="1"/>
  <c r="I129" i="3"/>
  <c r="H322" i="3"/>
  <c r="I135" i="3"/>
  <c r="I322" i="3" s="1"/>
  <c r="I131" i="3"/>
  <c r="E129" i="3"/>
  <c r="E131" i="3"/>
  <c r="E135" i="3"/>
  <c r="K142" i="3" l="1"/>
  <c r="K141" i="3"/>
  <c r="E142" i="3"/>
  <c r="E141" i="3"/>
  <c r="E261" i="3" s="1"/>
  <c r="I142" i="3"/>
  <c r="I141" i="3"/>
  <c r="I261" i="3" s="1"/>
  <c r="E322" i="3"/>
  <c r="H208" i="3" l="1"/>
  <c r="I208" i="3"/>
  <c r="F208" i="3"/>
  <c r="J208" i="3"/>
  <c r="E208" i="3"/>
  <c r="G208" i="3"/>
  <c r="K208" i="3"/>
  <c r="L209" i="3" l="1"/>
  <c r="L210" i="3"/>
  <c r="L211" i="3" s="1"/>
  <c r="F209" i="3"/>
  <c r="G209" i="3"/>
  <c r="K210" i="3"/>
  <c r="K211" i="3" s="1"/>
  <c r="I210" i="3"/>
  <c r="I211" i="3" s="1"/>
  <c r="G210" i="3"/>
  <c r="G211" i="3" s="1"/>
  <c r="J210" i="3"/>
  <c r="J211" i="3" s="1"/>
  <c r="F210" i="3"/>
  <c r="F211" i="3" s="1"/>
  <c r="H210" i="3"/>
  <c r="H211" i="3" s="1"/>
  <c r="D3" i="3" l="1"/>
  <c r="E3" i="3" l="1"/>
  <c r="F3" i="3" l="1"/>
  <c r="G336" i="3"/>
  <c r="F192" i="3"/>
  <c r="F198" i="3" s="1"/>
  <c r="E192" i="3"/>
  <c r="E198" i="3" s="1"/>
  <c r="D192" i="3"/>
  <c r="D198" i="3" s="1"/>
  <c r="F177" i="3"/>
  <c r="E177" i="3"/>
  <c r="G3" i="3" l="1"/>
  <c r="I336" i="3"/>
  <c r="I321" i="3"/>
  <c r="F336" i="3"/>
  <c r="F321" i="3"/>
  <c r="K336" i="3"/>
  <c r="K321" i="3"/>
  <c r="D321" i="3"/>
  <c r="H336" i="3"/>
  <c r="H321" i="3"/>
  <c r="J336" i="3"/>
  <c r="J321" i="3"/>
  <c r="E321" i="3"/>
  <c r="F323" i="3" s="1"/>
  <c r="D177" i="3"/>
  <c r="D184" i="3" s="1"/>
  <c r="D329" i="3" s="1"/>
  <c r="D208" i="3"/>
  <c r="D168" i="3"/>
  <c r="E201" i="3"/>
  <c r="F184" i="3"/>
  <c r="F329" i="3" s="1"/>
  <c r="C168" i="3"/>
  <c r="E168" i="3"/>
  <c r="D201" i="3"/>
  <c r="F201" i="3"/>
  <c r="E184" i="3"/>
  <c r="E329" i="3" s="1"/>
  <c r="H228" i="3"/>
  <c r="G228" i="3"/>
  <c r="G243" i="3" s="1"/>
  <c r="H243" i="3" l="1"/>
  <c r="H242" i="3"/>
  <c r="H241" i="3"/>
  <c r="G242" i="3"/>
  <c r="G241" i="3"/>
  <c r="L337" i="3"/>
  <c r="H3" i="3"/>
  <c r="H337" i="3"/>
  <c r="G337" i="3"/>
  <c r="E209" i="3"/>
  <c r="D209" i="3"/>
  <c r="G229" i="3"/>
  <c r="H229" i="3"/>
  <c r="G232" i="3"/>
  <c r="I323" i="3"/>
  <c r="E336" i="3"/>
  <c r="D336" i="3"/>
  <c r="D210" i="3"/>
  <c r="D211" i="3" s="1"/>
  <c r="E210" i="3"/>
  <c r="E211" i="3" s="1"/>
  <c r="F168" i="3"/>
  <c r="E202" i="3"/>
  <c r="F202" i="3"/>
  <c r="D202" i="3"/>
  <c r="H232" i="3"/>
  <c r="G230" i="3"/>
  <c r="H230" i="3"/>
  <c r="I3" i="3" l="1"/>
  <c r="F337" i="3"/>
  <c r="D337" i="3"/>
  <c r="E337" i="3"/>
  <c r="F328" i="3"/>
  <c r="K209" i="3"/>
  <c r="D328" i="3"/>
  <c r="E328" i="3"/>
  <c r="J209" i="3"/>
  <c r="I209" i="3"/>
  <c r="H209" i="3"/>
  <c r="J3" i="3" l="1"/>
  <c r="E334" i="3" l="1"/>
  <c r="D334" i="3"/>
  <c r="F334" i="3"/>
  <c r="F327" i="3"/>
  <c r="F330" i="3" s="1"/>
  <c r="K228" i="3"/>
  <c r="L243" i="3" l="1"/>
  <c r="L241" i="3"/>
  <c r="L242" i="3"/>
  <c r="L230" i="3"/>
  <c r="L232" i="3"/>
  <c r="K229" i="3"/>
  <c r="D327" i="3"/>
  <c r="D330" i="3" s="1"/>
  <c r="F324" i="3"/>
  <c r="F325" i="3" s="1"/>
  <c r="E327" i="3"/>
  <c r="E330" i="3" s="1"/>
  <c r="G177" i="3"/>
  <c r="G184" i="3" s="1"/>
  <c r="G329" i="3" s="1"/>
  <c r="K177" i="3"/>
  <c r="K184" i="3" s="1"/>
  <c r="G192" i="3"/>
  <c r="G198" i="3" s="1"/>
  <c r="G201" i="3" s="1"/>
  <c r="H192" i="3"/>
  <c r="H198" i="3" s="1"/>
  <c r="H201" i="3" s="1"/>
  <c r="I192" i="3"/>
  <c r="I198" i="3" s="1"/>
  <c r="I201" i="3" s="1"/>
  <c r="J192" i="3"/>
  <c r="J198" i="3" s="1"/>
  <c r="J201" i="3" s="1"/>
  <c r="K192" i="3"/>
  <c r="K198" i="3" s="1"/>
  <c r="K201" i="3" s="1"/>
  <c r="G321" i="3"/>
  <c r="M5" i="9"/>
  <c r="C9" i="9"/>
  <c r="C29" i="9" s="1"/>
  <c r="C13" i="9"/>
  <c r="C227" i="3" s="1"/>
  <c r="J18" i="9"/>
  <c r="J20" i="9" s="1"/>
  <c r="J21" i="9" s="1"/>
  <c r="K18" i="9"/>
  <c r="C21" i="9"/>
  <c r="D33" i="9"/>
  <c r="E33" i="9" s="1"/>
  <c r="F33" i="9" s="1"/>
  <c r="G33" i="9" s="1"/>
  <c r="H33" i="9" s="1"/>
  <c r="I33" i="9" s="1"/>
  <c r="J33" i="9" s="1"/>
  <c r="K33" i="9" s="1"/>
  <c r="L33" i="9" s="1"/>
  <c r="C34" i="9"/>
  <c r="D34" i="9" s="1"/>
  <c r="E34" i="9" s="1"/>
  <c r="F34" i="9" s="1"/>
  <c r="G34" i="9" s="1"/>
  <c r="H34" i="9" s="1"/>
  <c r="I34" i="9" s="1"/>
  <c r="J34" i="9" s="1"/>
  <c r="K34" i="9" s="1"/>
  <c r="L34" i="9" s="1"/>
  <c r="M34" i="9" s="1"/>
  <c r="C102" i="9"/>
  <c r="D72" i="9"/>
  <c r="E72" i="9" s="1"/>
  <c r="F72" i="9" s="1"/>
  <c r="G72" i="9" s="1"/>
  <c r="H72" i="9" s="1"/>
  <c r="I72" i="9" s="1"/>
  <c r="J72" i="9" s="1"/>
  <c r="K72" i="9" s="1"/>
  <c r="L72" i="9" s="1"/>
  <c r="M72" i="9" s="1"/>
  <c r="C73" i="9"/>
  <c r="D73" i="9" s="1"/>
  <c r="E73" i="9" s="1"/>
  <c r="F73" i="9" s="1"/>
  <c r="G73" i="9" s="1"/>
  <c r="H73" i="9" s="1"/>
  <c r="I73" i="9" s="1"/>
  <c r="J73" i="9" s="1"/>
  <c r="K73" i="9" s="1"/>
  <c r="L73" i="9" s="1"/>
  <c r="C22" i="9"/>
  <c r="H234" i="3" l="1"/>
  <c r="H233" i="3" s="1"/>
  <c r="G234" i="3"/>
  <c r="G233" i="3" s="1"/>
  <c r="L234" i="3"/>
  <c r="L233" i="3" s="1"/>
  <c r="K21" i="9"/>
  <c r="K329" i="3"/>
  <c r="H323" i="3"/>
  <c r="G323" i="3"/>
  <c r="E324" i="3"/>
  <c r="E325" i="3" s="1"/>
  <c r="E323" i="3"/>
  <c r="K328" i="3"/>
  <c r="D324" i="3"/>
  <c r="D325" i="3" s="1"/>
  <c r="D323" i="3"/>
  <c r="G202" i="3"/>
  <c r="I177" i="3"/>
  <c r="I184" i="3" s="1"/>
  <c r="K202" i="3"/>
  <c r="K168" i="3"/>
  <c r="J228" i="3"/>
  <c r="H168" i="3"/>
  <c r="C17" i="9"/>
  <c r="G328" i="3"/>
  <c r="L29" i="9"/>
  <c r="D29" i="9" s="1"/>
  <c r="E29" i="9" s="1"/>
  <c r="F29" i="9" s="1"/>
  <c r="G29" i="9" s="1"/>
  <c r="H29" i="9" s="1"/>
  <c r="I29" i="9" s="1"/>
  <c r="J29" i="9" s="1"/>
  <c r="K29" i="9" s="1"/>
  <c r="K54" i="9" s="1"/>
  <c r="C54" i="9"/>
  <c r="M33" i="9"/>
  <c r="M73" i="9"/>
  <c r="K63" i="9"/>
  <c r="K107" i="9"/>
  <c r="L108" i="9"/>
  <c r="C104" i="9"/>
  <c r="I228" i="3"/>
  <c r="I243" i="3" s="1"/>
  <c r="J177" i="3"/>
  <c r="J184" i="3" s="1"/>
  <c r="H177" i="3"/>
  <c r="H184" i="3" s="1"/>
  <c r="I151" i="3"/>
  <c r="H151" i="3"/>
  <c r="K151" i="3"/>
  <c r="G151" i="3"/>
  <c r="J151" i="3"/>
  <c r="J243" i="3" l="1"/>
  <c r="K243" i="3"/>
  <c r="K150" i="3"/>
  <c r="H150" i="3"/>
  <c r="I242" i="3"/>
  <c r="J241" i="3"/>
  <c r="I241" i="3"/>
  <c r="J150" i="3"/>
  <c r="I150" i="3"/>
  <c r="K234" i="3"/>
  <c r="K241" i="3"/>
  <c r="J242" i="3"/>
  <c r="K242" i="3"/>
  <c r="G150" i="3"/>
  <c r="J234" i="3"/>
  <c r="I234" i="3"/>
  <c r="H329" i="3"/>
  <c r="J329" i="3"/>
  <c r="I329" i="3"/>
  <c r="L286" i="3"/>
  <c r="L289" i="3" s="1"/>
  <c r="I229" i="3"/>
  <c r="J229" i="3"/>
  <c r="J202" i="3"/>
  <c r="I202" i="3"/>
  <c r="L54" i="9"/>
  <c r="D54" i="9"/>
  <c r="E54" i="9"/>
  <c r="F54" i="9"/>
  <c r="G54" i="9"/>
  <c r="J54" i="9"/>
  <c r="H54" i="9"/>
  <c r="K232" i="3"/>
  <c r="J232" i="3"/>
  <c r="I232" i="3"/>
  <c r="I328" i="3"/>
  <c r="I168" i="3"/>
  <c r="J168" i="3"/>
  <c r="G168" i="3"/>
  <c r="K230" i="3"/>
  <c r="I54" i="9"/>
  <c r="M29" i="9"/>
  <c r="K22" i="9"/>
  <c r="H328" i="3"/>
  <c r="J328" i="3"/>
  <c r="H202" i="3"/>
  <c r="I230" i="3"/>
  <c r="J230" i="3"/>
  <c r="K286" i="3" l="1"/>
  <c r="K289" i="3" s="1"/>
  <c r="J286" i="3"/>
  <c r="J289" i="3" s="1"/>
  <c r="H289" i="3"/>
  <c r="I286" i="3"/>
  <c r="I289" i="3" s="1"/>
  <c r="K233" i="3"/>
  <c r="H334" i="3"/>
  <c r="I233" i="3"/>
  <c r="J233" i="3"/>
  <c r="I337" i="3"/>
  <c r="I334" i="3"/>
  <c r="K334" i="3"/>
  <c r="K337" i="3"/>
  <c r="H327" i="3"/>
  <c r="H330" i="3" s="1"/>
  <c r="J334" i="3"/>
  <c r="J337" i="3"/>
  <c r="G334" i="3"/>
  <c r="I327" i="3" l="1"/>
  <c r="I330" i="3" s="1"/>
  <c r="K327" i="3"/>
  <c r="K330" i="3" s="1"/>
  <c r="J327" i="3"/>
  <c r="J330" i="3" s="1"/>
  <c r="K3" i="3"/>
  <c r="G327" i="3"/>
  <c r="G330" i="3" s="1"/>
  <c r="H324" i="3"/>
  <c r="H325" i="3" s="1"/>
  <c r="K261" i="3" l="1"/>
  <c r="I324" i="3"/>
  <c r="I325" i="3" s="1"/>
  <c r="L3" i="3"/>
  <c r="J323" i="3"/>
  <c r="J324" i="3"/>
  <c r="J325" i="3" s="1"/>
  <c r="K323" i="3"/>
  <c r="K324" i="3"/>
  <c r="K325" i="3" s="1"/>
  <c r="G324" i="3"/>
  <c r="G325" i="3" s="1"/>
  <c r="M3" i="3" l="1"/>
  <c r="N3" i="3" l="1"/>
  <c r="O3" i="3" l="1"/>
  <c r="P3" i="3" l="1"/>
  <c r="Q3" i="3" l="1"/>
  <c r="R3" i="3" l="1"/>
  <c r="S3" i="3" l="1"/>
  <c r="T3" i="3" l="1"/>
  <c r="U3" i="3" l="1"/>
  <c r="V3" i="3" l="1"/>
  <c r="C20" i="9"/>
  <c r="W3" i="3" l="1"/>
  <c r="D20" i="9"/>
  <c r="B119" i="9"/>
  <c r="D21" i="9"/>
  <c r="D22" i="9"/>
  <c r="C24" i="9" l="1"/>
  <c r="L322" i="3" l="1"/>
  <c r="L146" i="3"/>
  <c r="L150" i="3" s="1"/>
  <c r="L327" i="3"/>
  <c r="L141" i="3" l="1"/>
  <c r="L261" i="3" s="1"/>
  <c r="L142" i="3"/>
  <c r="L168" i="3"/>
  <c r="L262" i="3"/>
  <c r="L321" i="3" l="1"/>
  <c r="L324" i="3" l="1"/>
  <c r="L323" i="3"/>
  <c r="L329" i="3"/>
  <c r="L328" i="3"/>
  <c r="L330" i="3" l="1"/>
  <c r="L325" i="3"/>
  <c r="M298" i="3" l="1"/>
  <c r="M275" i="3" s="1"/>
  <c r="M301" i="3" l="1"/>
  <c r="M163" i="3" s="1"/>
  <c r="M124" i="3"/>
  <c r="M31" i="3" s="1"/>
  <c r="M276" i="3"/>
  <c r="M273" i="3"/>
  <c r="M274" i="3"/>
  <c r="M147" i="3" l="1"/>
  <c r="C45" i="9" s="1"/>
  <c r="C86" i="9" s="1"/>
  <c r="M88" i="3" l="1"/>
  <c r="M67" i="3" s="1"/>
  <c r="M300" i="3" l="1"/>
  <c r="N297" i="3" s="1"/>
  <c r="N298" i="3" s="1"/>
  <c r="M70" i="3"/>
  <c r="M69" i="3"/>
  <c r="M68" i="3" s="1"/>
  <c r="M119" i="3" s="1"/>
  <c r="M27" i="3" s="1"/>
  <c r="M89" i="3"/>
  <c r="M39" i="3"/>
  <c r="M45" i="3" s="1"/>
  <c r="O88" i="3"/>
  <c r="O67" i="3" s="1"/>
  <c r="N88" i="3"/>
  <c r="N67" i="3" s="1"/>
  <c r="M71" i="3" l="1"/>
  <c r="O39" i="3"/>
  <c r="O42" i="3" s="1"/>
  <c r="N70" i="3"/>
  <c r="M181" i="3"/>
  <c r="M194" i="3" s="1"/>
  <c r="M299" i="3"/>
  <c r="M302" i="3"/>
  <c r="M236" i="3" s="1"/>
  <c r="M42" i="3"/>
  <c r="O89" i="3"/>
  <c r="O300" i="3"/>
  <c r="O181" i="3" s="1"/>
  <c r="O70" i="3"/>
  <c r="N300" i="3"/>
  <c r="N302" i="3" s="1"/>
  <c r="N236" i="3" s="1"/>
  <c r="N89" i="3"/>
  <c r="N39" i="3"/>
  <c r="N301" i="3"/>
  <c r="O45" i="3" l="1"/>
  <c r="M52" i="3"/>
  <c r="M303" i="3"/>
  <c r="M118" i="3"/>
  <c r="M186" i="3" s="1"/>
  <c r="M26" i="3"/>
  <c r="M28" i="3" s="1"/>
  <c r="O43" i="3"/>
  <c r="O26" i="3"/>
  <c r="M43" i="3"/>
  <c r="M49" i="3"/>
  <c r="P297" i="3"/>
  <c r="P298" i="3" s="1"/>
  <c r="P301" i="3" s="1"/>
  <c r="P163" i="3" s="1"/>
  <c r="N181" i="3"/>
  <c r="N194" i="3" s="1"/>
  <c r="O194" i="3" s="1"/>
  <c r="O302" i="3"/>
  <c r="O236" i="3" s="1"/>
  <c r="N299" i="3"/>
  <c r="O297" i="3"/>
  <c r="O298" i="3" s="1"/>
  <c r="O301" i="3" s="1"/>
  <c r="N45" i="3"/>
  <c r="N42" i="3"/>
  <c r="P88" i="3"/>
  <c r="P67" i="3" s="1"/>
  <c r="O118" i="3"/>
  <c r="N303" i="3"/>
  <c r="N163" i="3"/>
  <c r="M111" i="3"/>
  <c r="M174" i="3" l="1"/>
  <c r="M134" i="3"/>
  <c r="M187" i="3"/>
  <c r="M207" i="3" s="1"/>
  <c r="M120" i="3"/>
  <c r="M173" i="3"/>
  <c r="M282" i="3"/>
  <c r="N278" i="3" s="1"/>
  <c r="N279" i="3" s="1"/>
  <c r="C38" i="9"/>
  <c r="C77" i="9" s="1"/>
  <c r="N43" i="3"/>
  <c r="N26" i="3"/>
  <c r="O111" i="3"/>
  <c r="P89" i="3"/>
  <c r="N118" i="3"/>
  <c r="N186" i="3" s="1"/>
  <c r="P39" i="3"/>
  <c r="P45" i="3" s="1"/>
  <c r="N49" i="3"/>
  <c r="O49" i="3"/>
  <c r="O299" i="3"/>
  <c r="P70" i="3"/>
  <c r="P300" i="3"/>
  <c r="Q297" i="3" s="1"/>
  <c r="Q298" i="3" s="1"/>
  <c r="Q88" i="3"/>
  <c r="Q67" i="3" s="1"/>
  <c r="M33" i="3"/>
  <c r="O163" i="3"/>
  <c r="O303" i="3"/>
  <c r="E38" i="9"/>
  <c r="O282" i="3"/>
  <c r="O174" i="3"/>
  <c r="O186" i="3"/>
  <c r="O173" i="3"/>
  <c r="O187" i="3"/>
  <c r="O134" i="3"/>
  <c r="M112" i="3"/>
  <c r="M54" i="3" s="1"/>
  <c r="M55" i="3" s="1"/>
  <c r="M56" i="3" s="1"/>
  <c r="M121" i="3"/>
  <c r="M29" i="3" s="1"/>
  <c r="M30" i="3" s="1"/>
  <c r="M206" i="3" l="1"/>
  <c r="M208" i="3" s="1"/>
  <c r="M209" i="3" s="1"/>
  <c r="M192" i="3"/>
  <c r="M280" i="3"/>
  <c r="M155" i="3" s="1"/>
  <c r="O112" i="3"/>
  <c r="O54" i="3" s="1"/>
  <c r="M178" i="3"/>
  <c r="P302" i="3"/>
  <c r="P303" i="3" s="1"/>
  <c r="N111" i="3"/>
  <c r="N173" i="3"/>
  <c r="N187" i="3"/>
  <c r="N207" i="3" s="1"/>
  <c r="D38" i="9"/>
  <c r="D39" i="9" s="1"/>
  <c r="N134" i="3"/>
  <c r="N174" i="3"/>
  <c r="N206" i="3" s="1"/>
  <c r="N282" i="3"/>
  <c r="N178" i="3" s="1"/>
  <c r="P42" i="3"/>
  <c r="P299" i="3"/>
  <c r="P181" i="3"/>
  <c r="P194" i="3" s="1"/>
  <c r="Q89" i="3"/>
  <c r="Q300" i="3"/>
  <c r="Q302" i="3" s="1"/>
  <c r="Q236" i="3" s="1"/>
  <c r="Q70" i="3"/>
  <c r="Q39" i="3"/>
  <c r="Q42" i="3" s="1"/>
  <c r="R88" i="3"/>
  <c r="R67" i="3" s="1"/>
  <c r="S88" i="3"/>
  <c r="S67" i="3" s="1"/>
  <c r="M32" i="3"/>
  <c r="M35" i="3"/>
  <c r="M34" i="3" s="1"/>
  <c r="O207" i="3"/>
  <c r="O192" i="3"/>
  <c r="M123" i="3"/>
  <c r="Q301" i="3"/>
  <c r="P278" i="3"/>
  <c r="P279" i="3" s="1"/>
  <c r="P275" i="3" s="1"/>
  <c r="O178" i="3"/>
  <c r="O206" i="3"/>
  <c r="E77" i="9"/>
  <c r="N275" i="3"/>
  <c r="C48" i="9" l="1"/>
  <c r="C89" i="9" s="1"/>
  <c r="M159" i="3"/>
  <c r="P236" i="3"/>
  <c r="N112" i="3"/>
  <c r="N54" i="3" s="1"/>
  <c r="S70" i="3"/>
  <c r="O278" i="3"/>
  <c r="O279" i="3" s="1"/>
  <c r="O275" i="3" s="1"/>
  <c r="O276" i="3" s="1"/>
  <c r="P43" i="3"/>
  <c r="P26" i="3"/>
  <c r="Q43" i="3"/>
  <c r="Q26" i="3"/>
  <c r="E39" i="9"/>
  <c r="N192" i="3"/>
  <c r="D77" i="9"/>
  <c r="D78" i="9" s="1"/>
  <c r="M212" i="3"/>
  <c r="M152" i="3" s="1"/>
  <c r="C47" i="9" s="1"/>
  <c r="C88" i="9" s="1"/>
  <c r="P118" i="3"/>
  <c r="P187" i="3" s="1"/>
  <c r="Q45" i="3"/>
  <c r="N280" i="3"/>
  <c r="N155" i="3" s="1"/>
  <c r="P49" i="3"/>
  <c r="Q299" i="3"/>
  <c r="R297" i="3"/>
  <c r="R298" i="3" s="1"/>
  <c r="R301" i="3" s="1"/>
  <c r="Q181" i="3"/>
  <c r="Q194" i="3" s="1"/>
  <c r="R89" i="3"/>
  <c r="R300" i="3"/>
  <c r="R302" i="3" s="1"/>
  <c r="R236" i="3" s="1"/>
  <c r="R70" i="3"/>
  <c r="R39" i="3"/>
  <c r="S89" i="3"/>
  <c r="S39" i="3"/>
  <c r="S42" i="3" s="1"/>
  <c r="T88" i="3"/>
  <c r="T67" i="3" s="1"/>
  <c r="S300" i="3"/>
  <c r="T297" i="3" s="1"/>
  <c r="T298" i="3" s="1"/>
  <c r="O208" i="3"/>
  <c r="N208" i="3"/>
  <c r="N209" i="3" s="1"/>
  <c r="Q49" i="3"/>
  <c r="Q118" i="3"/>
  <c r="Q163" i="3"/>
  <c r="Q303" i="3"/>
  <c r="N124" i="3"/>
  <c r="N276" i="3"/>
  <c r="N273" i="3"/>
  <c r="N274" i="3"/>
  <c r="M37" i="3"/>
  <c r="M36" i="3" s="1"/>
  <c r="M6" i="3"/>
  <c r="P124" i="3"/>
  <c r="P276" i="3"/>
  <c r="C40" i="9"/>
  <c r="M125" i="3"/>
  <c r="M240" i="3"/>
  <c r="M228" i="3" s="1"/>
  <c r="D48" i="9" l="1"/>
  <c r="D89" i="9" s="1"/>
  <c r="O124" i="3"/>
  <c r="O31" i="3" s="1"/>
  <c r="O280" i="3"/>
  <c r="O155" i="3" s="1"/>
  <c r="S43" i="3"/>
  <c r="S26" i="3"/>
  <c r="P111" i="3"/>
  <c r="E78" i="9"/>
  <c r="P282" i="3"/>
  <c r="P280" i="3" s="1"/>
  <c r="P155" i="3" s="1"/>
  <c r="P134" i="3"/>
  <c r="P174" i="3"/>
  <c r="F38" i="9"/>
  <c r="F77" i="9" s="1"/>
  <c r="F78" i="9" s="1"/>
  <c r="P173" i="3"/>
  <c r="P186" i="3"/>
  <c r="P192" i="3" s="1"/>
  <c r="N159" i="3"/>
  <c r="Q111" i="3"/>
  <c r="S45" i="3"/>
  <c r="R42" i="3"/>
  <c r="R45" i="3"/>
  <c r="R299" i="3"/>
  <c r="N212" i="3"/>
  <c r="N152" i="3" s="1"/>
  <c r="D47" i="9" s="1"/>
  <c r="D88" i="9" s="1"/>
  <c r="R181" i="3"/>
  <c r="R194" i="3" s="1"/>
  <c r="S297" i="3"/>
  <c r="S298" i="3" s="1"/>
  <c r="S301" i="3" s="1"/>
  <c r="O212" i="3"/>
  <c r="O152" i="3" s="1"/>
  <c r="T39" i="3"/>
  <c r="T45" i="3" s="1"/>
  <c r="S302" i="3"/>
  <c r="S236" i="3" s="1"/>
  <c r="T300" i="3"/>
  <c r="T299" i="3" s="1"/>
  <c r="T70" i="3"/>
  <c r="T89" i="3"/>
  <c r="O209" i="3"/>
  <c r="S181" i="3"/>
  <c r="C79" i="9"/>
  <c r="C81" i="9" s="1"/>
  <c r="C42" i="9"/>
  <c r="M19" i="3"/>
  <c r="M18" i="3"/>
  <c r="N147" i="3"/>
  <c r="D45" i="9" s="1"/>
  <c r="D86" i="9" s="1"/>
  <c r="N31" i="3"/>
  <c r="S118" i="3"/>
  <c r="O273" i="3"/>
  <c r="N121" i="3"/>
  <c r="N29" i="3" s="1"/>
  <c r="O274" i="3"/>
  <c r="G38" i="9"/>
  <c r="Q173" i="3"/>
  <c r="Q186" i="3"/>
  <c r="Q282" i="3"/>
  <c r="Q174" i="3"/>
  <c r="Q187" i="3"/>
  <c r="Q134" i="3"/>
  <c r="M193" i="3"/>
  <c r="M230" i="3"/>
  <c r="M161" i="3" s="1"/>
  <c r="M227" i="3"/>
  <c r="M234" i="3" s="1"/>
  <c r="M232" i="3" s="1"/>
  <c r="C83" i="9"/>
  <c r="C85" i="9" s="1"/>
  <c r="C91" i="9" s="1"/>
  <c r="M332" i="3"/>
  <c r="R163" i="3"/>
  <c r="R303" i="3"/>
  <c r="P147" i="3"/>
  <c r="F45" i="9" s="1"/>
  <c r="F86" i="9" s="1"/>
  <c r="P31" i="3"/>
  <c r="T301" i="3"/>
  <c r="F48" i="9" l="1"/>
  <c r="F89" i="9" s="1"/>
  <c r="O159" i="3"/>
  <c r="E48" i="9"/>
  <c r="E89" i="9" s="1"/>
  <c r="O147" i="3"/>
  <c r="E45" i="9" s="1"/>
  <c r="E86" i="9" s="1"/>
  <c r="P112" i="3"/>
  <c r="P54" i="3" s="1"/>
  <c r="M20" i="3"/>
  <c r="M21" i="3" s="1"/>
  <c r="R43" i="3"/>
  <c r="R26" i="3"/>
  <c r="P178" i="3"/>
  <c r="F39" i="9"/>
  <c r="Q278" i="3"/>
  <c r="Q279" i="3" s="1"/>
  <c r="Q275" i="3" s="1"/>
  <c r="Q276" i="3" s="1"/>
  <c r="Q112" i="3"/>
  <c r="Q54" i="3" s="1"/>
  <c r="T42" i="3"/>
  <c r="P207" i="3"/>
  <c r="P206" i="3"/>
  <c r="S111" i="3"/>
  <c r="R118" i="3"/>
  <c r="R187" i="3" s="1"/>
  <c r="R49" i="3"/>
  <c r="S49" i="3"/>
  <c r="E47" i="9"/>
  <c r="E88" i="9" s="1"/>
  <c r="U297" i="3"/>
  <c r="U298" i="3" s="1"/>
  <c r="U301" i="3" s="1"/>
  <c r="T302" i="3"/>
  <c r="T236" i="3" s="1"/>
  <c r="S299" i="3"/>
  <c r="S194" i="3"/>
  <c r="T181" i="3"/>
  <c r="U88" i="3"/>
  <c r="U67" i="3" s="1"/>
  <c r="V88" i="3"/>
  <c r="V67" i="3" s="1"/>
  <c r="Q206" i="3"/>
  <c r="M229" i="3"/>
  <c r="C112" i="9"/>
  <c r="R278" i="3"/>
  <c r="R279" i="3" s="1"/>
  <c r="R275" i="3" s="1"/>
  <c r="Q178" i="3"/>
  <c r="O121" i="3"/>
  <c r="O29" i="3" s="1"/>
  <c r="P274" i="3"/>
  <c r="P121" i="3" s="1"/>
  <c r="P29" i="3" s="1"/>
  <c r="S303" i="3"/>
  <c r="S163" i="3"/>
  <c r="P159" i="3"/>
  <c r="T163" i="3"/>
  <c r="Q207" i="3"/>
  <c r="Q192" i="3"/>
  <c r="S187" i="3"/>
  <c r="S186" i="3"/>
  <c r="I38" i="9"/>
  <c r="S282" i="3"/>
  <c r="S174" i="3"/>
  <c r="S173" i="3"/>
  <c r="S134" i="3"/>
  <c r="M231" i="3"/>
  <c r="M237" i="3" s="1"/>
  <c r="M238" i="3" s="1"/>
  <c r="M126" i="3" s="1"/>
  <c r="M127" i="3" s="1"/>
  <c r="C115" i="9"/>
  <c r="C49" i="9"/>
  <c r="M165" i="3"/>
  <c r="G77" i="9"/>
  <c r="G78" i="9" s="1"/>
  <c r="G39" i="9"/>
  <c r="P273" i="3"/>
  <c r="S112" i="3" l="1"/>
  <c r="S54" i="3" s="1"/>
  <c r="T43" i="3"/>
  <c r="T26" i="3"/>
  <c r="Q124" i="3"/>
  <c r="Q147" i="3" s="1"/>
  <c r="G45" i="9" s="1"/>
  <c r="G86" i="9" s="1"/>
  <c r="Q280" i="3"/>
  <c r="Q155" i="3" s="1"/>
  <c r="T118" i="3"/>
  <c r="T282" i="3" s="1"/>
  <c r="T49" i="3"/>
  <c r="P208" i="3"/>
  <c r="P212" i="3" s="1"/>
  <c r="P152" i="3" s="1"/>
  <c r="H38" i="9"/>
  <c r="H39" i="9" s="1"/>
  <c r="R173" i="3"/>
  <c r="R111" i="3"/>
  <c r="R282" i="3"/>
  <c r="R280" i="3" s="1"/>
  <c r="R155" i="3" s="1"/>
  <c r="R134" i="3"/>
  <c r="R186" i="3"/>
  <c r="R207" i="3" s="1"/>
  <c r="R174" i="3"/>
  <c r="U39" i="3"/>
  <c r="U45" i="3" s="1"/>
  <c r="T303" i="3"/>
  <c r="T194" i="3"/>
  <c r="U70" i="3"/>
  <c r="U89" i="3"/>
  <c r="U300" i="3"/>
  <c r="U181" i="3" s="1"/>
  <c r="V89" i="3"/>
  <c r="V300" i="3"/>
  <c r="W297" i="3" s="1"/>
  <c r="W298" i="3" s="1"/>
  <c r="V70" i="3"/>
  <c r="V69" i="3"/>
  <c r="V68" i="3" s="1"/>
  <c r="V39" i="3"/>
  <c r="Q273" i="3"/>
  <c r="Q208" i="3"/>
  <c r="M128" i="3"/>
  <c r="M130" i="3"/>
  <c r="M149" i="3" s="1"/>
  <c r="T278" i="3"/>
  <c r="T279" i="3" s="1"/>
  <c r="T275" i="3" s="1"/>
  <c r="S178" i="3"/>
  <c r="R276" i="3"/>
  <c r="R124" i="3"/>
  <c r="U163" i="3"/>
  <c r="Q274" i="3"/>
  <c r="Q121" i="3" s="1"/>
  <c r="Q29" i="3" s="1"/>
  <c r="I77" i="9"/>
  <c r="S206" i="3"/>
  <c r="S207" i="3"/>
  <c r="S192" i="3"/>
  <c r="H48" i="9" l="1"/>
  <c r="Q159" i="3"/>
  <c r="G48" i="9"/>
  <c r="G89" i="9" s="1"/>
  <c r="R112" i="3"/>
  <c r="R54" i="3" s="1"/>
  <c r="R178" i="3"/>
  <c r="Q31" i="3"/>
  <c r="T111" i="3"/>
  <c r="T134" i="3"/>
  <c r="T186" i="3"/>
  <c r="T174" i="3"/>
  <c r="T173" i="3"/>
  <c r="T187" i="3"/>
  <c r="J38" i="9"/>
  <c r="J77" i="9" s="1"/>
  <c r="J78" i="9" s="1"/>
  <c r="Q209" i="3"/>
  <c r="H77" i="9"/>
  <c r="H78" i="9" s="1"/>
  <c r="R192" i="3"/>
  <c r="F47" i="9"/>
  <c r="F88" i="9" s="1"/>
  <c r="U42" i="3"/>
  <c r="P209" i="3"/>
  <c r="I39" i="9"/>
  <c r="R206" i="3"/>
  <c r="R208" i="3" s="1"/>
  <c r="R212" i="3" s="1"/>
  <c r="R152" i="3" s="1"/>
  <c r="S278" i="3"/>
  <c r="S279" i="3" s="1"/>
  <c r="S275" i="3" s="1"/>
  <c r="S124" i="3" s="1"/>
  <c r="V297" i="3"/>
  <c r="V298" i="3" s="1"/>
  <c r="V301" i="3" s="1"/>
  <c r="V71" i="3"/>
  <c r="U194" i="3"/>
  <c r="V45" i="3"/>
  <c r="Q212" i="3"/>
  <c r="Q152" i="3" s="1"/>
  <c r="U302" i="3"/>
  <c r="U236" i="3" s="1"/>
  <c r="U299" i="3"/>
  <c r="V302" i="3"/>
  <c r="V236" i="3" s="1"/>
  <c r="V181" i="3"/>
  <c r="V42" i="3"/>
  <c r="W88" i="3"/>
  <c r="W67" i="3" s="1"/>
  <c r="S208" i="3"/>
  <c r="R274" i="3"/>
  <c r="R121" i="3" s="1"/>
  <c r="R29" i="3" s="1"/>
  <c r="T276" i="3"/>
  <c r="T124" i="3"/>
  <c r="M196" i="3"/>
  <c r="C46" i="9"/>
  <c r="C87" i="9" s="1"/>
  <c r="C90" i="9" s="1"/>
  <c r="C94" i="9" s="1"/>
  <c r="R31" i="3"/>
  <c r="R147" i="3"/>
  <c r="H45" i="9" s="1"/>
  <c r="H86" i="9" s="1"/>
  <c r="U278" i="3"/>
  <c r="U279" i="3" s="1"/>
  <c r="U275" i="3" s="1"/>
  <c r="T280" i="3"/>
  <c r="T155" i="3" s="1"/>
  <c r="T178" i="3"/>
  <c r="W301" i="3"/>
  <c r="R273" i="3"/>
  <c r="M132" i="3"/>
  <c r="R159" i="3"/>
  <c r="H89" i="9"/>
  <c r="I78" i="9" l="1"/>
  <c r="J48" i="9"/>
  <c r="T112" i="3"/>
  <c r="T54" i="3" s="1"/>
  <c r="V52" i="3"/>
  <c r="V43" i="3"/>
  <c r="V26" i="3"/>
  <c r="U43" i="3"/>
  <c r="U26" i="3"/>
  <c r="T206" i="3"/>
  <c r="J39" i="9"/>
  <c r="T192" i="3"/>
  <c r="T207" i="3"/>
  <c r="U49" i="3"/>
  <c r="U118" i="3"/>
  <c r="U173" i="3" s="1"/>
  <c r="V299" i="3"/>
  <c r="S280" i="3"/>
  <c r="S155" i="3" s="1"/>
  <c r="S276" i="3"/>
  <c r="W300" i="3"/>
  <c r="W302" i="3" s="1"/>
  <c r="W236" i="3" s="1"/>
  <c r="W70" i="3"/>
  <c r="G47" i="9"/>
  <c r="G88" i="9" s="1"/>
  <c r="W69" i="3"/>
  <c r="W68" i="3" s="1"/>
  <c r="V194" i="3"/>
  <c r="W39" i="3"/>
  <c r="W45" i="3" s="1"/>
  <c r="U303" i="3"/>
  <c r="V118" i="3"/>
  <c r="L38" i="9" s="1"/>
  <c r="R209" i="3"/>
  <c r="V49" i="3"/>
  <c r="W89" i="3"/>
  <c r="S212" i="3"/>
  <c r="S152" i="3" s="1"/>
  <c r="S209" i="3"/>
  <c r="S273" i="3"/>
  <c r="W163" i="3"/>
  <c r="U124" i="3"/>
  <c r="U276" i="3"/>
  <c r="T147" i="3"/>
  <c r="J45" i="9" s="1"/>
  <c r="J86" i="9" s="1"/>
  <c r="T31" i="3"/>
  <c r="M198" i="3"/>
  <c r="C44" i="9"/>
  <c r="M327" i="3"/>
  <c r="M135" i="3"/>
  <c r="M146" i="3"/>
  <c r="M322" i="3"/>
  <c r="H47" i="9"/>
  <c r="H88" i="9" s="1"/>
  <c r="S31" i="3"/>
  <c r="S147" i="3"/>
  <c r="I45" i="9" s="1"/>
  <c r="I86" i="9" s="1"/>
  <c r="T159" i="3"/>
  <c r="J89" i="9"/>
  <c r="V163" i="3"/>
  <c r="V303" i="3"/>
  <c r="S274" i="3"/>
  <c r="S159" i="3" l="1"/>
  <c r="I48" i="9"/>
  <c r="I89" i="9" s="1"/>
  <c r="U111" i="3"/>
  <c r="T208" i="3"/>
  <c r="T212" i="3" s="1"/>
  <c r="T152" i="3" s="1"/>
  <c r="K38" i="9"/>
  <c r="K77" i="9" s="1"/>
  <c r="K78" i="9" s="1"/>
  <c r="U282" i="3"/>
  <c r="U178" i="3" s="1"/>
  <c r="U174" i="3"/>
  <c r="U206" i="3" s="1"/>
  <c r="U134" i="3"/>
  <c r="U186" i="3"/>
  <c r="U187" i="3"/>
  <c r="V111" i="3"/>
  <c r="W299" i="3"/>
  <c r="W181" i="3"/>
  <c r="W194" i="3" s="1"/>
  <c r="V173" i="3"/>
  <c r="V187" i="3"/>
  <c r="V186" i="3"/>
  <c r="W42" i="3"/>
  <c r="W43" i="3" s="1"/>
  <c r="V134" i="3"/>
  <c r="V174" i="3"/>
  <c r="W71" i="3"/>
  <c r="W52" i="3" s="1"/>
  <c r="V282" i="3"/>
  <c r="W278" i="3" s="1"/>
  <c r="W279" i="3" s="1"/>
  <c r="W275" i="3" s="1"/>
  <c r="I47" i="9"/>
  <c r="I88" i="9" s="1"/>
  <c r="C51" i="9"/>
  <c r="C50" i="9"/>
  <c r="C53" i="9" s="1"/>
  <c r="S121" i="3"/>
  <c r="S29" i="3" s="1"/>
  <c r="T274" i="3"/>
  <c r="M200" i="3"/>
  <c r="M151" i="3"/>
  <c r="M153" i="3" s="1"/>
  <c r="U147" i="3"/>
  <c r="K45" i="9" s="1"/>
  <c r="K86" i="9" s="1"/>
  <c r="U31" i="3"/>
  <c r="L77" i="9"/>
  <c r="M141" i="3"/>
  <c r="M261" i="3" s="1"/>
  <c r="M142" i="3"/>
  <c r="C36" i="9" s="1"/>
  <c r="C75" i="9" s="1"/>
  <c r="W303" i="3"/>
  <c r="T273" i="3"/>
  <c r="U112" i="3" l="1"/>
  <c r="U54" i="3" s="1"/>
  <c r="V112" i="3"/>
  <c r="V54" i="3" s="1"/>
  <c r="K39" i="9"/>
  <c r="J47" i="9"/>
  <c r="J88" i="9" s="1"/>
  <c r="T209" i="3"/>
  <c r="L39" i="9"/>
  <c r="U280" i="3"/>
  <c r="U155" i="3" s="1"/>
  <c r="U159" i="3" s="1"/>
  <c r="U192" i="3"/>
  <c r="V278" i="3"/>
  <c r="V279" i="3" s="1"/>
  <c r="V275" i="3" s="1"/>
  <c r="V124" i="3" s="1"/>
  <c r="U207" i="3"/>
  <c r="U208" i="3" s="1"/>
  <c r="U209" i="3" s="1"/>
  <c r="V192" i="3"/>
  <c r="V206" i="3"/>
  <c r="W49" i="3"/>
  <c r="V207" i="3"/>
  <c r="W118" i="3"/>
  <c r="W186" i="3" s="1"/>
  <c r="V178" i="3"/>
  <c r="W26" i="3"/>
  <c r="U273" i="3"/>
  <c r="M77" i="9"/>
  <c r="M78" i="9" s="1"/>
  <c r="L78" i="9"/>
  <c r="M201" i="3"/>
  <c r="M333" i="3"/>
  <c r="M321" i="3"/>
  <c r="T121" i="3"/>
  <c r="T29" i="3" s="1"/>
  <c r="U274" i="3"/>
  <c r="U121" i="3" s="1"/>
  <c r="U29" i="3" s="1"/>
  <c r="C55" i="9"/>
  <c r="C119" i="9"/>
  <c r="W276" i="3"/>
  <c r="W124" i="3"/>
  <c r="M262" i="3"/>
  <c r="M168" i="3"/>
  <c r="K48" i="9" l="1"/>
  <c r="K89" i="9" s="1"/>
  <c r="M172" i="3"/>
  <c r="V276" i="3"/>
  <c r="V280" i="3"/>
  <c r="V155" i="3" s="1"/>
  <c r="W111" i="3"/>
  <c r="W112" i="3" s="1"/>
  <c r="W54" i="3" s="1"/>
  <c r="W187" i="3"/>
  <c r="W207" i="3" s="1"/>
  <c r="V208" i="3"/>
  <c r="V212" i="3" s="1"/>
  <c r="V152" i="3" s="1"/>
  <c r="L47" i="9" s="1"/>
  <c r="L88" i="9" s="1"/>
  <c r="W174" i="3"/>
  <c r="W134" i="3"/>
  <c r="W282" i="3"/>
  <c r="W280" i="3" s="1"/>
  <c r="W155" i="3" s="1"/>
  <c r="W159" i="3" s="1"/>
  <c r="W173" i="3"/>
  <c r="U212" i="3"/>
  <c r="U152" i="3" s="1"/>
  <c r="V273" i="3"/>
  <c r="M334" i="3"/>
  <c r="V147" i="3"/>
  <c r="L45" i="9" s="1"/>
  <c r="L86" i="9" s="1"/>
  <c r="V31" i="3"/>
  <c r="W31" i="3"/>
  <c r="W147" i="3"/>
  <c r="M45" i="9" s="1"/>
  <c r="M86" i="9" s="1"/>
  <c r="V274" i="3"/>
  <c r="M323" i="3"/>
  <c r="M177" i="3" l="1"/>
  <c r="M184" i="3" s="1"/>
  <c r="M202" i="3" s="1"/>
  <c r="M243" i="3"/>
  <c r="L48" i="9"/>
  <c r="L89" i="9" s="1"/>
  <c r="M336" i="3"/>
  <c r="M337" i="3" s="1"/>
  <c r="M324" i="3"/>
  <c r="M242" i="3"/>
  <c r="V159" i="3"/>
  <c r="W178" i="3"/>
  <c r="W192" i="3"/>
  <c r="W206" i="3"/>
  <c r="W208" i="3" s="1"/>
  <c r="W209" i="3" s="1"/>
  <c r="V209" i="3"/>
  <c r="K47" i="9"/>
  <c r="K88" i="9" s="1"/>
  <c r="V121" i="3"/>
  <c r="V29" i="3" s="1"/>
  <c r="W274" i="3"/>
  <c r="W121" i="3" s="1"/>
  <c r="W29" i="3" s="1"/>
  <c r="W273" i="3"/>
  <c r="M328" i="3" l="1"/>
  <c r="M329" i="3"/>
  <c r="M325" i="3"/>
  <c r="W212" i="3"/>
  <c r="W152" i="3" s="1"/>
  <c r="M47" i="9" s="1"/>
  <c r="M88" i="9" s="1"/>
  <c r="M330" i="3" l="1"/>
  <c r="Q69" i="3"/>
  <c r="Q68" i="3" s="1"/>
  <c r="Q73" i="3"/>
  <c r="Q71" i="3" l="1"/>
  <c r="Q52" i="3" l="1"/>
  <c r="M9" i="9"/>
  <c r="M10" i="9"/>
  <c r="M11" i="9"/>
  <c r="K19" i="9"/>
  <c r="K20" i="9"/>
  <c r="J22" i="9"/>
  <c r="J23" i="9"/>
  <c r="K23" i="9"/>
  <c r="K24" i="9"/>
  <c r="C25" i="9"/>
  <c r="J25" i="9"/>
  <c r="K25" i="9"/>
  <c r="D36" i="9"/>
  <c r="E36" i="9"/>
  <c r="F36" i="9"/>
  <c r="G36" i="9"/>
  <c r="H36" i="9"/>
  <c r="I36" i="9"/>
  <c r="J36" i="9"/>
  <c r="K36" i="9"/>
  <c r="L36" i="9"/>
  <c r="M36" i="9"/>
  <c r="D37" i="9"/>
  <c r="E37" i="9"/>
  <c r="F37" i="9"/>
  <c r="G37" i="9"/>
  <c r="H37" i="9"/>
  <c r="I37" i="9"/>
  <c r="J37" i="9"/>
  <c r="K37" i="9"/>
  <c r="L37" i="9"/>
  <c r="M37" i="9"/>
  <c r="M38" i="9"/>
  <c r="M39" i="9"/>
  <c r="D40" i="9"/>
  <c r="E40" i="9"/>
  <c r="F40" i="9"/>
  <c r="G40" i="9"/>
  <c r="H40" i="9"/>
  <c r="I40" i="9"/>
  <c r="J40" i="9"/>
  <c r="K40" i="9"/>
  <c r="L40" i="9"/>
  <c r="M40" i="9"/>
  <c r="D41" i="9"/>
  <c r="E41" i="9"/>
  <c r="F41" i="9"/>
  <c r="G41" i="9"/>
  <c r="H41" i="9"/>
  <c r="I41" i="9"/>
  <c r="J41" i="9"/>
  <c r="K41" i="9"/>
  <c r="L41" i="9"/>
  <c r="M41" i="9"/>
  <c r="D42" i="9"/>
  <c r="E42" i="9"/>
  <c r="F42" i="9"/>
  <c r="G42" i="9"/>
  <c r="H42" i="9"/>
  <c r="I42" i="9"/>
  <c r="J42" i="9"/>
  <c r="K42" i="9"/>
  <c r="L42" i="9"/>
  <c r="M42" i="9"/>
  <c r="D44" i="9"/>
  <c r="E44" i="9"/>
  <c r="F44" i="9"/>
  <c r="G44" i="9"/>
  <c r="H44" i="9"/>
  <c r="I44" i="9"/>
  <c r="J44" i="9"/>
  <c r="K44" i="9"/>
  <c r="L44" i="9"/>
  <c r="M44" i="9"/>
  <c r="D46" i="9"/>
  <c r="E46" i="9"/>
  <c r="F46" i="9"/>
  <c r="G46" i="9"/>
  <c r="H46" i="9"/>
  <c r="I46" i="9"/>
  <c r="J46" i="9"/>
  <c r="K46" i="9"/>
  <c r="L46" i="9"/>
  <c r="M46" i="9"/>
  <c r="M48" i="9"/>
  <c r="D49" i="9"/>
  <c r="E49" i="9"/>
  <c r="F49" i="9"/>
  <c r="G49" i="9"/>
  <c r="H49" i="9"/>
  <c r="I49" i="9"/>
  <c r="J49" i="9"/>
  <c r="K49" i="9"/>
  <c r="L49" i="9"/>
  <c r="D50" i="9"/>
  <c r="E50" i="9"/>
  <c r="F50" i="9"/>
  <c r="G50" i="9"/>
  <c r="H50" i="9"/>
  <c r="I50" i="9"/>
  <c r="J50" i="9"/>
  <c r="K50" i="9"/>
  <c r="L50" i="9"/>
  <c r="M50" i="9"/>
  <c r="D51" i="9"/>
  <c r="E51" i="9"/>
  <c r="F51" i="9"/>
  <c r="G51" i="9"/>
  <c r="H51" i="9"/>
  <c r="I51" i="9"/>
  <c r="J51" i="9"/>
  <c r="K51" i="9"/>
  <c r="L51" i="9"/>
  <c r="M51" i="9"/>
  <c r="D53" i="9"/>
  <c r="E53" i="9"/>
  <c r="F53" i="9"/>
  <c r="G53" i="9"/>
  <c r="H53" i="9"/>
  <c r="I53" i="9"/>
  <c r="J53" i="9"/>
  <c r="K53" i="9"/>
  <c r="L53" i="9"/>
  <c r="D55" i="9"/>
  <c r="E55" i="9"/>
  <c r="F55" i="9"/>
  <c r="G55" i="9"/>
  <c r="H55" i="9"/>
  <c r="I55" i="9"/>
  <c r="J55" i="9"/>
  <c r="K55" i="9"/>
  <c r="L55" i="9"/>
  <c r="C57" i="9"/>
  <c r="C59" i="9"/>
  <c r="L59" i="9"/>
  <c r="L60" i="9"/>
  <c r="C61" i="9"/>
  <c r="L61" i="9"/>
  <c r="L62" i="9"/>
  <c r="L63" i="9"/>
  <c r="L64" i="9"/>
  <c r="C68" i="9"/>
  <c r="D68" i="9"/>
  <c r="E68" i="9"/>
  <c r="F68" i="9"/>
  <c r="G68" i="9"/>
  <c r="H68" i="9"/>
  <c r="I68" i="9"/>
  <c r="J68" i="9"/>
  <c r="K68" i="9"/>
  <c r="L68" i="9"/>
  <c r="M68" i="9"/>
  <c r="D75" i="9"/>
  <c r="E75" i="9"/>
  <c r="F75" i="9"/>
  <c r="G75" i="9"/>
  <c r="H75" i="9"/>
  <c r="I75" i="9"/>
  <c r="J75" i="9"/>
  <c r="K75" i="9"/>
  <c r="L75" i="9"/>
  <c r="M75" i="9"/>
  <c r="D76" i="9"/>
  <c r="E76" i="9"/>
  <c r="F76" i="9"/>
  <c r="G76" i="9"/>
  <c r="H76" i="9"/>
  <c r="I76" i="9"/>
  <c r="J76" i="9"/>
  <c r="K76" i="9"/>
  <c r="L76" i="9"/>
  <c r="M76" i="9"/>
  <c r="D79" i="9"/>
  <c r="E79" i="9"/>
  <c r="F79" i="9"/>
  <c r="G79" i="9"/>
  <c r="H79" i="9"/>
  <c r="I79" i="9"/>
  <c r="J79" i="9"/>
  <c r="K79" i="9"/>
  <c r="L79" i="9"/>
  <c r="M79" i="9"/>
  <c r="D80" i="9"/>
  <c r="E80" i="9"/>
  <c r="F80" i="9"/>
  <c r="G80" i="9"/>
  <c r="H80" i="9"/>
  <c r="I80" i="9"/>
  <c r="J80" i="9"/>
  <c r="K80" i="9"/>
  <c r="L80" i="9"/>
  <c r="M80" i="9"/>
  <c r="D81" i="9"/>
  <c r="E81" i="9"/>
  <c r="F81" i="9"/>
  <c r="G81" i="9"/>
  <c r="H81" i="9"/>
  <c r="I81" i="9"/>
  <c r="J81" i="9"/>
  <c r="K81" i="9"/>
  <c r="L81" i="9"/>
  <c r="M81" i="9"/>
  <c r="D83" i="9"/>
  <c r="E83" i="9"/>
  <c r="F83" i="9"/>
  <c r="G83" i="9"/>
  <c r="H83" i="9"/>
  <c r="I83" i="9"/>
  <c r="J83" i="9"/>
  <c r="K83" i="9"/>
  <c r="L83" i="9"/>
  <c r="M83" i="9"/>
  <c r="D85" i="9"/>
  <c r="E85" i="9"/>
  <c r="F85" i="9"/>
  <c r="G85" i="9"/>
  <c r="H85" i="9"/>
  <c r="I85" i="9"/>
  <c r="J85" i="9"/>
  <c r="K85" i="9"/>
  <c r="L85" i="9"/>
  <c r="M85" i="9"/>
  <c r="D87" i="9"/>
  <c r="E87" i="9"/>
  <c r="F87" i="9"/>
  <c r="G87" i="9"/>
  <c r="H87" i="9"/>
  <c r="I87" i="9"/>
  <c r="J87" i="9"/>
  <c r="K87" i="9"/>
  <c r="L87" i="9"/>
  <c r="M87" i="9"/>
  <c r="M89" i="9"/>
  <c r="D90" i="9"/>
  <c r="E90" i="9"/>
  <c r="F90" i="9"/>
  <c r="G90" i="9"/>
  <c r="H90" i="9"/>
  <c r="I90" i="9"/>
  <c r="J90" i="9"/>
  <c r="K90" i="9"/>
  <c r="L90" i="9"/>
  <c r="M90" i="9"/>
  <c r="D91" i="9"/>
  <c r="E91" i="9"/>
  <c r="F91" i="9"/>
  <c r="G91" i="9"/>
  <c r="H91" i="9"/>
  <c r="I91" i="9"/>
  <c r="J91" i="9"/>
  <c r="K91" i="9"/>
  <c r="L91" i="9"/>
  <c r="M91" i="9"/>
  <c r="D92" i="9"/>
  <c r="E92" i="9"/>
  <c r="F92" i="9"/>
  <c r="G92" i="9"/>
  <c r="H92" i="9"/>
  <c r="I92" i="9"/>
  <c r="J92" i="9"/>
  <c r="K92" i="9"/>
  <c r="L92" i="9"/>
  <c r="M92" i="9"/>
  <c r="D94" i="9"/>
  <c r="E94" i="9"/>
  <c r="F94" i="9"/>
  <c r="G94" i="9"/>
  <c r="H94" i="9"/>
  <c r="I94" i="9"/>
  <c r="J94" i="9"/>
  <c r="K94" i="9"/>
  <c r="L94" i="9"/>
  <c r="C95" i="9"/>
  <c r="D95" i="9"/>
  <c r="E95" i="9"/>
  <c r="F95" i="9"/>
  <c r="G95" i="9"/>
  <c r="H95" i="9"/>
  <c r="I95" i="9"/>
  <c r="J95" i="9"/>
  <c r="K95" i="9"/>
  <c r="L95" i="9"/>
  <c r="C96" i="9"/>
  <c r="D96" i="9"/>
  <c r="E96" i="9"/>
  <c r="F96" i="9"/>
  <c r="G96" i="9"/>
  <c r="H96" i="9"/>
  <c r="I96" i="9"/>
  <c r="J96" i="9"/>
  <c r="K96" i="9"/>
  <c r="L96" i="9"/>
  <c r="C98" i="9"/>
  <c r="L98" i="9"/>
  <c r="L99" i="9"/>
  <c r="L102" i="9"/>
  <c r="C103" i="9"/>
  <c r="L103" i="9"/>
  <c r="L104" i="9"/>
  <c r="C105" i="9"/>
  <c r="L107" i="9"/>
  <c r="C111" i="9"/>
  <c r="D111" i="9"/>
  <c r="E111" i="9"/>
  <c r="F111" i="9"/>
  <c r="G111" i="9"/>
  <c r="H111" i="9"/>
  <c r="I111" i="9"/>
  <c r="J111" i="9"/>
  <c r="K111" i="9"/>
  <c r="L111" i="9"/>
  <c r="D112" i="9"/>
  <c r="E112" i="9"/>
  <c r="F112" i="9"/>
  <c r="G112" i="9"/>
  <c r="H112" i="9"/>
  <c r="I112" i="9"/>
  <c r="J112" i="9"/>
  <c r="K112" i="9"/>
  <c r="L112" i="9"/>
  <c r="C113" i="9"/>
  <c r="D113" i="9"/>
  <c r="E113" i="9"/>
  <c r="F113" i="9"/>
  <c r="G113" i="9"/>
  <c r="H113" i="9"/>
  <c r="I113" i="9"/>
  <c r="J113" i="9"/>
  <c r="K113" i="9"/>
  <c r="L113" i="9"/>
  <c r="C114" i="9"/>
  <c r="D114" i="9"/>
  <c r="E114" i="9"/>
  <c r="F114" i="9"/>
  <c r="G114" i="9"/>
  <c r="H114" i="9"/>
  <c r="I114" i="9"/>
  <c r="J114" i="9"/>
  <c r="K114" i="9"/>
  <c r="L114" i="9"/>
  <c r="D115" i="9"/>
  <c r="E115" i="9"/>
  <c r="F115" i="9"/>
  <c r="G115" i="9"/>
  <c r="H115" i="9"/>
  <c r="I115" i="9"/>
  <c r="J115" i="9"/>
  <c r="K115" i="9"/>
  <c r="L115" i="9"/>
  <c r="C116" i="9"/>
  <c r="D116" i="9"/>
  <c r="E116" i="9"/>
  <c r="F116" i="9"/>
  <c r="G116" i="9"/>
  <c r="H116" i="9"/>
  <c r="I116" i="9"/>
  <c r="J116" i="9"/>
  <c r="K116" i="9"/>
  <c r="L116" i="9"/>
  <c r="D119" i="9"/>
  <c r="E119" i="9"/>
  <c r="F119" i="9"/>
  <c r="G119" i="9"/>
  <c r="H119" i="9"/>
  <c r="I119" i="9"/>
  <c r="J119" i="9"/>
  <c r="K119" i="9"/>
  <c r="L119" i="9"/>
  <c r="B120" i="9"/>
  <c r="B1" i="3"/>
  <c r="B2" i="3"/>
  <c r="N6" i="3"/>
  <c r="O6" i="3"/>
  <c r="P6" i="3"/>
  <c r="Q6" i="3"/>
  <c r="R6" i="3"/>
  <c r="S6" i="3"/>
  <c r="T6" i="3"/>
  <c r="U6" i="3"/>
  <c r="V6" i="3"/>
  <c r="W6" i="3"/>
  <c r="N18" i="3"/>
  <c r="O18" i="3"/>
  <c r="P18" i="3"/>
  <c r="Q18" i="3"/>
  <c r="R18" i="3"/>
  <c r="S18" i="3"/>
  <c r="T18" i="3"/>
  <c r="U18" i="3"/>
  <c r="V18" i="3"/>
  <c r="W18" i="3"/>
  <c r="N19" i="3"/>
  <c r="O19" i="3"/>
  <c r="P19" i="3"/>
  <c r="Q19" i="3"/>
  <c r="R19" i="3"/>
  <c r="S19" i="3"/>
  <c r="T19" i="3"/>
  <c r="U19" i="3"/>
  <c r="V19" i="3"/>
  <c r="W19" i="3"/>
  <c r="N20" i="3"/>
  <c r="O20" i="3"/>
  <c r="P20" i="3"/>
  <c r="Q20" i="3"/>
  <c r="R20" i="3"/>
  <c r="S20" i="3"/>
  <c r="T20" i="3"/>
  <c r="U20" i="3"/>
  <c r="V20" i="3"/>
  <c r="W20" i="3"/>
  <c r="N21" i="3"/>
  <c r="O21" i="3"/>
  <c r="P21" i="3"/>
  <c r="Q21" i="3"/>
  <c r="R21" i="3"/>
  <c r="S21" i="3"/>
  <c r="T21" i="3"/>
  <c r="U21" i="3"/>
  <c r="V21" i="3"/>
  <c r="W21" i="3"/>
  <c r="N27" i="3"/>
  <c r="O27" i="3"/>
  <c r="P27" i="3"/>
  <c r="Q27" i="3"/>
  <c r="R27" i="3"/>
  <c r="S27" i="3"/>
  <c r="T27" i="3"/>
  <c r="U27" i="3"/>
  <c r="V27" i="3"/>
  <c r="W27" i="3"/>
  <c r="N28" i="3"/>
  <c r="O28" i="3"/>
  <c r="P28" i="3"/>
  <c r="Q28" i="3"/>
  <c r="R28" i="3"/>
  <c r="S28" i="3"/>
  <c r="T28" i="3"/>
  <c r="U28" i="3"/>
  <c r="V28" i="3"/>
  <c r="W28" i="3"/>
  <c r="N30" i="3"/>
  <c r="O30" i="3"/>
  <c r="P30" i="3"/>
  <c r="Q30" i="3"/>
  <c r="R30" i="3"/>
  <c r="S30" i="3"/>
  <c r="T30" i="3"/>
  <c r="U30" i="3"/>
  <c r="V30" i="3"/>
  <c r="W30" i="3"/>
  <c r="N32" i="3"/>
  <c r="O32" i="3"/>
  <c r="P32" i="3"/>
  <c r="Q32" i="3"/>
  <c r="R32" i="3"/>
  <c r="S32" i="3"/>
  <c r="T32" i="3"/>
  <c r="U32" i="3"/>
  <c r="V32" i="3"/>
  <c r="W32" i="3"/>
  <c r="N33" i="3"/>
  <c r="O33" i="3"/>
  <c r="P33" i="3"/>
  <c r="Q33" i="3"/>
  <c r="R33" i="3"/>
  <c r="S33" i="3"/>
  <c r="T33" i="3"/>
  <c r="U33" i="3"/>
  <c r="V33" i="3"/>
  <c r="W33" i="3"/>
  <c r="N34" i="3"/>
  <c r="O34" i="3"/>
  <c r="P34" i="3"/>
  <c r="Q34" i="3"/>
  <c r="R34" i="3"/>
  <c r="S34" i="3"/>
  <c r="T34" i="3"/>
  <c r="U34" i="3"/>
  <c r="V34" i="3"/>
  <c r="W34" i="3"/>
  <c r="N35" i="3"/>
  <c r="O35" i="3"/>
  <c r="P35" i="3"/>
  <c r="Q35" i="3"/>
  <c r="R35" i="3"/>
  <c r="S35" i="3"/>
  <c r="T35" i="3"/>
  <c r="U35" i="3"/>
  <c r="V35" i="3"/>
  <c r="W35" i="3"/>
  <c r="N36" i="3"/>
  <c r="O36" i="3"/>
  <c r="P36" i="3"/>
  <c r="Q36" i="3"/>
  <c r="R36" i="3"/>
  <c r="S36" i="3"/>
  <c r="T36" i="3"/>
  <c r="U36" i="3"/>
  <c r="V36" i="3"/>
  <c r="W36" i="3"/>
  <c r="N37" i="3"/>
  <c r="O37" i="3"/>
  <c r="P37" i="3"/>
  <c r="Q37" i="3"/>
  <c r="R37" i="3"/>
  <c r="S37" i="3"/>
  <c r="T37" i="3"/>
  <c r="U37" i="3"/>
  <c r="V37" i="3"/>
  <c r="W37" i="3"/>
  <c r="N52" i="3"/>
  <c r="O52" i="3"/>
  <c r="P52" i="3"/>
  <c r="R52" i="3"/>
  <c r="S52" i="3"/>
  <c r="T52" i="3"/>
  <c r="U52" i="3"/>
  <c r="N53" i="3"/>
  <c r="O53" i="3"/>
  <c r="P53" i="3"/>
  <c r="Q53" i="3"/>
  <c r="R53" i="3"/>
  <c r="S53" i="3"/>
  <c r="T53" i="3"/>
  <c r="U53" i="3"/>
  <c r="V53" i="3"/>
  <c r="W53" i="3"/>
  <c r="N55" i="3"/>
  <c r="O55" i="3"/>
  <c r="P55" i="3"/>
  <c r="Q55" i="3"/>
  <c r="R55" i="3"/>
  <c r="S55" i="3"/>
  <c r="T55" i="3"/>
  <c r="U55" i="3"/>
  <c r="V55" i="3"/>
  <c r="W55" i="3"/>
  <c r="N56" i="3"/>
  <c r="O56" i="3"/>
  <c r="P56" i="3"/>
  <c r="Q56" i="3"/>
  <c r="R56" i="3"/>
  <c r="S56" i="3"/>
  <c r="T56" i="3"/>
  <c r="U56" i="3"/>
  <c r="V56" i="3"/>
  <c r="W56" i="3"/>
  <c r="N68" i="3"/>
  <c r="O68" i="3"/>
  <c r="P68" i="3"/>
  <c r="R68" i="3"/>
  <c r="S68" i="3"/>
  <c r="T68" i="3"/>
  <c r="U68" i="3"/>
  <c r="N69" i="3"/>
  <c r="O69" i="3"/>
  <c r="P69" i="3"/>
  <c r="R69" i="3"/>
  <c r="S69" i="3"/>
  <c r="T69" i="3"/>
  <c r="U69" i="3"/>
  <c r="N71" i="3"/>
  <c r="O71" i="3"/>
  <c r="P71" i="3"/>
  <c r="R71" i="3"/>
  <c r="S71" i="3"/>
  <c r="T71" i="3"/>
  <c r="U71" i="3"/>
  <c r="N72" i="3"/>
  <c r="O72" i="3"/>
  <c r="P72" i="3"/>
  <c r="R72" i="3"/>
  <c r="S72" i="3"/>
  <c r="T72" i="3"/>
  <c r="U72" i="3"/>
  <c r="N73" i="3"/>
  <c r="O73" i="3"/>
  <c r="P73" i="3"/>
  <c r="R73" i="3"/>
  <c r="S73" i="3"/>
  <c r="T73" i="3"/>
  <c r="U73" i="3"/>
  <c r="N95" i="3"/>
  <c r="O95" i="3"/>
  <c r="P95" i="3"/>
  <c r="Q95" i="3"/>
  <c r="R95" i="3"/>
  <c r="S95" i="3"/>
  <c r="T95" i="3"/>
  <c r="U95" i="3"/>
  <c r="V95" i="3"/>
  <c r="W95" i="3"/>
  <c r="N96" i="3"/>
  <c r="O96" i="3"/>
  <c r="P96" i="3"/>
  <c r="Q96" i="3"/>
  <c r="R96" i="3"/>
  <c r="S96" i="3"/>
  <c r="T96" i="3"/>
  <c r="U96" i="3"/>
  <c r="V96" i="3"/>
  <c r="W96" i="3"/>
  <c r="N98" i="3"/>
  <c r="O98" i="3"/>
  <c r="P98" i="3"/>
  <c r="Q98" i="3"/>
  <c r="R98" i="3"/>
  <c r="S98" i="3"/>
  <c r="T98" i="3"/>
  <c r="U98" i="3"/>
  <c r="V98" i="3"/>
  <c r="W98" i="3"/>
  <c r="N99" i="3"/>
  <c r="O99" i="3"/>
  <c r="P99" i="3"/>
  <c r="Q99" i="3"/>
  <c r="R99" i="3"/>
  <c r="S99" i="3"/>
  <c r="T99" i="3"/>
  <c r="U99" i="3"/>
  <c r="V99" i="3"/>
  <c r="W99" i="3"/>
  <c r="N100" i="3"/>
  <c r="O100" i="3"/>
  <c r="P100" i="3"/>
  <c r="Q100" i="3"/>
  <c r="R100" i="3"/>
  <c r="S100" i="3"/>
  <c r="T100" i="3"/>
  <c r="U100" i="3"/>
  <c r="V100" i="3"/>
  <c r="W100" i="3"/>
  <c r="N119" i="3"/>
  <c r="O119" i="3"/>
  <c r="P119" i="3"/>
  <c r="Q119" i="3"/>
  <c r="R119" i="3"/>
  <c r="S119" i="3"/>
  <c r="T119" i="3"/>
  <c r="U119" i="3"/>
  <c r="V119" i="3"/>
  <c r="W119" i="3"/>
  <c r="N120" i="3"/>
  <c r="O120" i="3"/>
  <c r="P120" i="3"/>
  <c r="Q120" i="3"/>
  <c r="R120" i="3"/>
  <c r="S120" i="3"/>
  <c r="T120" i="3"/>
  <c r="U120" i="3"/>
  <c r="V120" i="3"/>
  <c r="W120" i="3"/>
  <c r="N123" i="3"/>
  <c r="O123" i="3"/>
  <c r="P123" i="3"/>
  <c r="Q123" i="3"/>
  <c r="R123" i="3"/>
  <c r="S123" i="3"/>
  <c r="T123" i="3"/>
  <c r="U123" i="3"/>
  <c r="V123" i="3"/>
  <c r="W123" i="3"/>
  <c r="N125" i="3"/>
  <c r="O125" i="3"/>
  <c r="P125" i="3"/>
  <c r="Q125" i="3"/>
  <c r="R125" i="3"/>
  <c r="S125" i="3"/>
  <c r="T125" i="3"/>
  <c r="U125" i="3"/>
  <c r="V125" i="3"/>
  <c r="W125" i="3"/>
  <c r="N126" i="3"/>
  <c r="O126" i="3"/>
  <c r="P126" i="3"/>
  <c r="Q126" i="3"/>
  <c r="R126" i="3"/>
  <c r="S126" i="3"/>
  <c r="T126" i="3"/>
  <c r="U126" i="3"/>
  <c r="V126" i="3"/>
  <c r="W126" i="3"/>
  <c r="N127" i="3"/>
  <c r="O127" i="3"/>
  <c r="P127" i="3"/>
  <c r="Q127" i="3"/>
  <c r="R127" i="3"/>
  <c r="S127" i="3"/>
  <c r="T127" i="3"/>
  <c r="U127" i="3"/>
  <c r="V127" i="3"/>
  <c r="W127" i="3"/>
  <c r="N128" i="3"/>
  <c r="O128" i="3"/>
  <c r="P128" i="3"/>
  <c r="Q128" i="3"/>
  <c r="R128" i="3"/>
  <c r="S128" i="3"/>
  <c r="T128" i="3"/>
  <c r="U128" i="3"/>
  <c r="V128" i="3"/>
  <c r="W128" i="3"/>
  <c r="N130" i="3"/>
  <c r="O130" i="3"/>
  <c r="P130" i="3"/>
  <c r="Q130" i="3"/>
  <c r="R130" i="3"/>
  <c r="S130" i="3"/>
  <c r="T130" i="3"/>
  <c r="U130" i="3"/>
  <c r="V130" i="3"/>
  <c r="W130" i="3"/>
  <c r="N132" i="3"/>
  <c r="O132" i="3"/>
  <c r="P132" i="3"/>
  <c r="Q132" i="3"/>
  <c r="R132" i="3"/>
  <c r="S132" i="3"/>
  <c r="T132" i="3"/>
  <c r="U132" i="3"/>
  <c r="V132" i="3"/>
  <c r="W132" i="3"/>
  <c r="N135" i="3"/>
  <c r="O135" i="3"/>
  <c r="P135" i="3"/>
  <c r="Q135" i="3"/>
  <c r="R135" i="3"/>
  <c r="S135" i="3"/>
  <c r="T135" i="3"/>
  <c r="U135" i="3"/>
  <c r="V135" i="3"/>
  <c r="W135" i="3"/>
  <c r="N139" i="3"/>
  <c r="O139" i="3"/>
  <c r="P139" i="3"/>
  <c r="Q139" i="3"/>
  <c r="R139" i="3"/>
  <c r="S139" i="3"/>
  <c r="T139" i="3"/>
  <c r="U139" i="3"/>
  <c r="V139" i="3"/>
  <c r="W139" i="3"/>
  <c r="N140" i="3"/>
  <c r="O140" i="3"/>
  <c r="P140" i="3"/>
  <c r="Q140" i="3"/>
  <c r="R140" i="3"/>
  <c r="S140" i="3"/>
  <c r="T140" i="3"/>
  <c r="U140" i="3"/>
  <c r="V140" i="3"/>
  <c r="W140" i="3"/>
  <c r="N141" i="3"/>
  <c r="O141" i="3"/>
  <c r="P141" i="3"/>
  <c r="Q141" i="3"/>
  <c r="R141" i="3"/>
  <c r="S141" i="3"/>
  <c r="T141" i="3"/>
  <c r="U141" i="3"/>
  <c r="V141" i="3"/>
  <c r="W141" i="3"/>
  <c r="N142" i="3"/>
  <c r="O142" i="3"/>
  <c r="P142" i="3"/>
  <c r="Q142" i="3"/>
  <c r="R142" i="3"/>
  <c r="S142" i="3"/>
  <c r="T142" i="3"/>
  <c r="U142" i="3"/>
  <c r="V142" i="3"/>
  <c r="W142" i="3"/>
  <c r="N146" i="3"/>
  <c r="O146" i="3"/>
  <c r="P146" i="3"/>
  <c r="Q146" i="3"/>
  <c r="R146" i="3"/>
  <c r="S146" i="3"/>
  <c r="T146" i="3"/>
  <c r="U146" i="3"/>
  <c r="V146" i="3"/>
  <c r="W146" i="3"/>
  <c r="N149" i="3"/>
  <c r="O149" i="3"/>
  <c r="P149" i="3"/>
  <c r="Q149" i="3"/>
  <c r="R149" i="3"/>
  <c r="S149" i="3"/>
  <c r="T149" i="3"/>
  <c r="U149" i="3"/>
  <c r="V149" i="3"/>
  <c r="W149" i="3"/>
  <c r="N151" i="3"/>
  <c r="O151" i="3"/>
  <c r="P151" i="3"/>
  <c r="Q151" i="3"/>
  <c r="R151" i="3"/>
  <c r="S151" i="3"/>
  <c r="T151" i="3"/>
  <c r="U151" i="3"/>
  <c r="V151" i="3"/>
  <c r="W151" i="3"/>
  <c r="N153" i="3"/>
  <c r="O153" i="3"/>
  <c r="P153" i="3"/>
  <c r="Q153" i="3"/>
  <c r="R153" i="3"/>
  <c r="S153" i="3"/>
  <c r="T153" i="3"/>
  <c r="U153" i="3"/>
  <c r="V153" i="3"/>
  <c r="W153" i="3"/>
  <c r="N161" i="3"/>
  <c r="O161" i="3"/>
  <c r="P161" i="3"/>
  <c r="Q161" i="3"/>
  <c r="R161" i="3"/>
  <c r="S161" i="3"/>
  <c r="T161" i="3"/>
  <c r="U161" i="3"/>
  <c r="V161" i="3"/>
  <c r="W161" i="3"/>
  <c r="N165" i="3"/>
  <c r="O165" i="3"/>
  <c r="P165" i="3"/>
  <c r="Q165" i="3"/>
  <c r="R165" i="3"/>
  <c r="S165" i="3"/>
  <c r="T165" i="3"/>
  <c r="U165" i="3"/>
  <c r="V165" i="3"/>
  <c r="W165" i="3"/>
  <c r="N168" i="3"/>
  <c r="O168" i="3"/>
  <c r="P168" i="3"/>
  <c r="Q168" i="3"/>
  <c r="R168" i="3"/>
  <c r="S168" i="3"/>
  <c r="T168" i="3"/>
  <c r="U168" i="3"/>
  <c r="V168" i="3"/>
  <c r="W168" i="3"/>
  <c r="N172" i="3"/>
  <c r="O172" i="3"/>
  <c r="P172" i="3"/>
  <c r="Q172" i="3"/>
  <c r="R172" i="3"/>
  <c r="S172" i="3"/>
  <c r="T172" i="3"/>
  <c r="U172" i="3"/>
  <c r="V172" i="3"/>
  <c r="W172" i="3"/>
  <c r="N177" i="3"/>
  <c r="O177" i="3"/>
  <c r="P177" i="3"/>
  <c r="Q177" i="3"/>
  <c r="R177" i="3"/>
  <c r="S177" i="3"/>
  <c r="T177" i="3"/>
  <c r="U177" i="3"/>
  <c r="V177" i="3"/>
  <c r="W177" i="3"/>
  <c r="N184" i="3"/>
  <c r="O184" i="3"/>
  <c r="P184" i="3"/>
  <c r="Q184" i="3"/>
  <c r="R184" i="3"/>
  <c r="S184" i="3"/>
  <c r="T184" i="3"/>
  <c r="U184" i="3"/>
  <c r="V184" i="3"/>
  <c r="W184" i="3"/>
  <c r="N193" i="3"/>
  <c r="O193" i="3"/>
  <c r="P193" i="3"/>
  <c r="Q193" i="3"/>
  <c r="R193" i="3"/>
  <c r="S193" i="3"/>
  <c r="T193" i="3"/>
  <c r="U193" i="3"/>
  <c r="V193" i="3"/>
  <c r="W193" i="3"/>
  <c r="N196" i="3"/>
  <c r="O196" i="3"/>
  <c r="P196" i="3"/>
  <c r="Q196" i="3"/>
  <c r="R196" i="3"/>
  <c r="S196" i="3"/>
  <c r="T196" i="3"/>
  <c r="U196" i="3"/>
  <c r="V196" i="3"/>
  <c r="W196" i="3"/>
  <c r="N198" i="3"/>
  <c r="O198" i="3"/>
  <c r="P198" i="3"/>
  <c r="Q198" i="3"/>
  <c r="R198" i="3"/>
  <c r="S198" i="3"/>
  <c r="T198" i="3"/>
  <c r="U198" i="3"/>
  <c r="V198" i="3"/>
  <c r="W198" i="3"/>
  <c r="N200" i="3"/>
  <c r="O200" i="3"/>
  <c r="P200" i="3"/>
  <c r="Q200" i="3"/>
  <c r="R200" i="3"/>
  <c r="S200" i="3"/>
  <c r="T200" i="3"/>
  <c r="U200" i="3"/>
  <c r="V200" i="3"/>
  <c r="W200" i="3"/>
  <c r="N201" i="3"/>
  <c r="O201" i="3"/>
  <c r="P201" i="3"/>
  <c r="Q201" i="3"/>
  <c r="R201" i="3"/>
  <c r="S201" i="3"/>
  <c r="T201" i="3"/>
  <c r="U201" i="3"/>
  <c r="V201" i="3"/>
  <c r="W201" i="3"/>
  <c r="N202" i="3"/>
  <c r="O202" i="3"/>
  <c r="P202" i="3"/>
  <c r="Q202" i="3"/>
  <c r="R202" i="3"/>
  <c r="S202" i="3"/>
  <c r="T202" i="3"/>
  <c r="U202" i="3"/>
  <c r="V202" i="3"/>
  <c r="W202" i="3"/>
  <c r="N227" i="3"/>
  <c r="O227" i="3"/>
  <c r="P227" i="3"/>
  <c r="Q227" i="3"/>
  <c r="R227" i="3"/>
  <c r="S227" i="3"/>
  <c r="T227" i="3"/>
  <c r="U227" i="3"/>
  <c r="V227" i="3"/>
  <c r="W227" i="3"/>
  <c r="N228" i="3"/>
  <c r="O228" i="3"/>
  <c r="P228" i="3"/>
  <c r="Q228" i="3"/>
  <c r="R228" i="3"/>
  <c r="S228" i="3"/>
  <c r="T228" i="3"/>
  <c r="U228" i="3"/>
  <c r="V228" i="3"/>
  <c r="W228" i="3"/>
  <c r="N229" i="3"/>
  <c r="O229" i="3"/>
  <c r="P229" i="3"/>
  <c r="Q229" i="3"/>
  <c r="R229" i="3"/>
  <c r="S229" i="3"/>
  <c r="T229" i="3"/>
  <c r="U229" i="3"/>
  <c r="V229" i="3"/>
  <c r="W229" i="3"/>
  <c r="N230" i="3"/>
  <c r="O230" i="3"/>
  <c r="P230" i="3"/>
  <c r="Q230" i="3"/>
  <c r="R230" i="3"/>
  <c r="S230" i="3"/>
  <c r="T230" i="3"/>
  <c r="U230" i="3"/>
  <c r="V230" i="3"/>
  <c r="W230" i="3"/>
  <c r="N231" i="3"/>
  <c r="O231" i="3"/>
  <c r="P231" i="3"/>
  <c r="Q231" i="3"/>
  <c r="R231" i="3"/>
  <c r="S231" i="3"/>
  <c r="T231" i="3"/>
  <c r="U231" i="3"/>
  <c r="V231" i="3"/>
  <c r="W231" i="3"/>
  <c r="N232" i="3"/>
  <c r="O232" i="3"/>
  <c r="P232" i="3"/>
  <c r="Q232" i="3"/>
  <c r="R232" i="3"/>
  <c r="S232" i="3"/>
  <c r="T232" i="3"/>
  <c r="U232" i="3"/>
  <c r="V232" i="3"/>
  <c r="W232" i="3"/>
  <c r="N234" i="3"/>
  <c r="O234" i="3"/>
  <c r="P234" i="3"/>
  <c r="Q234" i="3"/>
  <c r="R234" i="3"/>
  <c r="S234" i="3"/>
  <c r="T234" i="3"/>
  <c r="U234" i="3"/>
  <c r="V234" i="3"/>
  <c r="W234" i="3"/>
  <c r="N237" i="3"/>
  <c r="O237" i="3"/>
  <c r="P237" i="3"/>
  <c r="Q237" i="3"/>
  <c r="R237" i="3"/>
  <c r="S237" i="3"/>
  <c r="T237" i="3"/>
  <c r="U237" i="3"/>
  <c r="V237" i="3"/>
  <c r="W237" i="3"/>
  <c r="N238" i="3"/>
  <c r="O238" i="3"/>
  <c r="P238" i="3"/>
  <c r="Q238" i="3"/>
  <c r="R238" i="3"/>
  <c r="S238" i="3"/>
  <c r="T238" i="3"/>
  <c r="U238" i="3"/>
  <c r="V238" i="3"/>
  <c r="W238" i="3"/>
  <c r="N240" i="3"/>
  <c r="O240" i="3"/>
  <c r="P240" i="3"/>
  <c r="Q240" i="3"/>
  <c r="R240" i="3"/>
  <c r="S240" i="3"/>
  <c r="T240" i="3"/>
  <c r="U240" i="3"/>
  <c r="V240" i="3"/>
  <c r="W240" i="3"/>
  <c r="N242" i="3"/>
  <c r="O242" i="3"/>
  <c r="P242" i="3"/>
  <c r="Q242" i="3"/>
  <c r="R242" i="3"/>
  <c r="S242" i="3"/>
  <c r="T242" i="3"/>
  <c r="U242" i="3"/>
  <c r="V242" i="3"/>
  <c r="W242" i="3"/>
  <c r="N243" i="3"/>
  <c r="O243" i="3"/>
  <c r="P243" i="3"/>
  <c r="Q243" i="3"/>
  <c r="R243" i="3"/>
  <c r="S243" i="3"/>
  <c r="T243" i="3"/>
  <c r="U243" i="3"/>
  <c r="V243" i="3"/>
  <c r="W243" i="3"/>
  <c r="N247" i="3"/>
  <c r="O247" i="3"/>
  <c r="P247" i="3"/>
  <c r="Q247" i="3"/>
  <c r="R247" i="3"/>
  <c r="S247" i="3"/>
  <c r="T247" i="3"/>
  <c r="U247" i="3"/>
  <c r="V247" i="3"/>
  <c r="W247" i="3"/>
  <c r="N248" i="3"/>
  <c r="O248" i="3"/>
  <c r="P248" i="3"/>
  <c r="Q248" i="3"/>
  <c r="R248" i="3"/>
  <c r="S248" i="3"/>
  <c r="T248" i="3"/>
  <c r="U248" i="3"/>
  <c r="V248" i="3"/>
  <c r="W248" i="3"/>
  <c r="N249" i="3"/>
  <c r="O249" i="3"/>
  <c r="P249" i="3"/>
  <c r="Q249" i="3"/>
  <c r="R249" i="3"/>
  <c r="S249" i="3"/>
  <c r="T249" i="3"/>
  <c r="U249" i="3"/>
  <c r="V249" i="3"/>
  <c r="W249" i="3"/>
  <c r="N258" i="3"/>
  <c r="O258" i="3"/>
  <c r="P258" i="3"/>
  <c r="Q258" i="3"/>
  <c r="R258" i="3"/>
  <c r="S258" i="3"/>
  <c r="T258" i="3"/>
  <c r="U258" i="3"/>
  <c r="V258" i="3"/>
  <c r="W258" i="3"/>
  <c r="N259" i="3"/>
  <c r="O259" i="3"/>
  <c r="P259" i="3"/>
  <c r="Q259" i="3"/>
  <c r="R259" i="3"/>
  <c r="S259" i="3"/>
  <c r="T259" i="3"/>
  <c r="U259" i="3"/>
  <c r="V259" i="3"/>
  <c r="W259" i="3"/>
  <c r="N261" i="3"/>
  <c r="O261" i="3"/>
  <c r="P261" i="3"/>
  <c r="Q261" i="3"/>
  <c r="R261" i="3"/>
  <c r="S261" i="3"/>
  <c r="T261" i="3"/>
  <c r="U261" i="3"/>
  <c r="V261" i="3"/>
  <c r="W261" i="3"/>
  <c r="N262" i="3"/>
  <c r="O262" i="3"/>
  <c r="P262" i="3"/>
  <c r="Q262" i="3"/>
  <c r="R262" i="3"/>
  <c r="S262" i="3"/>
  <c r="T262" i="3"/>
  <c r="U262" i="3"/>
  <c r="V262" i="3"/>
  <c r="W262" i="3"/>
  <c r="N321" i="3"/>
  <c r="O321" i="3"/>
  <c r="P321" i="3"/>
  <c r="Q321" i="3"/>
  <c r="R321" i="3"/>
  <c r="S321" i="3"/>
  <c r="T321" i="3"/>
  <c r="U321" i="3"/>
  <c r="V321" i="3"/>
  <c r="W321" i="3"/>
  <c r="N322" i="3"/>
  <c r="O322" i="3"/>
  <c r="P322" i="3"/>
  <c r="Q322" i="3"/>
  <c r="R322" i="3"/>
  <c r="S322" i="3"/>
  <c r="T322" i="3"/>
  <c r="U322" i="3"/>
  <c r="V322" i="3"/>
  <c r="W322" i="3"/>
  <c r="N323" i="3"/>
  <c r="O323" i="3"/>
  <c r="P323" i="3"/>
  <c r="Q323" i="3"/>
  <c r="R323" i="3"/>
  <c r="S323" i="3"/>
  <c r="T323" i="3"/>
  <c r="U323" i="3"/>
  <c r="V323" i="3"/>
  <c r="W323" i="3"/>
  <c r="N324" i="3"/>
  <c r="O324" i="3"/>
  <c r="P324" i="3"/>
  <c r="Q324" i="3"/>
  <c r="R324" i="3"/>
  <c r="S324" i="3"/>
  <c r="T324" i="3"/>
  <c r="U324" i="3"/>
  <c r="V324" i="3"/>
  <c r="W324" i="3"/>
  <c r="N325" i="3"/>
  <c r="O325" i="3"/>
  <c r="P325" i="3"/>
  <c r="Q325" i="3"/>
  <c r="R325" i="3"/>
  <c r="S325" i="3"/>
  <c r="T325" i="3"/>
  <c r="U325" i="3"/>
  <c r="V325" i="3"/>
  <c r="W325" i="3"/>
  <c r="N327" i="3"/>
  <c r="O327" i="3"/>
  <c r="P327" i="3"/>
  <c r="Q327" i="3"/>
  <c r="R327" i="3"/>
  <c r="S327" i="3"/>
  <c r="T327" i="3"/>
  <c r="U327" i="3"/>
  <c r="V327" i="3"/>
  <c r="W327" i="3"/>
  <c r="N328" i="3"/>
  <c r="O328" i="3"/>
  <c r="P328" i="3"/>
  <c r="Q328" i="3"/>
  <c r="R328" i="3"/>
  <c r="S328" i="3"/>
  <c r="T328" i="3"/>
  <c r="U328" i="3"/>
  <c r="V328" i="3"/>
  <c r="W328" i="3"/>
  <c r="N329" i="3"/>
  <c r="O329" i="3"/>
  <c r="P329" i="3"/>
  <c r="Q329" i="3"/>
  <c r="R329" i="3"/>
  <c r="S329" i="3"/>
  <c r="T329" i="3"/>
  <c r="U329" i="3"/>
  <c r="V329" i="3"/>
  <c r="W329" i="3"/>
  <c r="N330" i="3"/>
  <c r="O330" i="3"/>
  <c r="P330" i="3"/>
  <c r="Q330" i="3"/>
  <c r="R330" i="3"/>
  <c r="S330" i="3"/>
  <c r="T330" i="3"/>
  <c r="U330" i="3"/>
  <c r="V330" i="3"/>
  <c r="W330" i="3"/>
  <c r="N332" i="3"/>
  <c r="O332" i="3"/>
  <c r="P332" i="3"/>
  <c r="Q332" i="3"/>
  <c r="R332" i="3"/>
  <c r="S332" i="3"/>
  <c r="T332" i="3"/>
  <c r="U332" i="3"/>
  <c r="V332" i="3"/>
  <c r="W332" i="3"/>
  <c r="N333" i="3"/>
  <c r="O333" i="3"/>
  <c r="P333" i="3"/>
  <c r="Q333" i="3"/>
  <c r="R333" i="3"/>
  <c r="S333" i="3"/>
  <c r="T333" i="3"/>
  <c r="U333" i="3"/>
  <c r="V333" i="3"/>
  <c r="W333" i="3"/>
  <c r="N334" i="3"/>
  <c r="O334" i="3"/>
  <c r="P334" i="3"/>
  <c r="Q334" i="3"/>
  <c r="R334" i="3"/>
  <c r="S334" i="3"/>
  <c r="T334" i="3"/>
  <c r="U334" i="3"/>
  <c r="V334" i="3"/>
  <c r="W334" i="3"/>
  <c r="N336" i="3"/>
  <c r="O336" i="3"/>
  <c r="P336" i="3"/>
  <c r="Q336" i="3"/>
  <c r="R336" i="3"/>
  <c r="S336" i="3"/>
  <c r="T336" i="3"/>
  <c r="U336" i="3"/>
  <c r="V336" i="3"/>
  <c r="W336" i="3"/>
  <c r="N337" i="3"/>
  <c r="O337" i="3"/>
  <c r="P337" i="3"/>
  <c r="Q337" i="3"/>
  <c r="R337" i="3"/>
  <c r="S337" i="3"/>
  <c r="T337" i="3"/>
  <c r="U337" i="3"/>
  <c r="V337" i="3"/>
  <c r="W337" i="3"/>
</calcChain>
</file>

<file path=xl/sharedStrings.xml><?xml version="1.0" encoding="utf-8"?>
<sst xmlns="http://schemas.openxmlformats.org/spreadsheetml/2006/main" count="408" uniqueCount="299">
  <si>
    <t>Revenue</t>
  </si>
  <si>
    <t>Other</t>
  </si>
  <si>
    <t>EBIT</t>
  </si>
  <si>
    <t>EBT</t>
  </si>
  <si>
    <t>Net Income</t>
  </si>
  <si>
    <t>NWC</t>
  </si>
  <si>
    <t>Capex</t>
  </si>
  <si>
    <t>Free Cash Flow to Equity</t>
  </si>
  <si>
    <t>EV</t>
  </si>
  <si>
    <t>Cost of Equity</t>
  </si>
  <si>
    <t>Year</t>
  </si>
  <si>
    <t>Operating Margin</t>
  </si>
  <si>
    <t>Delta</t>
  </si>
  <si>
    <t>IRR</t>
  </si>
  <si>
    <t>Current Price</t>
  </si>
  <si>
    <t>Segment Data</t>
  </si>
  <si>
    <t>Income Statement</t>
  </si>
  <si>
    <t>Current Tax</t>
  </si>
  <si>
    <t>Current Tax Rate</t>
  </si>
  <si>
    <t>Deferred Tax</t>
  </si>
  <si>
    <t>Deferred Tax Rate</t>
  </si>
  <si>
    <t>Minority Interest</t>
  </si>
  <si>
    <t>Net Income to Common</t>
  </si>
  <si>
    <t>Basic Shares (W.A)</t>
  </si>
  <si>
    <t>Diluted Shares (W.A)</t>
  </si>
  <si>
    <t>Cash Flow Statement</t>
  </si>
  <si>
    <t>SBC</t>
  </si>
  <si>
    <t>Deferred tax</t>
  </si>
  <si>
    <t>CFO ex NWC</t>
  </si>
  <si>
    <t>Cash flow from Operations</t>
  </si>
  <si>
    <t>Cash flow from Investing</t>
  </si>
  <si>
    <t>Common Equity</t>
  </si>
  <si>
    <t>Cash flow from Financing</t>
  </si>
  <si>
    <t>FX</t>
  </si>
  <si>
    <t>Change in Cash</t>
  </si>
  <si>
    <t>Balance Sheet</t>
  </si>
  <si>
    <t>Cash and equivalents</t>
  </si>
  <si>
    <t>AR</t>
  </si>
  <si>
    <t>Inventories</t>
  </si>
  <si>
    <t>Current Assets</t>
  </si>
  <si>
    <t>PP&amp;E (net)</t>
  </si>
  <si>
    <t>Intangibles</t>
  </si>
  <si>
    <t>Goodwill</t>
  </si>
  <si>
    <t>Total Assets</t>
  </si>
  <si>
    <t>AP</t>
  </si>
  <si>
    <t>Current Liabilities</t>
  </si>
  <si>
    <t>Total Liabilities</t>
  </si>
  <si>
    <t>Total Liabilities and Equities</t>
  </si>
  <si>
    <t>Check</t>
  </si>
  <si>
    <t>Debt</t>
  </si>
  <si>
    <t>Total Debt</t>
  </si>
  <si>
    <t>Change in Debt</t>
  </si>
  <si>
    <t>Ratios</t>
  </si>
  <si>
    <t>ROE</t>
  </si>
  <si>
    <t>ROE ex cash</t>
  </si>
  <si>
    <t>ROE multiple on ROIC</t>
  </si>
  <si>
    <t>Net margin (NI/S)</t>
  </si>
  <si>
    <t>Asset turnover (S/A)</t>
  </si>
  <si>
    <t>Leverage (A/E)</t>
  </si>
  <si>
    <t>ROIC</t>
  </si>
  <si>
    <t>Equity</t>
  </si>
  <si>
    <t>Date</t>
  </si>
  <si>
    <t>Operating lease liabilities</t>
  </si>
  <si>
    <t>WACC</t>
  </si>
  <si>
    <t>Ticker Details</t>
  </si>
  <si>
    <t>Current year</t>
  </si>
  <si>
    <t>Risk free rate</t>
  </si>
  <si>
    <t>Exchange</t>
  </si>
  <si>
    <t>EQRP</t>
  </si>
  <si>
    <t>Ticker</t>
  </si>
  <si>
    <t>Beta</t>
  </si>
  <si>
    <t>Equity Value (FCFE)</t>
  </si>
  <si>
    <t>Cost of Prefs</t>
  </si>
  <si>
    <t>Equity Value (FCFF)</t>
  </si>
  <si>
    <t>10Y Treasury Rate</t>
  </si>
  <si>
    <t>10Y IRR</t>
  </si>
  <si>
    <t>Credit Spread</t>
  </si>
  <si>
    <t>Cost of Debt</t>
  </si>
  <si>
    <t>Tax Rate</t>
  </si>
  <si>
    <t>Terminal Value Assumptions - EV</t>
  </si>
  <si>
    <t>After-tax Cost of Debt</t>
  </si>
  <si>
    <t>Shares Outstanding</t>
  </si>
  <si>
    <t>Terminal Growth Spread</t>
  </si>
  <si>
    <t>Equity Value</t>
  </si>
  <si>
    <t>Terminal Growth</t>
  </si>
  <si>
    <t>Pref Value</t>
  </si>
  <si>
    <t>Reinvest. Rate</t>
  </si>
  <si>
    <t>Debt Value</t>
  </si>
  <si>
    <t>Cost of Capital</t>
  </si>
  <si>
    <t>Excess ROIC/ROE</t>
  </si>
  <si>
    <t>Day 1 WACC</t>
  </si>
  <si>
    <t>Terminal ROIC/ROE</t>
  </si>
  <si>
    <t>10Y Average WACC</t>
  </si>
  <si>
    <t>Terminal D/Cap</t>
  </si>
  <si>
    <t>Discounted Cash Flow (DCF - FCFE)</t>
  </si>
  <si>
    <t>Current period adjustment</t>
  </si>
  <si>
    <t>Half-year adjustemnt</t>
  </si>
  <si>
    <t>Period</t>
  </si>
  <si>
    <t>EPS (f.d.)</t>
  </si>
  <si>
    <t>Y/Y EPS Growth</t>
  </si>
  <si>
    <t>Y/Y Revenue Growth</t>
  </si>
  <si>
    <t>EBITDA</t>
  </si>
  <si>
    <t>Y/Y EBITDA Growth</t>
  </si>
  <si>
    <t>EBITDA Margins</t>
  </si>
  <si>
    <t>Deferred taxes</t>
  </si>
  <si>
    <t>Change in NWC</t>
  </si>
  <si>
    <t>Capex/M&amp;A</t>
  </si>
  <si>
    <t>FCFE ex. Growth Capital</t>
  </si>
  <si>
    <t>FV FCFE</t>
  </si>
  <si>
    <t>Discount Factor</t>
  </si>
  <si>
    <t>PV FCFE</t>
  </si>
  <si>
    <t>PV of FCFE</t>
  </si>
  <si>
    <t>Plus: Cash</t>
  </si>
  <si>
    <t>Terminal Equity Value</t>
  </si>
  <si>
    <t>Shares Outstanding (f.d.)</t>
  </si>
  <si>
    <t>Intrinsic value/share</t>
  </si>
  <si>
    <t>Exit Share Price</t>
  </si>
  <si>
    <t>Implied Exit P/E (1Y Forward)</t>
  </si>
  <si>
    <t>Terminal Growth Rate</t>
  </si>
  <si>
    <t>Discounted Cash Flow (DCF - FCFF)</t>
  </si>
  <si>
    <t>EPS</t>
  </si>
  <si>
    <t>EBIT*(1-Tax Rate)</t>
  </si>
  <si>
    <t>Free Cash Flow to Firm</t>
  </si>
  <si>
    <t>Y/Y FCFF Growth</t>
  </si>
  <si>
    <t>FV FCFF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</si>
  <si>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</si>
  <si>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</si>
  <si>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</si>
  <si>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</si>
  <si>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</si>
  <si>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</si>
  <si>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</si>
  <si>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Dynamic WACC Calculation</t>
  </si>
  <si>
    <t>D/Cap</t>
  </si>
  <si>
    <t>A-tax Cost of Debt</t>
  </si>
  <si>
    <t>ROU</t>
  </si>
  <si>
    <t>Current portion of LT debt</t>
  </si>
  <si>
    <t>Long-term debt</t>
  </si>
  <si>
    <t>Deferred income taxes</t>
  </si>
  <si>
    <t>Depreciation</t>
  </si>
  <si>
    <t>Amortization</t>
  </si>
  <si>
    <t>Change in LT debt</t>
  </si>
  <si>
    <t>Change in common equity</t>
  </si>
  <si>
    <t>PP&amp;E, Intangibles, Goodwill</t>
  </si>
  <si>
    <t>Reported Interest Expense</t>
  </si>
  <si>
    <t>Implied Interest Rate</t>
  </si>
  <si>
    <t>Estimated Interest Rate</t>
  </si>
  <si>
    <t>D/EBITDA</t>
  </si>
  <si>
    <t>na</t>
  </si>
  <si>
    <t>ND/EBITDA</t>
  </si>
  <si>
    <t>Total NWC</t>
  </si>
  <si>
    <t>Organic Change in NWC</t>
  </si>
  <si>
    <t>Total Change in NWC</t>
  </si>
  <si>
    <t>NWC as % of Revenue</t>
  </si>
  <si>
    <t>Invested Capital (Equity + Debt capital, excluding cash)</t>
  </si>
  <si>
    <t>Invested Capital (Equity + Debt capital)</t>
  </si>
  <si>
    <t>ROIC ex cash</t>
  </si>
  <si>
    <t>M&amp;A/Other Change in NWC</t>
  </si>
  <si>
    <t>DD&amp;A</t>
  </si>
  <si>
    <t>Discontinued operations</t>
  </si>
  <si>
    <t>Weighted Average Shares (basic)</t>
  </si>
  <si>
    <t>Weighted Average Shares (f.d.)</t>
  </si>
  <si>
    <t>Income tax receivable</t>
  </si>
  <si>
    <t>Current portion of leases</t>
  </si>
  <si>
    <t>Income tax payable</t>
  </si>
  <si>
    <t>NCI</t>
  </si>
  <si>
    <t>Incremental</t>
  </si>
  <si>
    <t>Ending PP&amp;E</t>
  </si>
  <si>
    <t>Ending Intangibles</t>
  </si>
  <si>
    <t>Impairment</t>
  </si>
  <si>
    <t>Ending Goodwill</t>
  </si>
  <si>
    <t>Book Value of Common Equity</t>
  </si>
  <si>
    <t>Net Income to Common Equity</t>
  </si>
  <si>
    <t>Basic Shares (end of period)</t>
  </si>
  <si>
    <t>Dilutive Shares</t>
  </si>
  <si>
    <t>Anti-dilutive Shares</t>
  </si>
  <si>
    <t>Total Potentially Dilutive Shares</t>
  </si>
  <si>
    <t>Buybacks</t>
  </si>
  <si>
    <t>Total</t>
  </si>
  <si>
    <t>Non-cash current assets</t>
  </si>
  <si>
    <t>Current liabilities</t>
  </si>
  <si>
    <t>EPS (diluted; continuing operations)</t>
  </si>
  <si>
    <t>EPS (diluted; total)</t>
  </si>
  <si>
    <t>W.A. Net Price</t>
  </si>
  <si>
    <t>Net Change in Shares</t>
  </si>
  <si>
    <t>CFO/share</t>
  </si>
  <si>
    <t>United States</t>
  </si>
  <si>
    <t>Canada</t>
  </si>
  <si>
    <t>EMEA</t>
  </si>
  <si>
    <t>GOOS</t>
  </si>
  <si>
    <t>TSX</t>
  </si>
  <si>
    <t>DTC</t>
  </si>
  <si>
    <t>Wholesale</t>
  </si>
  <si>
    <t>Cost of Sales</t>
  </si>
  <si>
    <t>Gross Profit</t>
  </si>
  <si>
    <t>SG&amp;A</t>
  </si>
  <si>
    <t>Gross Margin</t>
  </si>
  <si>
    <t>Fiscal Year</t>
  </si>
  <si>
    <t>Asia Pacific</t>
  </si>
  <si>
    <t>DD&amp;A in Cost of Sales</t>
  </si>
  <si>
    <t>Total DD&amp;A</t>
  </si>
  <si>
    <t>DD&amp;A in SG&amp;A</t>
  </si>
  <si>
    <t>COGS (ex DD&amp;A)</t>
  </si>
  <si>
    <t>SG&amp;A (ex DD&amp;A)</t>
  </si>
  <si>
    <t>EBITDA Margin</t>
  </si>
  <si>
    <t>Net Interest expense</t>
  </si>
  <si>
    <t>Net M&amp;A</t>
  </si>
  <si>
    <t>Principal Payments on lease liabilities</t>
  </si>
  <si>
    <t>Provisions</t>
  </si>
  <si>
    <t>Intangible Investments</t>
  </si>
  <si>
    <t>Starting PP&amp;E</t>
  </si>
  <si>
    <t>Starting Intangibles</t>
  </si>
  <si>
    <t>Starting Goodwill</t>
  </si>
  <si>
    <t>Other (M&amp;A, FX)</t>
  </si>
  <si>
    <t>Starting ROU</t>
  </si>
  <si>
    <t>Ending ROU</t>
  </si>
  <si>
    <t>DTC Mix</t>
  </si>
  <si>
    <t>DD&amp;A Check</t>
  </si>
  <si>
    <t>Principal Payments of Lease Liabilities</t>
  </si>
  <si>
    <t>Average ROU as % of DTC Revenue</t>
  </si>
  <si>
    <t>Average PP&amp;E as % of Total Revenue</t>
  </si>
  <si>
    <t>Lease Liability Interest Expense</t>
  </si>
  <si>
    <t>Total Lease Cost</t>
  </si>
  <si>
    <t>Depreciation / Average ROU</t>
  </si>
  <si>
    <t>Other (M&amp;A, FX, New Leases)</t>
  </si>
  <si>
    <t>Depreciation as % of Average PP&amp;E</t>
  </si>
  <si>
    <t>Inventory Turns</t>
  </si>
  <si>
    <t>AR Days</t>
  </si>
  <si>
    <t>AP Days</t>
  </si>
  <si>
    <t>Other NWC</t>
  </si>
  <si>
    <t>Current Provisions as % of Revenue</t>
  </si>
  <si>
    <t>SG&amp;A as % of Revenue</t>
  </si>
  <si>
    <t>Lease Liability Interest</t>
  </si>
  <si>
    <t>Total Interest Expense</t>
  </si>
  <si>
    <t>Other Interest Expense</t>
  </si>
  <si>
    <t>Term Loan</t>
  </si>
  <si>
    <t>Mainland China Facility</t>
  </si>
  <si>
    <t>Japan Facility</t>
  </si>
  <si>
    <t>DD&amp;A as % of Revenue</t>
  </si>
  <si>
    <t>Implied Lease Financing Cost</t>
  </si>
  <si>
    <t>Other/Corporate</t>
  </si>
  <si>
    <t>Corporate SG&amp;A as % of Total Revenue</t>
  </si>
  <si>
    <t>DTC y/y</t>
  </si>
  <si>
    <t>Wholesale y/y</t>
  </si>
  <si>
    <t>DTC y/y (constant currency)</t>
  </si>
  <si>
    <t>Wholesale y/y (constant currency)</t>
  </si>
  <si>
    <t>Total Revenue y/y</t>
  </si>
  <si>
    <t>Total Revenue y/y (constant currency)</t>
  </si>
  <si>
    <t>Principal Payments as % of Depreciation</t>
  </si>
  <si>
    <t>Multiple Voting Shares</t>
  </si>
  <si>
    <t>Subordinate Voting Shares</t>
  </si>
  <si>
    <t>Total Shares (end of period)</t>
  </si>
  <si>
    <t>Unrealized FX on Term Loan</t>
  </si>
  <si>
    <t>Net temporary store closure costs</t>
  </si>
  <si>
    <t>Head office transition costs</t>
  </si>
  <si>
    <t>Japan JV costs</t>
  </si>
  <si>
    <t>Impairment losses</t>
  </si>
  <si>
    <t>Strategic initiatives</t>
  </si>
  <si>
    <t>Legal proceedings</t>
  </si>
  <si>
    <t>Adjusted EBIT</t>
  </si>
  <si>
    <t>Headline EBIT</t>
  </si>
  <si>
    <t>Headline EBIT Margin</t>
  </si>
  <si>
    <t>Adjusted EBIT Margin</t>
  </si>
  <si>
    <t>Pre-store opening costs</t>
  </si>
  <si>
    <t>Net excess overhead from temporary closure of manuf. facilities</t>
  </si>
  <si>
    <t>2028 Adjusted EBIT Margin Target (from 2023 IR Day)</t>
  </si>
  <si>
    <t>Offering costs</t>
  </si>
  <si>
    <t>Multiple Voting Shares (Bain)</t>
  </si>
  <si>
    <t>Multiple Voting Shares (Dani Reiss)</t>
  </si>
  <si>
    <t>Delta to 2028 Adjusted EBIT Margin Target</t>
  </si>
  <si>
    <t>E-Commerce Markets (year-end)</t>
  </si>
  <si>
    <t>y/y Change in Retail Stores</t>
  </si>
  <si>
    <t>Estimated DTC B&amp;M Revenue</t>
  </si>
  <si>
    <t>Estimated DTC E-Commerce Revenue</t>
  </si>
  <si>
    <t>Total DTC Revenue</t>
  </si>
  <si>
    <t>Leasehold improvement DD&amp;A</t>
  </si>
  <si>
    <t>Show displays DD&amp;A</t>
  </si>
  <si>
    <t>Furnitures and fixtures DD&amp;A</t>
  </si>
  <si>
    <t>% of Leasehold improvement DD&amp;A attributable to DTC</t>
  </si>
  <si>
    <t>Estimated DTC SG&amp;A from Physical Store Space</t>
  </si>
  <si>
    <t>Estimated DTC SG&amp;A from Physical Store Space as % of DTC Revenue</t>
  </si>
  <si>
    <t>Lease Cost for Retail Stores</t>
  </si>
  <si>
    <t>Estimated B&amp;M Split</t>
  </si>
  <si>
    <t>EBITDA (Adjusted for Lease Expense)</t>
  </si>
  <si>
    <t>ND/EBITDA (with Leases)</t>
  </si>
  <si>
    <t>Minority Interest as % of Revenue</t>
  </si>
  <si>
    <t>Legacy Retail Stores (year-end)</t>
  </si>
  <si>
    <t>New Retail Stores (year-end)</t>
  </si>
  <si>
    <t>Total Retail Stores (year-end)</t>
  </si>
  <si>
    <t>Estimated Revenue per Legacy Retail Store ($mn)</t>
  </si>
  <si>
    <t>Estimated Revenue per New Retail Store ($mn)</t>
  </si>
  <si>
    <t>Change in Revenue per New Retail Store</t>
  </si>
  <si>
    <t>Change in Revenue per Legacy Retail Store (Estimate)</t>
  </si>
  <si>
    <t>ASP Inflation</t>
  </si>
  <si>
    <t>Unit Growth</t>
  </si>
  <si>
    <t>Total Wholesale Growth</t>
  </si>
  <si>
    <t>DTC E-Commerce Growth</t>
  </si>
  <si>
    <t>Estimated DTC SG&amp;A / Store</t>
  </si>
  <si>
    <t>NOPAT @ 25%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</si>
</sst>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;[Red]\-&quot;$&quot;#,##0.00"/>
    <numFmt numFmtId="164" formatCode="0.0%"/>
    <numFmt numFmtId="165" formatCode="&quot;$&quot;#,##0.00"/>
    <numFmt numFmtId="166" formatCode="0&quot;E&quot;"/>
    <numFmt numFmtId="167" formatCode="#,##0.0"/>
    <numFmt numFmtId="168" formatCode="0.0\x"/>
    <numFmt numFmtId="169" formatCode="&quot;$&quot;#,##0"/>
    <numFmt numFmtId="170" formatCode="0.000"/>
    <numFmt numFmtId="171" formatCode="yy\-mm\-dd;@"/>
    <numFmt numFmtId="172" formatCode=";;;"/>
    <numFmt numFmtId="173" formatCode="#,##0.000"/>
    <numFmt numFmtId="174" formatCode="#,##0.0000"/>
    <numFmt numFmtId="175" formatCode="0.0"/>
    <numFmt numFmtId="176" formatCode="\C&quot;$&quot;0.00"/>
    <numFmt numFmtId="177" formatCode="&quot;$&quot;#,##0.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5" fillId="0" borderId="0" xfId="0" applyNumberFormat="1" applyFont="1"/>
    <xf numFmtId="164" fontId="6" fillId="0" borderId="0" xfId="0" applyNumberFormat="1" applyFont="1" applyAlignment="1">
      <alignment horizontal="center"/>
    </xf>
    <xf numFmtId="9" fontId="0" fillId="0" borderId="0" xfId="0" applyNumberFormat="1"/>
    <xf numFmtId="10" fontId="0" fillId="0" borderId="0" xfId="0" applyNumberFormat="1"/>
    <xf numFmtId="10" fontId="5" fillId="0" borderId="0" xfId="0" applyNumberFormat="1" applyFont="1"/>
    <xf numFmtId="10" fontId="7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4" fontId="0" fillId="0" borderId="0" xfId="0" applyNumberFormat="1"/>
    <xf numFmtId="3" fontId="6" fillId="0" borderId="0" xfId="0" applyNumberFormat="1" applyFont="1"/>
    <xf numFmtId="167" fontId="7" fillId="0" borderId="0" xfId="0" applyNumberFormat="1" applyFont="1"/>
    <xf numFmtId="10" fontId="7" fillId="0" borderId="0" xfId="0" applyNumberFormat="1" applyFont="1"/>
    <xf numFmtId="164" fontId="7" fillId="0" borderId="0" xfId="0" applyNumberFormat="1" applyFont="1"/>
    <xf numFmtId="3" fontId="7" fillId="0" borderId="0" xfId="0" applyNumberFormat="1" applyFont="1"/>
    <xf numFmtId="3" fontId="2" fillId="0" borderId="0" xfId="0" applyNumberFormat="1" applyFont="1"/>
    <xf numFmtId="168" fontId="0" fillId="0" borderId="0" xfId="0" applyNumberFormat="1"/>
    <xf numFmtId="165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/>
    <xf numFmtId="3" fontId="9" fillId="0" borderId="1" xfId="0" applyNumberFormat="1" applyFont="1" applyBorder="1"/>
    <xf numFmtId="164" fontId="6" fillId="0" borderId="0" xfId="0" applyNumberFormat="1" applyFont="1"/>
    <xf numFmtId="4" fontId="0" fillId="0" borderId="0" xfId="0" applyNumberFormat="1"/>
    <xf numFmtId="3" fontId="8" fillId="0" borderId="1" xfId="0" applyNumberFormat="1" applyFont="1" applyBorder="1"/>
    <xf numFmtId="3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4" fillId="2" borderId="0" xfId="0" applyFont="1" applyFill="1"/>
    <xf numFmtId="10" fontId="2" fillId="0" borderId="0" xfId="0" applyNumberFormat="1" applyFont="1"/>
    <xf numFmtId="2" fontId="0" fillId="0" borderId="0" xfId="0" applyNumberFormat="1"/>
    <xf numFmtId="2" fontId="7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70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" fillId="3" borderId="0" xfId="0" applyFont="1" applyFill="1"/>
    <xf numFmtId="0" fontId="3" fillId="3" borderId="0" xfId="0" applyFont="1" applyFill="1"/>
    <xf numFmtId="0" fontId="8" fillId="0" borderId="0" xfId="0" applyFont="1"/>
    <xf numFmtId="171" fontId="0" fillId="0" borderId="0" xfId="0" applyNumberFormat="1" applyAlignment="1">
      <alignment horizontal="right"/>
    </xf>
    <xf numFmtId="0" fontId="8" fillId="0" borderId="0" xfId="0" applyFont="1" applyAlignment="1">
      <alignment horizontal="right"/>
    </xf>
    <xf numFmtId="10" fontId="6" fillId="0" borderId="0" xfId="0" applyNumberFormat="1" applyFont="1"/>
    <xf numFmtId="0" fontId="10" fillId="0" borderId="0" xfId="0" applyFont="1"/>
    <xf numFmtId="10" fontId="0" fillId="0" borderId="3" xfId="0" applyNumberFormat="1" applyBorder="1"/>
    <xf numFmtId="4" fontId="0" fillId="4" borderId="2" xfId="0" applyNumberFormat="1" applyFill="1" applyBorder="1"/>
    <xf numFmtId="172" fontId="0" fillId="0" borderId="0" xfId="0" applyNumberFormat="1"/>
    <xf numFmtId="10" fontId="6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3" fontId="0" fillId="4" borderId="4" xfId="0" applyNumberFormat="1" applyFill="1" applyBorder="1"/>
    <xf numFmtId="9" fontId="6" fillId="0" borderId="0" xfId="0" applyNumberFormat="1" applyFont="1" applyAlignment="1">
      <alignment horizontal="center"/>
    </xf>
    <xf numFmtId="3" fontId="0" fillId="4" borderId="5" xfId="0" applyNumberFormat="1" applyFill="1" applyBorder="1"/>
    <xf numFmtId="164" fontId="7" fillId="0" borderId="0" xfId="0" applyNumberFormat="1" applyFont="1" applyAlignment="1">
      <alignment horizontal="center"/>
    </xf>
    <xf numFmtId="10" fontId="8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0" xfId="0" applyNumberFormat="1" applyFont="1"/>
    <xf numFmtId="0" fontId="4" fillId="5" borderId="0" xfId="0" applyFont="1" applyFill="1"/>
    <xf numFmtId="4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left" indent="1"/>
    </xf>
    <xf numFmtId="164" fontId="11" fillId="0" borderId="0" xfId="0" applyNumberFormat="1" applyFont="1" applyAlignment="1">
      <alignment horizontal="right"/>
    </xf>
    <xf numFmtId="0" fontId="0" fillId="0" borderId="1" xfId="0" applyBorder="1"/>
    <xf numFmtId="3" fontId="11" fillId="0" borderId="0" xfId="0" applyNumberFormat="1" applyFont="1"/>
    <xf numFmtId="3" fontId="0" fillId="0" borderId="3" xfId="0" applyNumberFormat="1" applyBorder="1"/>
    <xf numFmtId="0" fontId="0" fillId="0" borderId="6" xfId="0" applyBorder="1"/>
    <xf numFmtId="3" fontId="0" fillId="4" borderId="7" xfId="0" applyNumberFormat="1" applyFill="1" applyBorder="1"/>
    <xf numFmtId="3" fontId="0" fillId="0" borderId="8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9" xfId="0" applyBorder="1"/>
    <xf numFmtId="4" fontId="0" fillId="4" borderId="10" xfId="0" applyNumberFormat="1" applyFill="1" applyBorder="1"/>
    <xf numFmtId="0" fontId="0" fillId="0" borderId="11" xfId="0" applyBorder="1" applyAlignment="1">
      <alignment horizontal="right"/>
    </xf>
    <xf numFmtId="0" fontId="2" fillId="6" borderId="12" xfId="0" applyFont="1" applyFill="1" applyBorder="1"/>
    <xf numFmtId="169" fontId="0" fillId="0" borderId="1" xfId="0" applyNumberFormat="1" applyBorder="1"/>
    <xf numFmtId="168" fontId="6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4" fontId="5" fillId="0" borderId="0" xfId="0" applyNumberFormat="1" applyFont="1"/>
    <xf numFmtId="0" fontId="0" fillId="0" borderId="6" xfId="0" applyBorder="1" applyAlignment="1">
      <alignment horizontal="right"/>
    </xf>
    <xf numFmtId="3" fontId="7" fillId="4" borderId="6" xfId="0" applyNumberFormat="1" applyFont="1" applyFill="1" applyBorder="1"/>
    <xf numFmtId="0" fontId="0" fillId="0" borderId="11" xfId="0" applyBorder="1"/>
    <xf numFmtId="3" fontId="0" fillId="4" borderId="11" xfId="0" applyNumberFormat="1" applyFill="1" applyBorder="1"/>
    <xf numFmtId="165" fontId="2" fillId="6" borderId="13" xfId="0" applyNumberFormat="1" applyFont="1" applyFill="1" applyBorder="1"/>
    <xf numFmtId="165" fontId="0" fillId="0" borderId="1" xfId="0" applyNumberFormat="1" applyBorder="1"/>
    <xf numFmtId="166" fontId="1" fillId="3" borderId="0" xfId="0" applyNumberFormat="1" applyFont="1" applyFill="1"/>
    <xf numFmtId="0" fontId="2" fillId="5" borderId="0" xfId="0" applyFont="1" applyFill="1"/>
    <xf numFmtId="3" fontId="2" fillId="5" borderId="0" xfId="0" applyNumberFormat="1" applyFont="1" applyFill="1"/>
    <xf numFmtId="4" fontId="6" fillId="0" borderId="0" xfId="0" applyNumberFormat="1" applyFont="1"/>
    <xf numFmtId="0" fontId="2" fillId="2" borderId="0" xfId="0" applyFont="1" applyFill="1"/>
    <xf numFmtId="0" fontId="0" fillId="2" borderId="0" xfId="0" applyFill="1"/>
    <xf numFmtId="0" fontId="12" fillId="0" borderId="0" xfId="0" applyFont="1"/>
    <xf numFmtId="10" fontId="12" fillId="0" borderId="0" xfId="0" applyNumberFormat="1" applyFont="1" applyAlignment="1">
      <alignment horizontal="right"/>
    </xf>
    <xf numFmtId="3" fontId="9" fillId="0" borderId="0" xfId="0" applyNumberFormat="1" applyFont="1"/>
    <xf numFmtId="164" fontId="0" fillId="0" borderId="0" xfId="0" applyNumberFormat="1" applyAlignment="1">
      <alignment horizontal="right"/>
    </xf>
    <xf numFmtId="3" fontId="7" fillId="0" borderId="0" xfId="0" applyNumberFormat="1" applyFont="1" applyAlignment="1">
      <alignment horizontal="right"/>
    </xf>
    <xf numFmtId="9" fontId="7" fillId="0" borderId="0" xfId="0" applyNumberFormat="1" applyFont="1"/>
    <xf numFmtId="3" fontId="4" fillId="0" borderId="0" xfId="0" applyNumberFormat="1" applyFont="1"/>
    <xf numFmtId="8" fontId="0" fillId="0" borderId="0" xfId="0" applyNumberFormat="1"/>
    <xf numFmtId="3" fontId="4" fillId="2" borderId="0" xfId="0" applyNumberFormat="1" applyFont="1" applyFill="1"/>
    <xf numFmtId="2" fontId="6" fillId="0" borderId="0" xfId="0" applyNumberFormat="1" applyFont="1"/>
    <xf numFmtId="167" fontId="0" fillId="0" borderId="0" xfId="0" applyNumberFormat="1"/>
    <xf numFmtId="173" fontId="0" fillId="0" borderId="0" xfId="0" applyNumberFormat="1"/>
    <xf numFmtId="174" fontId="0" fillId="0" borderId="0" xfId="0" applyNumberFormat="1"/>
    <xf numFmtId="3" fontId="4" fillId="0" borderId="1" xfId="0" applyNumberFormat="1" applyFont="1" applyBorder="1"/>
    <xf numFmtId="0" fontId="13" fillId="0" borderId="0" xfId="0" applyFont="1" applyAlignment="1">
      <alignment horizontal="left" indent="1"/>
    </xf>
    <xf numFmtId="3" fontId="13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169" fontId="6" fillId="0" borderId="0" xfId="0" applyNumberFormat="1" applyFont="1"/>
    <xf numFmtId="1" fontId="0" fillId="0" borderId="0" xfId="0" applyNumberFormat="1"/>
    <xf numFmtId="14" fontId="0" fillId="0" borderId="0" xfId="0" applyNumberFormat="1"/>
    <xf numFmtId="15" fontId="0" fillId="0" borderId="0" xfId="0" applyNumberFormat="1"/>
    <xf numFmtId="0" fontId="13" fillId="0" borderId="0" xfId="0" applyFont="1"/>
    <xf numFmtId="9" fontId="5" fillId="0" borderId="0" xfId="0" applyNumberFormat="1" applyFont="1"/>
    <xf numFmtId="167" fontId="4" fillId="2" borderId="0" xfId="0" applyNumberFormat="1" applyFont="1" applyFill="1"/>
    <xf numFmtId="164" fontId="7" fillId="0" borderId="0" xfId="0" applyNumberFormat="1" applyFont="1" applyAlignment="1">
      <alignment horizontal="right"/>
    </xf>
    <xf numFmtId="1" fontId="7" fillId="0" borderId="0" xfId="0" applyNumberFormat="1" applyFont="1"/>
    <xf numFmtId="10" fontId="8" fillId="0" borderId="0" xfId="0" applyNumberFormat="1" applyFont="1"/>
    <xf numFmtId="17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9" fontId="0" fillId="0" borderId="0" xfId="0" applyNumberFormat="1" applyAlignment="1">
      <alignment horizontal="right"/>
    </xf>
    <xf numFmtId="3" fontId="0" fillId="0" borderId="0" xfId="0" applyNumberFormat="1" applyAlignment="1">
      <alignment horizontal="left" indent="1"/>
    </xf>
    <xf numFmtId="0" fontId="4" fillId="0" borderId="1" xfId="0" applyFont="1" applyBorder="1"/>
    <xf numFmtId="0" fontId="6" fillId="0" borderId="0" xfId="0" applyFont="1"/>
    <xf numFmtId="9" fontId="6" fillId="0" borderId="0" xfId="0" applyNumberFormat="1" applyFont="1"/>
    <xf numFmtId="168" fontId="6" fillId="0" borderId="0" xfId="0" applyNumberFormat="1" applyFont="1"/>
    <xf numFmtId="9" fontId="7" fillId="0" borderId="0" xfId="0" applyNumberFormat="1" applyFont="1" applyAlignment="1">
      <alignment horizontal="right"/>
    </xf>
    <xf numFmtId="9" fontId="13" fillId="0" borderId="0" xfId="0" applyNumberFormat="1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1" fontId="6" fillId="0" borderId="0" xfId="0" applyNumberFormat="1" applyFont="1"/>
    <xf numFmtId="3" fontId="4" fillId="0" borderId="1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right"/>
    </xf>
    <xf numFmtId="169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 indent="1"/>
    </xf>
    <xf numFmtId="3" fontId="9" fillId="0" borderId="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9" fontId="7" fillId="0" borderId="0" xfId="0" applyNumberFormat="1" applyFont="1"/>
    <xf numFmtId="3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/>
    <xf numFmtId="3" fontId="0" fillId="0" borderId="0" xfId="0" applyNumberFormat="1" applyAlignment="1">
      <alignment horizontal="left"/>
    </xf>
    <xf numFmtId="175" fontId="0" fillId="0" borderId="0" xfId="0" applyNumberFormat="1"/>
    <xf numFmtId="0" fontId="7" fillId="0" borderId="0" xfId="0" applyFont="1"/>
    <xf numFmtId="0" fontId="13" fillId="0" borderId="0" xfId="0" applyFont="1" applyAlignment="1">
      <alignment horizontal="left" indent="2"/>
    </xf>
    <xf numFmtId="4" fontId="2" fillId="0" borderId="0" xfId="0" applyNumberFormat="1" applyFont="1"/>
    <xf numFmtId="173" fontId="2" fillId="5" borderId="0" xfId="0" applyNumberFormat="1" applyFont="1" applyFill="1"/>
    <xf numFmtId="164" fontId="5" fillId="0" borderId="0" xfId="0" applyNumberFormat="1" applyFont="1"/>
    <xf numFmtId="0" fontId="2" fillId="0" borderId="0" xfId="0" applyFont="1" applyAlignment="1">
      <alignment horizontal="left" indent="1"/>
    </xf>
    <xf numFmtId="3" fontId="8" fillId="0" borderId="0" xfId="0" applyNumberFormat="1" applyFont="1" applyAlignment="1">
      <alignment horizontal="right"/>
    </xf>
    <xf numFmtId="9" fontId="2" fillId="0" borderId="0" xfId="0" applyNumberFormat="1" applyFont="1"/>
    <xf numFmtId="168" fontId="7" fillId="0" borderId="0" xfId="0" applyNumberFormat="1" applyFont="1"/>
    <xf numFmtId="164" fontId="8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7" fontId="7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6" fontId="7" fillId="4" borderId="2" xfId="0" applyNumberFormat="1" applyFont="1" applyFill="1" applyBorder="1" applyAlignment="1">
      <alignment horizontal="right"/>
    </xf>
    <xf numFmtId="176" fontId="0" fillId="0" borderId="0" xfId="0" applyNumberFormat="1"/>
    <xf numFmtId="176" fontId="6" fillId="4" borderId="2" xfId="0" applyNumberFormat="1" applyFont="1" applyFill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85723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C25C-F9E1-4497-943E-9881B0AF6A66}">
  <sheetPr>
    <tabColor theme="9" tint="-0.499984740745262"/>
  </sheetPr>
  <dimension ref="B1:XCZ125"/>
  <sheetViews>
    <sheetView showGridLines="0" tabSelected="1" topLeftCell="A2" zoomScale="85" zoomScaleNormal="85" workbookViewId="0">
      <selection activeCell="M8" sqref="M8"/>
    </sheetView>
  </sheetViews>
  <sheetFormatPr defaultRowHeight="14.5" x14ac:dyDescent="0.35"/>
  <cols>
    <col min="2" max="2" width="27.90625" bestFit="1" customWidth="1"/>
    <col min="3" max="13" width="9.7265625" customWidth="1"/>
    <col min="17" max="19" width="10.08984375" bestFit="1" customWidth="1"/>
  </cols>
  <sheetData>
    <row r="1" spans="2:16" x14ac:dyDescent="0.35">
      <c r="F1" s="7"/>
      <c r="G1" s="7"/>
      <c r="H1" s="7"/>
      <c r="I1" s="11"/>
    </row>
    <row r="2" spans="2:16" ht="5.15" customHeight="1" x14ac:dyDescent="0.35"/>
    <row r="3" spans="2:16" x14ac:dyDescent="0.35">
      <c r="B3" s="40" t="s">
        <v>63</v>
      </c>
      <c r="C3" s="41"/>
      <c r="D3" s="41"/>
      <c r="E3" s="41"/>
      <c r="G3" s="40" t="s">
        <v>64</v>
      </c>
      <c r="H3" s="40"/>
      <c r="I3" s="40"/>
      <c r="J3" s="40"/>
      <c r="K3" s="40"/>
      <c r="L3" s="40"/>
      <c r="M3" s="40"/>
    </row>
    <row r="4" spans="2:16" ht="5.15" customHeight="1" x14ac:dyDescent="0.35"/>
    <row r="5" spans="2:16" x14ac:dyDescent="0.35">
      <c r="B5" t="s">
        <v>65</v>
      </c>
      <c r="C5" s="42">
        <v>2024</v>
      </c>
      <c r="G5" s="20" t="s">
        <v>61</v>
      </c>
      <c r="M5" s="43">
        <f ca="1">TODAY()</f>
        <v>45105</v>
      </c>
    </row>
    <row r="6" spans="2:16" x14ac:dyDescent="0.35">
      <c r="B6" t="s">
        <v>66</v>
      </c>
      <c r="C6" s="15">
        <v>0.03</v>
      </c>
      <c r="G6" s="20" t="s">
        <v>67</v>
      </c>
      <c r="M6" s="44" t="s">
        <v>190</v>
      </c>
    </row>
    <row r="7" spans="2:16" x14ac:dyDescent="0.35">
      <c r="B7" t="s">
        <v>68</v>
      </c>
      <c r="C7" s="15">
        <v>0.06</v>
      </c>
      <c r="G7" s="20" t="s">
        <v>69</v>
      </c>
      <c r="M7" s="44" t="s">
        <v>189</v>
      </c>
    </row>
    <row r="8" spans="2:16" x14ac:dyDescent="0.35">
      <c r="B8" t="s">
        <v>70</v>
      </c>
      <c r="C8" s="34">
        <v>1</v>
      </c>
      <c r="G8" s="20" t="s">
        <v>14</v>
      </c>
      <c r="M8" s="157">
        <v>21.76</v>
      </c>
      <c r="P8" s="19"/>
    </row>
    <row r="9" spans="2:16" x14ac:dyDescent="0.35">
      <c r="B9" t="s">
        <v>9</v>
      </c>
      <c r="C9" s="7">
        <f>+C6+C7*C8</f>
        <v>0.09</v>
      </c>
      <c r="G9" s="20" t="s">
        <v>71</v>
      </c>
      <c r="M9" s="158">
        <f ca="1">+C61</f>
        <v>46.638182400088048</v>
      </c>
    </row>
    <row r="10" spans="2:16" x14ac:dyDescent="0.35">
      <c r="B10" t="s">
        <v>72</v>
      </c>
      <c r="C10" s="14">
        <v>0.09</v>
      </c>
      <c r="G10" s="20" t="s">
        <v>73</v>
      </c>
      <c r="M10" s="158">
        <f ca="1">+C105</f>
        <v>46.721525836717035</v>
      </c>
    </row>
    <row r="11" spans="2:16" x14ac:dyDescent="0.35">
      <c r="B11" t="s">
        <v>74</v>
      </c>
      <c r="C11" s="15">
        <v>0.03</v>
      </c>
      <c r="G11" s="20" t="s">
        <v>75</v>
      </c>
      <c r="M11" s="7">
        <f ca="1">+B120</f>
        <v>0.2077685796870965</v>
      </c>
    </row>
    <row r="12" spans="2:16" x14ac:dyDescent="0.35">
      <c r="B12" t="s">
        <v>76</v>
      </c>
      <c r="C12" s="14">
        <v>0.04</v>
      </c>
    </row>
    <row r="13" spans="2:16" x14ac:dyDescent="0.35">
      <c r="B13" t="s">
        <v>77</v>
      </c>
      <c r="C13" s="45">
        <f>+C11+C12</f>
        <v>7.0000000000000007E-2</v>
      </c>
    </row>
    <row r="14" spans="2:16" ht="5.15" customHeight="1" x14ac:dyDescent="0.35">
      <c r="C14" s="46"/>
    </row>
    <row r="15" spans="2:16" x14ac:dyDescent="0.35">
      <c r="B15" t="s">
        <v>78</v>
      </c>
      <c r="C15" s="14">
        <v>0.25</v>
      </c>
      <c r="G15" s="40" t="s">
        <v>79</v>
      </c>
      <c r="H15" s="41"/>
      <c r="I15" s="41"/>
      <c r="J15" s="41"/>
      <c r="K15" s="41"/>
      <c r="L15" s="41"/>
      <c r="M15" s="41"/>
    </row>
    <row r="16" spans="2:16" ht="5.15" customHeight="1" x14ac:dyDescent="0.35"/>
    <row r="17" spans="2:19" x14ac:dyDescent="0.35">
      <c r="B17" t="s">
        <v>80</v>
      </c>
      <c r="C17" s="47">
        <f>+C13*(1-C15)</f>
        <v>5.2500000000000005E-2</v>
      </c>
      <c r="J17" s="2" t="s">
        <v>59</v>
      </c>
      <c r="K17" s="2" t="s">
        <v>53</v>
      </c>
    </row>
    <row r="18" spans="2:19" x14ac:dyDescent="0.35">
      <c r="B18" t="s">
        <v>81</v>
      </c>
      <c r="C18" s="48">
        <f>+C60</f>
        <v>106.98388799999998</v>
      </c>
      <c r="D18" s="11"/>
      <c r="E18" s="3"/>
      <c r="G18" t="s">
        <v>66</v>
      </c>
      <c r="I18" s="49"/>
      <c r="J18" s="50">
        <f>+$C$6</f>
        <v>0.03</v>
      </c>
      <c r="K18" s="50">
        <f>+$C$6</f>
        <v>0.03</v>
      </c>
    </row>
    <row r="19" spans="2:19" x14ac:dyDescent="0.35">
      <c r="B19" t="s">
        <v>14</v>
      </c>
      <c r="C19" s="159">
        <f>+M8</f>
        <v>21.76</v>
      </c>
      <c r="D19" s="11"/>
      <c r="E19" s="19"/>
      <c r="G19" t="s">
        <v>82</v>
      </c>
      <c r="I19" s="49"/>
      <c r="J19" s="9">
        <v>0</v>
      </c>
      <c r="K19" s="50">
        <f ca="1">+K20-K18</f>
        <v>2.1396657265971494E-3</v>
      </c>
    </row>
    <row r="20" spans="2:19" x14ac:dyDescent="0.35">
      <c r="B20" t="s">
        <v>83</v>
      </c>
      <c r="C20" s="3">
        <f>+C19*C18</f>
        <v>2327.9694028799995</v>
      </c>
      <c r="D20" s="11">
        <f>+C20/SUM($C$20:$C$22)</f>
        <v>0.8474065707194719</v>
      </c>
      <c r="E20" s="3"/>
      <c r="G20" t="s">
        <v>84</v>
      </c>
      <c r="I20" s="49"/>
      <c r="J20" s="51">
        <f>+J18+J19</f>
        <v>0.03</v>
      </c>
      <c r="K20" s="51">
        <f ca="1">+K21*K24</f>
        <v>3.2139665726597148E-2</v>
      </c>
    </row>
    <row r="21" spans="2:19" x14ac:dyDescent="0.35">
      <c r="B21" t="s">
        <v>85</v>
      </c>
      <c r="C21" s="52">
        <f>-C100</f>
        <v>0</v>
      </c>
      <c r="D21" s="11">
        <f>+C21/SUM($C$20:$C$22)</f>
        <v>0</v>
      </c>
      <c r="G21" t="s">
        <v>86</v>
      </c>
      <c r="J21" s="53">
        <f>+J20/J24</f>
        <v>0.2</v>
      </c>
      <c r="K21" s="53">
        <f>+J21</f>
        <v>0.2</v>
      </c>
    </row>
    <row r="22" spans="2:19" x14ac:dyDescent="0.35">
      <c r="B22" t="s">
        <v>87</v>
      </c>
      <c r="C22" s="54">
        <f>-C99</f>
        <v>419.20000000000005</v>
      </c>
      <c r="D22" s="11">
        <f>+C22/SUM($C$20:$C$22)</f>
        <v>0.15259342928052819</v>
      </c>
      <c r="G22" t="s">
        <v>88</v>
      </c>
      <c r="J22" s="5">
        <f ca="1">+L68</f>
        <v>8.6905070304001061E-2</v>
      </c>
      <c r="K22" s="5">
        <f>+L29</f>
        <v>0.09</v>
      </c>
    </row>
    <row r="23" spans="2:19" ht="15.75" customHeight="1" x14ac:dyDescent="0.35">
      <c r="C23" s="102"/>
      <c r="G23" t="s">
        <v>89</v>
      </c>
      <c r="J23" s="5">
        <f ca="1">+J24-J22</f>
        <v>6.3094929695998933E-2</v>
      </c>
      <c r="K23" s="5">
        <f ca="1">+K24-K22</f>
        <v>7.0698328632985724E-2</v>
      </c>
      <c r="L23" s="7"/>
      <c r="M23" s="55"/>
    </row>
    <row r="24" spans="2:19" x14ac:dyDescent="0.35">
      <c r="B24" t="s">
        <v>90</v>
      </c>
      <c r="C24" s="11">
        <f>+(D20*C9)+(D21*C10)+(C17*D22)</f>
        <v>8.42777464019802E-2</v>
      </c>
      <c r="G24" s="23" t="s">
        <v>91</v>
      </c>
      <c r="H24" s="23"/>
      <c r="I24" s="23"/>
      <c r="J24" s="56">
        <v>0.15</v>
      </c>
      <c r="K24" s="57">
        <f ca="1">(J24-(J25*C17))/(1-J25)</f>
        <v>0.16069832863298572</v>
      </c>
      <c r="L24" s="21"/>
    </row>
    <row r="25" spans="2:19" x14ac:dyDescent="0.35">
      <c r="B25" t="s">
        <v>92</v>
      </c>
      <c r="C25" s="11">
        <f ca="1">AVERAGE(C68:L68)</f>
        <v>8.7234914331650079E-2</v>
      </c>
      <c r="G25" t="s">
        <v>93</v>
      </c>
      <c r="J25" s="21">
        <f ca="1">-L99/L98</f>
        <v>9.8877023038636602E-2</v>
      </c>
      <c r="K25" s="21">
        <f ca="1">+J25</f>
        <v>9.8877023038636602E-2</v>
      </c>
    </row>
    <row r="26" spans="2:19" ht="5.15" customHeight="1" x14ac:dyDescent="0.35"/>
    <row r="27" spans="2:19" x14ac:dyDescent="0.35">
      <c r="B27" s="40" t="s">
        <v>94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2:19" ht="5.15" customHeight="1" x14ac:dyDescent="0.35"/>
    <row r="29" spans="2:19" x14ac:dyDescent="0.35">
      <c r="B29" t="s">
        <v>9</v>
      </c>
      <c r="C29" s="58">
        <f>+C9</f>
        <v>0.09</v>
      </c>
      <c r="D29" s="26">
        <f>C29-($C$29-$L$29)/8</f>
        <v>0.09</v>
      </c>
      <c r="E29" s="26">
        <f t="shared" ref="E29:K29" si="0">D29-($C$29-$L$29)/8</f>
        <v>0.09</v>
      </c>
      <c r="F29" s="26">
        <f t="shared" si="0"/>
        <v>0.09</v>
      </c>
      <c r="G29" s="26">
        <f t="shared" si="0"/>
        <v>0.09</v>
      </c>
      <c r="H29" s="26">
        <f t="shared" si="0"/>
        <v>0.09</v>
      </c>
      <c r="I29" s="26">
        <f t="shared" si="0"/>
        <v>0.09</v>
      </c>
      <c r="J29" s="26">
        <f t="shared" si="0"/>
        <v>0.09</v>
      </c>
      <c r="K29" s="26">
        <f t="shared" si="0"/>
        <v>0.09</v>
      </c>
      <c r="L29" s="15">
        <f>+C9</f>
        <v>0.09</v>
      </c>
      <c r="M29" s="26">
        <f>+L29</f>
        <v>0.09</v>
      </c>
    </row>
    <row r="30" spans="2:19" x14ac:dyDescent="0.35">
      <c r="B30" t="s">
        <v>95</v>
      </c>
      <c r="C30" s="101">
        <f ca="1">IF($C$5&lt;YEAR(TODAY()),1+(DAY(TODAY())+MONTH(TODAY())*30-120)/365,(DAY(TODAY())+MONTH(TODAY())*30-120)/365)</f>
        <v>0.24109589041095891</v>
      </c>
      <c r="Q30" s="111"/>
      <c r="R30" s="33"/>
      <c r="S30" s="33"/>
    </row>
    <row r="31" spans="2:19" x14ac:dyDescent="0.35">
      <c r="B31" t="s">
        <v>96</v>
      </c>
      <c r="C31" s="34">
        <v>0.5</v>
      </c>
      <c r="Q31" s="112"/>
    </row>
    <row r="32" spans="2:19" ht="5.15" customHeight="1" x14ac:dyDescent="0.35"/>
    <row r="33" spans="2:16328" x14ac:dyDescent="0.35">
      <c r="B33" s="59" t="s">
        <v>97</v>
      </c>
      <c r="C33" s="59">
        <v>1</v>
      </c>
      <c r="D33" s="59">
        <f>+C33+1</f>
        <v>2</v>
      </c>
      <c r="E33" s="59">
        <f>+D33+1</f>
        <v>3</v>
      </c>
      <c r="F33" s="59">
        <f>+E33+1</f>
        <v>4</v>
      </c>
      <c r="G33" s="59">
        <f>+F33+1</f>
        <v>5</v>
      </c>
      <c r="H33" s="59">
        <f>+G33+1</f>
        <v>6</v>
      </c>
      <c r="I33" s="59">
        <f t="shared" ref="I33:M34" si="1">+H33+1</f>
        <v>7</v>
      </c>
      <c r="J33" s="59">
        <f t="shared" si="1"/>
        <v>8</v>
      </c>
      <c r="K33" s="59">
        <f t="shared" si="1"/>
        <v>9</v>
      </c>
      <c r="L33" s="59">
        <f t="shared" si="1"/>
        <v>10</v>
      </c>
      <c r="M33" s="59">
        <f t="shared" si="1"/>
        <v>11</v>
      </c>
    </row>
    <row r="34" spans="2:16328" x14ac:dyDescent="0.35">
      <c r="B34" s="59" t="s">
        <v>10</v>
      </c>
      <c r="C34" s="59">
        <f>+C5</f>
        <v>2024</v>
      </c>
      <c r="D34" s="59">
        <f>+C34+1</f>
        <v>2025</v>
      </c>
      <c r="E34" s="59">
        <f t="shared" ref="E34:F34" si="2">+D34+1</f>
        <v>2026</v>
      </c>
      <c r="F34" s="59">
        <f t="shared" si="2"/>
        <v>2027</v>
      </c>
      <c r="G34" s="59">
        <f>+F34+1</f>
        <v>2028</v>
      </c>
      <c r="H34" s="59">
        <f t="shared" ref="H34" si="3">+G34+1</f>
        <v>2029</v>
      </c>
      <c r="I34" s="59">
        <f t="shared" si="1"/>
        <v>2030</v>
      </c>
      <c r="J34" s="59">
        <f t="shared" si="1"/>
        <v>2031</v>
      </c>
      <c r="K34" s="59">
        <f t="shared" si="1"/>
        <v>2032</v>
      </c>
      <c r="L34" s="59">
        <f t="shared" si="1"/>
        <v>2033</v>
      </c>
      <c r="M34" s="59">
        <f>+L34+1</f>
        <v>2034</v>
      </c>
    </row>
    <row r="35" spans="2:16328" ht="5.15" customHeight="1" x14ac:dyDescent="0.35"/>
    <row r="36" spans="2:16328" x14ac:dyDescent="0.35">
      <c r="B36" t="s">
        <v>98</v>
      </c>
      <c r="C36" s="27">
        <f>+Model!M142</f>
        <v>1.1216900669361765</v>
      </c>
      <c r="D36" s="27">
        <f ca="1">+Model!N142</f>
        <v>1.5532056559543479</v>
      </c>
      <c r="E36" s="27">
        <f ca="1">+Model!O142</f>
        <v>2.0929676247589493</v>
      </c>
      <c r="F36" s="27">
        <f ca="1">+Model!P142</f>
        <v>2.726509165320671</v>
      </c>
      <c r="G36" s="27">
        <f ca="1">+Model!Q142</f>
        <v>3.401913933187648</v>
      </c>
      <c r="H36" s="27">
        <f ca="1">+Model!R142</f>
        <v>4.1057643353285265</v>
      </c>
      <c r="I36" s="27">
        <f ca="1">+Model!S142</f>
        <v>4.7823573598350766</v>
      </c>
      <c r="J36" s="27">
        <f ca="1">+Model!T142</f>
        <v>5.50059875680566</v>
      </c>
      <c r="K36" s="27">
        <f ca="1">+Model!U142</f>
        <v>6.1851982248789596</v>
      </c>
      <c r="L36" s="27">
        <f ca="1">+Model!V142</f>
        <v>6.9399229511171896</v>
      </c>
      <c r="M36" s="79">
        <f ca="1">+L36*(1+$K$20)</f>
        <v>7.1629697549344353</v>
      </c>
      <c r="O36" s="60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  <c r="QU36" s="61"/>
      <c r="QV36" s="61"/>
      <c r="QW36" s="61"/>
      <c r="QX36" s="61"/>
      <c r="QY36" s="61"/>
      <c r="QZ36" s="61"/>
      <c r="RA36" s="61"/>
      <c r="RB36" s="61"/>
      <c r="RC36" s="61"/>
      <c r="RD36" s="61"/>
      <c r="RE36" s="61"/>
      <c r="RF36" s="61"/>
      <c r="RG36" s="61"/>
      <c r="RH36" s="61"/>
      <c r="RI36" s="61"/>
      <c r="RJ36" s="61"/>
      <c r="RK36" s="61"/>
      <c r="RL36" s="61"/>
      <c r="RM36" s="61"/>
      <c r="RN36" s="61"/>
      <c r="RO36" s="61"/>
      <c r="RP36" s="61"/>
      <c r="RQ36" s="61"/>
      <c r="RR36" s="61"/>
      <c r="RS36" s="61"/>
      <c r="RT36" s="61"/>
      <c r="RU36" s="61"/>
      <c r="RV36" s="61"/>
      <c r="RW36" s="61"/>
      <c r="RX36" s="61"/>
      <c r="RY36" s="61"/>
      <c r="RZ36" s="61"/>
      <c r="SA36" s="61"/>
      <c r="SB36" s="61"/>
      <c r="SC36" s="61"/>
      <c r="SD36" s="61"/>
      <c r="SE36" s="61"/>
      <c r="SF36" s="61"/>
      <c r="SG36" s="61"/>
      <c r="SH36" s="61"/>
      <c r="SI36" s="61"/>
      <c r="SJ36" s="61"/>
      <c r="SK36" s="61"/>
      <c r="SL36" s="61"/>
      <c r="SM36" s="61"/>
      <c r="SN36" s="61"/>
      <c r="SO36" s="61"/>
      <c r="SP36" s="61"/>
      <c r="SQ36" s="61"/>
      <c r="SR36" s="61"/>
      <c r="SS36" s="61"/>
      <c r="ST36" s="61"/>
      <c r="SU36" s="61"/>
      <c r="SV36" s="61"/>
      <c r="SW36" s="61"/>
      <c r="SX36" s="61"/>
      <c r="SY36" s="61"/>
      <c r="SZ36" s="61"/>
      <c r="TA36" s="61"/>
      <c r="TB36" s="61"/>
      <c r="TC36" s="61"/>
      <c r="TD36" s="61"/>
      <c r="TE36" s="61"/>
      <c r="TF36" s="61"/>
      <c r="TG36" s="61"/>
      <c r="TH36" s="61"/>
      <c r="TI36" s="61"/>
      <c r="TJ36" s="61"/>
      <c r="TK36" s="61"/>
      <c r="TL36" s="61"/>
      <c r="TM36" s="61"/>
      <c r="TN36" s="61"/>
      <c r="TO36" s="61"/>
      <c r="TP36" s="61"/>
      <c r="TQ36" s="61"/>
      <c r="TR36" s="61"/>
      <c r="TS36" s="61"/>
      <c r="TT36" s="61"/>
      <c r="TU36" s="61"/>
      <c r="TV36" s="61"/>
      <c r="TW36" s="61"/>
      <c r="TX36" s="61"/>
      <c r="TY36" s="61"/>
      <c r="TZ36" s="61"/>
      <c r="UA36" s="61"/>
      <c r="UB36" s="61"/>
      <c r="UC36" s="61"/>
      <c r="UD36" s="61"/>
      <c r="UE36" s="61"/>
      <c r="UF36" s="61"/>
      <c r="UG36" s="61"/>
      <c r="UH36" s="61"/>
      <c r="UI36" s="61"/>
      <c r="UJ36" s="61"/>
      <c r="UK36" s="61"/>
      <c r="UL36" s="61"/>
      <c r="UM36" s="61"/>
      <c r="UN36" s="61"/>
      <c r="UO36" s="61"/>
      <c r="UP36" s="61"/>
      <c r="UQ36" s="61"/>
      <c r="UR36" s="61"/>
      <c r="US36" s="61"/>
      <c r="UT36" s="61"/>
      <c r="UU36" s="61"/>
      <c r="UV36" s="61"/>
      <c r="UW36" s="61"/>
      <c r="UX36" s="61"/>
      <c r="UY36" s="61"/>
      <c r="UZ36" s="61"/>
      <c r="VA36" s="61"/>
      <c r="VB36" s="61"/>
      <c r="VC36" s="61"/>
      <c r="VD36" s="61"/>
      <c r="VE36" s="61"/>
      <c r="VF36" s="61"/>
      <c r="VG36" s="61"/>
      <c r="VH36" s="61"/>
      <c r="VI36" s="61"/>
      <c r="VJ36" s="61"/>
      <c r="VK36" s="61"/>
      <c r="VL36" s="61"/>
      <c r="VM36" s="61"/>
      <c r="VN36" s="61"/>
      <c r="VO36" s="61"/>
      <c r="VP36" s="61"/>
      <c r="VQ36" s="61"/>
      <c r="VR36" s="61"/>
      <c r="VS36" s="61"/>
      <c r="VT36" s="61"/>
      <c r="VU36" s="61"/>
      <c r="VV36" s="61"/>
      <c r="VW36" s="61"/>
      <c r="VX36" s="61"/>
      <c r="VY36" s="61"/>
      <c r="VZ36" s="61"/>
      <c r="WA36" s="61"/>
      <c r="WB36" s="61"/>
      <c r="WC36" s="61"/>
      <c r="WD36" s="61"/>
      <c r="WE36" s="61"/>
      <c r="WF36" s="61"/>
      <c r="WG36" s="61"/>
      <c r="WH36" s="61"/>
      <c r="WI36" s="61"/>
      <c r="WJ36" s="61"/>
      <c r="WK36" s="61"/>
      <c r="WL36" s="61"/>
      <c r="WM36" s="61"/>
      <c r="WN36" s="61"/>
      <c r="WO36" s="61"/>
      <c r="WP36" s="61"/>
      <c r="WQ36" s="61"/>
      <c r="WR36" s="61"/>
      <c r="WS36" s="61"/>
      <c r="WT36" s="61"/>
      <c r="WU36" s="61"/>
      <c r="WV36" s="61"/>
      <c r="WW36" s="61"/>
      <c r="WX36" s="61"/>
      <c r="WY36" s="61"/>
      <c r="WZ36" s="61"/>
      <c r="XA36" s="61"/>
      <c r="XB36" s="61"/>
      <c r="XC36" s="61"/>
      <c r="XD36" s="61"/>
      <c r="XE36" s="61"/>
      <c r="XF36" s="61"/>
      <c r="XG36" s="61"/>
      <c r="XH36" s="61"/>
      <c r="XI36" s="61"/>
      <c r="XJ36" s="61"/>
      <c r="XK36" s="61"/>
      <c r="XL36" s="61"/>
      <c r="XM36" s="61"/>
      <c r="XN36" s="61"/>
      <c r="XO36" s="61"/>
      <c r="XP36" s="61"/>
      <c r="XQ36" s="61"/>
      <c r="XR36" s="61"/>
      <c r="XS36" s="61"/>
      <c r="XT36" s="61"/>
      <c r="XU36" s="61"/>
      <c r="XV36" s="61"/>
      <c r="XW36" s="61"/>
      <c r="XX36" s="61"/>
      <c r="XY36" s="61"/>
      <c r="XZ36" s="61"/>
      <c r="YA36" s="61"/>
      <c r="YB36" s="61"/>
      <c r="YC36" s="61"/>
      <c r="YD36" s="61"/>
      <c r="YE36" s="61"/>
      <c r="YF36" s="61"/>
      <c r="YG36" s="61"/>
      <c r="YH36" s="61"/>
      <c r="YI36" s="61"/>
      <c r="YJ36" s="61"/>
      <c r="YK36" s="61"/>
      <c r="YL36" s="61"/>
      <c r="YM36" s="61"/>
      <c r="YN36" s="61"/>
      <c r="YO36" s="61"/>
      <c r="YP36" s="61"/>
      <c r="YQ36" s="61"/>
      <c r="YR36" s="61"/>
      <c r="YS36" s="61"/>
      <c r="YT36" s="61"/>
      <c r="YU36" s="61"/>
      <c r="YV36" s="61"/>
      <c r="YW36" s="61"/>
      <c r="YX36" s="61"/>
      <c r="YY36" s="61"/>
      <c r="YZ36" s="61"/>
      <c r="ZA36" s="61"/>
      <c r="ZB36" s="61"/>
      <c r="ZC36" s="61"/>
      <c r="ZD36" s="61"/>
      <c r="ZE36" s="61"/>
      <c r="ZF36" s="61"/>
      <c r="ZG36" s="61"/>
      <c r="ZH36" s="61"/>
      <c r="ZI36" s="61"/>
      <c r="ZJ36" s="61"/>
      <c r="ZK36" s="61"/>
      <c r="ZL36" s="61"/>
      <c r="ZM36" s="61"/>
      <c r="ZN36" s="61"/>
      <c r="ZO36" s="61"/>
      <c r="ZP36" s="61"/>
      <c r="ZQ36" s="61"/>
      <c r="ZR36" s="61"/>
      <c r="ZS36" s="61"/>
      <c r="ZT36" s="61"/>
      <c r="ZU36" s="61"/>
      <c r="ZV36" s="61"/>
      <c r="ZW36" s="61"/>
      <c r="ZX36" s="61"/>
      <c r="ZY36" s="61"/>
      <c r="ZZ36" s="61"/>
      <c r="AAA36" s="61"/>
      <c r="AAB36" s="61"/>
      <c r="AAC36" s="61"/>
      <c r="AAD36" s="61"/>
      <c r="AAE36" s="61"/>
      <c r="AAF36" s="61"/>
      <c r="AAG36" s="61"/>
      <c r="AAH36" s="61"/>
      <c r="AAI36" s="61"/>
      <c r="AAJ36" s="61"/>
      <c r="AAK36" s="61"/>
      <c r="AAL36" s="61"/>
      <c r="AAM36" s="61"/>
      <c r="AAN36" s="61"/>
      <c r="AAO36" s="61"/>
      <c r="AAP36" s="61"/>
      <c r="AAQ36" s="61"/>
      <c r="AAR36" s="61"/>
      <c r="AAS36" s="61"/>
      <c r="AAT36" s="61"/>
      <c r="AAU36" s="61"/>
      <c r="AAV36" s="61"/>
      <c r="AAW36" s="61"/>
      <c r="AAX36" s="61"/>
      <c r="AAY36" s="61"/>
      <c r="AAZ36" s="61"/>
      <c r="ABA36" s="61"/>
      <c r="ABB36" s="61"/>
      <c r="ABC36" s="61"/>
      <c r="ABD36" s="61"/>
      <c r="ABE36" s="61"/>
      <c r="ABF36" s="61"/>
      <c r="ABG36" s="61"/>
      <c r="ABH36" s="61"/>
      <c r="ABI36" s="61"/>
      <c r="ABJ36" s="61"/>
      <c r="ABK36" s="61"/>
      <c r="ABL36" s="61"/>
      <c r="ABM36" s="61"/>
      <c r="ABN36" s="61"/>
      <c r="ABO36" s="61"/>
      <c r="ABP36" s="61"/>
      <c r="ABQ36" s="61"/>
      <c r="ABR36" s="61"/>
      <c r="ABS36" s="61"/>
      <c r="ABT36" s="61"/>
      <c r="ABU36" s="61"/>
      <c r="ABV36" s="61"/>
      <c r="ABW36" s="61"/>
      <c r="ABX36" s="61"/>
      <c r="ABY36" s="61"/>
      <c r="ABZ36" s="61"/>
      <c r="ACA36" s="61"/>
      <c r="ACB36" s="61"/>
      <c r="ACC36" s="61"/>
      <c r="ACD36" s="61"/>
      <c r="ACE36" s="61"/>
      <c r="ACF36" s="61"/>
      <c r="ACG36" s="61"/>
      <c r="ACH36" s="61"/>
      <c r="ACI36" s="61"/>
      <c r="ACJ36" s="61"/>
      <c r="ACK36" s="61"/>
      <c r="ACL36" s="61"/>
      <c r="ACM36" s="61"/>
      <c r="ACN36" s="61"/>
      <c r="ACO36" s="61"/>
      <c r="ACP36" s="61"/>
      <c r="ACQ36" s="61"/>
      <c r="ACR36" s="61"/>
      <c r="ACS36" s="61"/>
      <c r="ACT36" s="61"/>
      <c r="ACU36" s="61"/>
      <c r="ACV36" s="61"/>
      <c r="ACW36" s="61"/>
      <c r="ACX36" s="61"/>
      <c r="ACY36" s="61"/>
      <c r="ACZ36" s="61"/>
      <c r="ADA36" s="61"/>
      <c r="ADB36" s="61"/>
      <c r="ADC36" s="61"/>
      <c r="ADD36" s="61"/>
      <c r="ADE36" s="61"/>
      <c r="ADF36" s="61"/>
      <c r="ADG36" s="61"/>
      <c r="ADH36" s="61"/>
      <c r="ADI36" s="61"/>
      <c r="ADJ36" s="61"/>
      <c r="ADK36" s="61"/>
      <c r="ADL36" s="61"/>
      <c r="ADM36" s="61"/>
      <c r="ADN36" s="61"/>
      <c r="ADO36" s="61"/>
      <c r="ADP36" s="61"/>
      <c r="ADQ36" s="61"/>
      <c r="ADR36" s="61"/>
      <c r="ADS36" s="61"/>
      <c r="ADT36" s="61"/>
      <c r="ADU36" s="61"/>
      <c r="ADV36" s="61"/>
      <c r="ADW36" s="61"/>
      <c r="ADX36" s="61"/>
      <c r="ADY36" s="61"/>
      <c r="ADZ36" s="61"/>
      <c r="AEA36" s="61"/>
      <c r="AEB36" s="61"/>
      <c r="AEC36" s="61"/>
      <c r="AED36" s="61"/>
      <c r="AEE36" s="61"/>
      <c r="AEF36" s="61"/>
      <c r="AEG36" s="61"/>
      <c r="AEH36" s="61"/>
      <c r="AEI36" s="61"/>
      <c r="AEJ36" s="61"/>
      <c r="AEK36" s="61"/>
      <c r="AEL36" s="61"/>
      <c r="AEM36" s="61"/>
      <c r="AEN36" s="61"/>
      <c r="AEO36" s="61"/>
      <c r="AEP36" s="61"/>
      <c r="AEQ36" s="61"/>
      <c r="AER36" s="61"/>
      <c r="AES36" s="61"/>
      <c r="AET36" s="61"/>
      <c r="AEU36" s="61"/>
      <c r="AEV36" s="61"/>
      <c r="AEW36" s="61"/>
      <c r="AEX36" s="61"/>
      <c r="AEY36" s="61"/>
      <c r="AEZ36" s="61"/>
      <c r="AFA36" s="61"/>
      <c r="AFB36" s="61"/>
      <c r="AFC36" s="61"/>
      <c r="AFD36" s="61"/>
      <c r="AFE36" s="61"/>
      <c r="AFF36" s="61"/>
      <c r="AFG36" s="61"/>
      <c r="AFH36" s="61"/>
      <c r="AFI36" s="61"/>
      <c r="AFJ36" s="61"/>
      <c r="AFK36" s="61"/>
      <c r="AFL36" s="61"/>
      <c r="AFM36" s="61"/>
      <c r="AFN36" s="61"/>
      <c r="AFO36" s="61"/>
      <c r="AFP36" s="61"/>
      <c r="AFQ36" s="61"/>
      <c r="AFR36" s="61"/>
      <c r="AFS36" s="61"/>
      <c r="AFT36" s="61"/>
      <c r="AFU36" s="61"/>
      <c r="AFV36" s="61"/>
      <c r="AFW36" s="61"/>
      <c r="AFX36" s="61"/>
      <c r="AFY36" s="61"/>
      <c r="AFZ36" s="61"/>
      <c r="AGA36" s="61"/>
      <c r="AGB36" s="61"/>
      <c r="AGC36" s="61"/>
      <c r="AGD36" s="61"/>
      <c r="AGE36" s="61"/>
      <c r="AGF36" s="61"/>
      <c r="AGG36" s="61"/>
      <c r="AGH36" s="61"/>
      <c r="AGI36" s="61"/>
      <c r="AGJ36" s="61"/>
      <c r="AGK36" s="61"/>
      <c r="AGL36" s="61"/>
      <c r="AGM36" s="61"/>
      <c r="AGN36" s="61"/>
      <c r="AGO36" s="61"/>
      <c r="AGP36" s="61"/>
      <c r="AGQ36" s="61"/>
      <c r="AGR36" s="61"/>
      <c r="AGS36" s="61"/>
      <c r="AGT36" s="61"/>
      <c r="AGU36" s="61"/>
      <c r="AGV36" s="61"/>
      <c r="AGW36" s="61"/>
      <c r="AGX36" s="61"/>
      <c r="AGY36" s="61"/>
      <c r="AGZ36" s="61"/>
      <c r="AHA36" s="61"/>
      <c r="AHB36" s="61"/>
      <c r="AHC36" s="61"/>
      <c r="AHD36" s="61"/>
      <c r="AHE36" s="61"/>
      <c r="AHF36" s="61"/>
      <c r="AHG36" s="61"/>
      <c r="AHH36" s="61"/>
      <c r="AHI36" s="61"/>
      <c r="AHJ36" s="61"/>
      <c r="AHK36" s="61"/>
      <c r="AHL36" s="61"/>
      <c r="AHM36" s="61"/>
      <c r="AHN36" s="61"/>
      <c r="AHO36" s="61"/>
      <c r="AHP36" s="61"/>
      <c r="AHQ36" s="61"/>
      <c r="AHR36" s="61"/>
      <c r="AHS36" s="61"/>
      <c r="AHT36" s="61"/>
      <c r="AHU36" s="61"/>
      <c r="AHV36" s="61"/>
      <c r="AHW36" s="61"/>
      <c r="AHX36" s="61"/>
      <c r="AHY36" s="61"/>
      <c r="AHZ36" s="61"/>
      <c r="AIA36" s="61"/>
      <c r="AIB36" s="61"/>
      <c r="AIC36" s="61"/>
      <c r="AID36" s="61"/>
      <c r="AIE36" s="61"/>
      <c r="AIF36" s="61"/>
      <c r="AIG36" s="61"/>
      <c r="AIH36" s="61"/>
      <c r="AII36" s="61"/>
      <c r="AIJ36" s="61"/>
      <c r="AIK36" s="61"/>
      <c r="AIL36" s="61"/>
      <c r="AIM36" s="61"/>
      <c r="AIN36" s="61"/>
      <c r="AIO36" s="61"/>
      <c r="AIP36" s="61"/>
      <c r="AIQ36" s="61"/>
      <c r="AIR36" s="61"/>
      <c r="AIS36" s="61"/>
      <c r="AIT36" s="61"/>
      <c r="AIU36" s="61"/>
      <c r="AIV36" s="61"/>
      <c r="AIW36" s="61"/>
      <c r="AIX36" s="61"/>
      <c r="AIY36" s="61"/>
      <c r="AIZ36" s="61"/>
      <c r="AJA36" s="61"/>
      <c r="AJB36" s="61"/>
      <c r="AJC36" s="61"/>
      <c r="AJD36" s="61"/>
      <c r="AJE36" s="61"/>
      <c r="AJF36" s="61"/>
      <c r="AJG36" s="61"/>
      <c r="AJH36" s="61"/>
      <c r="AJI36" s="61"/>
      <c r="AJJ36" s="61"/>
      <c r="AJK36" s="61"/>
      <c r="AJL36" s="61"/>
      <c r="AJM36" s="61"/>
      <c r="AJN36" s="61"/>
      <c r="AJO36" s="61"/>
      <c r="AJP36" s="61"/>
      <c r="AJQ36" s="61"/>
      <c r="AJR36" s="61"/>
      <c r="AJS36" s="61"/>
      <c r="AJT36" s="61"/>
      <c r="AJU36" s="61"/>
      <c r="AJV36" s="61"/>
      <c r="AJW36" s="61"/>
      <c r="AJX36" s="61"/>
      <c r="AJY36" s="61"/>
      <c r="AJZ36" s="61"/>
      <c r="AKA36" s="61"/>
      <c r="AKB36" s="61"/>
      <c r="AKC36" s="61"/>
      <c r="AKD36" s="61"/>
      <c r="AKE36" s="61"/>
      <c r="AKF36" s="61"/>
      <c r="AKG36" s="61"/>
      <c r="AKH36" s="61"/>
      <c r="AKI36" s="61"/>
      <c r="AKJ36" s="61"/>
      <c r="AKK36" s="61"/>
      <c r="AKL36" s="61"/>
      <c r="AKM36" s="61"/>
      <c r="AKN36" s="61"/>
      <c r="AKO36" s="61"/>
      <c r="AKP36" s="61"/>
      <c r="AKQ36" s="61"/>
      <c r="AKR36" s="61"/>
      <c r="AKS36" s="61"/>
      <c r="AKT36" s="61"/>
      <c r="AKU36" s="61"/>
      <c r="AKV36" s="61"/>
      <c r="AKW36" s="61"/>
      <c r="AKX36" s="61"/>
      <c r="AKY36" s="61"/>
      <c r="AKZ36" s="61"/>
      <c r="ALA36" s="61"/>
      <c r="ALB36" s="61"/>
      <c r="ALC36" s="61"/>
      <c r="ALD36" s="61"/>
      <c r="ALE36" s="61"/>
      <c r="ALF36" s="61"/>
      <c r="ALG36" s="61"/>
      <c r="ALH36" s="61"/>
      <c r="ALI36" s="61"/>
      <c r="ALJ36" s="61"/>
      <c r="ALK36" s="61"/>
      <c r="ALL36" s="61"/>
      <c r="ALM36" s="61"/>
      <c r="ALN36" s="61"/>
      <c r="ALO36" s="61"/>
      <c r="ALP36" s="61"/>
      <c r="ALQ36" s="61"/>
      <c r="ALR36" s="61"/>
      <c r="ALS36" s="61"/>
      <c r="ALT36" s="61"/>
      <c r="ALU36" s="61"/>
      <c r="ALV36" s="61"/>
      <c r="ALW36" s="61"/>
      <c r="ALX36" s="61"/>
      <c r="ALY36" s="61"/>
      <c r="ALZ36" s="61"/>
      <c r="AMA36" s="61"/>
      <c r="AMB36" s="61"/>
      <c r="AMC36" s="61"/>
      <c r="AMD36" s="61"/>
      <c r="AME36" s="61"/>
      <c r="AMF36" s="61"/>
      <c r="AMG36" s="61"/>
      <c r="AMH36" s="61"/>
      <c r="AMI36" s="61"/>
      <c r="AMJ36" s="61"/>
      <c r="AMK36" s="61"/>
      <c r="AML36" s="61"/>
      <c r="AMM36" s="61"/>
      <c r="AMN36" s="61"/>
      <c r="AMO36" s="61"/>
      <c r="AMP36" s="61"/>
      <c r="AMQ36" s="61"/>
      <c r="AMR36" s="61"/>
      <c r="AMS36" s="61"/>
      <c r="AMT36" s="61"/>
      <c r="AMU36" s="61"/>
      <c r="AMV36" s="61"/>
      <c r="AMW36" s="61"/>
      <c r="AMX36" s="61"/>
      <c r="AMY36" s="61"/>
      <c r="AMZ36" s="61"/>
      <c r="ANA36" s="61"/>
      <c r="ANB36" s="61"/>
      <c r="ANC36" s="61"/>
      <c r="AND36" s="61"/>
      <c r="ANE36" s="61"/>
      <c r="ANF36" s="61"/>
      <c r="ANG36" s="61"/>
      <c r="ANH36" s="61"/>
      <c r="ANI36" s="61"/>
      <c r="ANJ36" s="61"/>
      <c r="ANK36" s="61"/>
      <c r="ANL36" s="61"/>
      <c r="ANM36" s="61"/>
      <c r="ANN36" s="61"/>
      <c r="ANO36" s="61"/>
      <c r="ANP36" s="61"/>
      <c r="ANQ36" s="61"/>
      <c r="ANR36" s="61"/>
      <c r="ANS36" s="61"/>
      <c r="ANT36" s="61"/>
      <c r="ANU36" s="61"/>
      <c r="ANV36" s="61"/>
      <c r="ANW36" s="61"/>
      <c r="ANX36" s="61"/>
      <c r="ANY36" s="61"/>
      <c r="ANZ36" s="61"/>
      <c r="AOA36" s="61"/>
      <c r="AOB36" s="61"/>
      <c r="AOC36" s="61"/>
      <c r="AOD36" s="61"/>
      <c r="AOE36" s="61"/>
      <c r="AOF36" s="61"/>
      <c r="AOG36" s="61"/>
      <c r="AOH36" s="61"/>
      <c r="AOI36" s="61"/>
      <c r="AOJ36" s="61"/>
      <c r="AOK36" s="61"/>
      <c r="AOL36" s="61"/>
      <c r="AOM36" s="61"/>
      <c r="AON36" s="61"/>
      <c r="AOO36" s="61"/>
      <c r="AOP36" s="61"/>
      <c r="AOQ36" s="61"/>
      <c r="AOR36" s="61"/>
      <c r="AOS36" s="61"/>
      <c r="AOT36" s="61"/>
      <c r="AOU36" s="61"/>
      <c r="AOV36" s="61"/>
      <c r="AOW36" s="61"/>
      <c r="AOX36" s="61"/>
      <c r="AOY36" s="61"/>
      <c r="AOZ36" s="61"/>
      <c r="APA36" s="61"/>
      <c r="APB36" s="61"/>
      <c r="APC36" s="61"/>
      <c r="APD36" s="61"/>
      <c r="APE36" s="61"/>
      <c r="APF36" s="61"/>
      <c r="APG36" s="61"/>
      <c r="APH36" s="61"/>
      <c r="API36" s="61"/>
      <c r="APJ36" s="61"/>
      <c r="APK36" s="61"/>
      <c r="APL36" s="61"/>
      <c r="APM36" s="61"/>
      <c r="APN36" s="61"/>
      <c r="APO36" s="61"/>
      <c r="APP36" s="61"/>
      <c r="APQ36" s="61"/>
      <c r="APR36" s="61"/>
      <c r="APS36" s="61"/>
      <c r="APT36" s="61"/>
      <c r="APU36" s="61"/>
      <c r="APV36" s="61"/>
      <c r="APW36" s="61"/>
      <c r="APX36" s="61"/>
      <c r="APY36" s="61"/>
      <c r="APZ36" s="61"/>
      <c r="AQA36" s="61"/>
      <c r="AQB36" s="61"/>
      <c r="AQC36" s="61"/>
      <c r="AQD36" s="61"/>
      <c r="AQE36" s="61"/>
      <c r="AQF36" s="61"/>
      <c r="AQG36" s="61"/>
      <c r="AQH36" s="61"/>
      <c r="AQI36" s="61"/>
      <c r="AQJ36" s="61"/>
      <c r="AQK36" s="61"/>
      <c r="AQL36" s="61"/>
      <c r="AQM36" s="61"/>
      <c r="AQN36" s="61"/>
      <c r="AQO36" s="61"/>
      <c r="AQP36" s="61"/>
      <c r="AQQ36" s="61"/>
      <c r="AQR36" s="61"/>
      <c r="AQS36" s="61"/>
      <c r="AQT36" s="61"/>
      <c r="AQU36" s="61"/>
      <c r="AQV36" s="61"/>
      <c r="AQW36" s="61"/>
      <c r="AQX36" s="61"/>
      <c r="AQY36" s="61"/>
      <c r="AQZ36" s="61"/>
      <c r="ARA36" s="61"/>
      <c r="ARB36" s="61"/>
      <c r="ARC36" s="61"/>
      <c r="ARD36" s="61"/>
      <c r="ARE36" s="61"/>
      <c r="ARF36" s="61"/>
      <c r="ARG36" s="61"/>
      <c r="ARH36" s="61"/>
      <c r="ARI36" s="61"/>
      <c r="ARJ36" s="61"/>
      <c r="ARK36" s="61"/>
      <c r="ARL36" s="61"/>
      <c r="ARM36" s="61"/>
      <c r="ARN36" s="61"/>
      <c r="ARO36" s="61"/>
      <c r="ARP36" s="61"/>
      <c r="ARQ36" s="61"/>
      <c r="ARR36" s="61"/>
      <c r="ARS36" s="61"/>
      <c r="ART36" s="61"/>
      <c r="ARU36" s="61"/>
      <c r="ARV36" s="61"/>
      <c r="ARW36" s="61"/>
      <c r="ARX36" s="61"/>
      <c r="ARY36" s="61"/>
      <c r="ARZ36" s="61"/>
      <c r="ASA36" s="61"/>
      <c r="ASB36" s="61"/>
      <c r="ASC36" s="61"/>
      <c r="ASD36" s="61"/>
      <c r="ASE36" s="61"/>
      <c r="ASF36" s="61"/>
      <c r="ASG36" s="61"/>
      <c r="ASH36" s="61"/>
      <c r="ASI36" s="61"/>
      <c r="ASJ36" s="61"/>
      <c r="ASK36" s="61"/>
      <c r="ASL36" s="61"/>
      <c r="ASM36" s="61"/>
      <c r="ASN36" s="61"/>
      <c r="ASO36" s="61"/>
      <c r="ASP36" s="61"/>
      <c r="ASQ36" s="61"/>
      <c r="ASR36" s="61"/>
      <c r="ASS36" s="61"/>
      <c r="AST36" s="61"/>
      <c r="ASU36" s="61"/>
      <c r="ASV36" s="61"/>
      <c r="ASW36" s="61"/>
      <c r="ASX36" s="61"/>
      <c r="ASY36" s="61"/>
      <c r="ASZ36" s="61"/>
      <c r="ATA36" s="61"/>
      <c r="ATB36" s="61"/>
      <c r="ATC36" s="61"/>
      <c r="ATD36" s="61"/>
      <c r="ATE36" s="61"/>
      <c r="ATF36" s="61"/>
      <c r="ATG36" s="61"/>
      <c r="ATH36" s="61"/>
      <c r="ATI36" s="61"/>
      <c r="ATJ36" s="61"/>
      <c r="ATK36" s="61"/>
      <c r="ATL36" s="61"/>
      <c r="ATM36" s="61"/>
      <c r="ATN36" s="61"/>
      <c r="ATO36" s="61"/>
      <c r="ATP36" s="61"/>
      <c r="ATQ36" s="61"/>
      <c r="ATR36" s="61"/>
      <c r="ATS36" s="61"/>
      <c r="ATT36" s="61"/>
      <c r="ATU36" s="61"/>
      <c r="ATV36" s="61"/>
      <c r="ATW36" s="61"/>
      <c r="ATX36" s="61"/>
      <c r="ATY36" s="61"/>
      <c r="ATZ36" s="61"/>
      <c r="AUA36" s="61"/>
      <c r="AUB36" s="61"/>
      <c r="AUC36" s="61"/>
      <c r="AUD36" s="61"/>
      <c r="AUE36" s="61"/>
      <c r="AUF36" s="61"/>
      <c r="AUG36" s="61"/>
      <c r="AUH36" s="61"/>
      <c r="AUI36" s="61"/>
      <c r="AUJ36" s="61"/>
      <c r="AUK36" s="61"/>
      <c r="AUL36" s="61"/>
      <c r="AUM36" s="61"/>
      <c r="AUN36" s="61"/>
      <c r="AUO36" s="61"/>
      <c r="AUP36" s="61"/>
      <c r="AUQ36" s="61"/>
      <c r="AUR36" s="61"/>
      <c r="AUS36" s="61"/>
      <c r="AUT36" s="61"/>
      <c r="AUU36" s="61"/>
      <c r="AUV36" s="61"/>
      <c r="AUW36" s="61"/>
      <c r="AUX36" s="61"/>
      <c r="AUY36" s="61"/>
      <c r="AUZ36" s="61"/>
      <c r="AVA36" s="61"/>
      <c r="AVB36" s="61"/>
      <c r="AVC36" s="61"/>
      <c r="AVD36" s="61"/>
      <c r="AVE36" s="61"/>
      <c r="AVF36" s="61"/>
      <c r="AVG36" s="61"/>
      <c r="AVH36" s="61"/>
      <c r="AVI36" s="61"/>
      <c r="AVJ36" s="61"/>
      <c r="AVK36" s="61"/>
      <c r="AVL36" s="61"/>
      <c r="AVM36" s="61"/>
      <c r="AVN36" s="61"/>
      <c r="AVO36" s="61"/>
      <c r="AVP36" s="61"/>
      <c r="AVQ36" s="61"/>
      <c r="AVR36" s="61"/>
      <c r="AVS36" s="61"/>
      <c r="AVT36" s="61"/>
      <c r="AVU36" s="61"/>
      <c r="AVV36" s="61"/>
      <c r="AVW36" s="61"/>
      <c r="AVX36" s="61"/>
      <c r="AVY36" s="61"/>
      <c r="AVZ36" s="61"/>
      <c r="AWA36" s="61"/>
      <c r="AWB36" s="61"/>
      <c r="AWC36" s="61"/>
      <c r="AWD36" s="61"/>
      <c r="AWE36" s="61"/>
      <c r="AWF36" s="61"/>
      <c r="AWG36" s="61"/>
      <c r="AWH36" s="61"/>
      <c r="AWI36" s="61"/>
      <c r="AWJ36" s="61"/>
      <c r="AWK36" s="61"/>
      <c r="AWL36" s="61"/>
      <c r="AWM36" s="61"/>
      <c r="AWN36" s="61"/>
      <c r="AWO36" s="61"/>
      <c r="AWP36" s="61"/>
      <c r="AWQ36" s="61"/>
      <c r="AWR36" s="61"/>
      <c r="AWS36" s="61"/>
      <c r="AWT36" s="61"/>
      <c r="AWU36" s="61"/>
      <c r="AWV36" s="61"/>
      <c r="AWW36" s="61"/>
      <c r="AWX36" s="61"/>
      <c r="AWY36" s="61"/>
      <c r="AWZ36" s="61"/>
      <c r="AXA36" s="61"/>
      <c r="AXB36" s="61"/>
      <c r="AXC36" s="61"/>
      <c r="AXD36" s="61"/>
      <c r="AXE36" s="61"/>
      <c r="AXF36" s="61"/>
      <c r="AXG36" s="61"/>
      <c r="AXH36" s="61"/>
      <c r="AXI36" s="61"/>
      <c r="AXJ36" s="61"/>
      <c r="AXK36" s="61"/>
      <c r="AXL36" s="61"/>
      <c r="AXM36" s="61"/>
      <c r="AXN36" s="61"/>
      <c r="AXO36" s="61"/>
      <c r="AXP36" s="61"/>
      <c r="AXQ36" s="61"/>
      <c r="AXR36" s="61"/>
      <c r="AXS36" s="61"/>
      <c r="AXT36" s="61"/>
      <c r="AXU36" s="61"/>
      <c r="AXV36" s="61"/>
      <c r="AXW36" s="61"/>
      <c r="AXX36" s="61"/>
      <c r="AXY36" s="61"/>
      <c r="AXZ36" s="61"/>
      <c r="AYA36" s="61"/>
      <c r="AYB36" s="61"/>
      <c r="AYC36" s="61"/>
      <c r="AYD36" s="61"/>
      <c r="AYE36" s="61"/>
      <c r="AYF36" s="61"/>
      <c r="AYG36" s="61"/>
      <c r="AYH36" s="61"/>
      <c r="AYI36" s="61"/>
      <c r="AYJ36" s="61"/>
      <c r="AYK36" s="61"/>
      <c r="AYL36" s="61"/>
      <c r="AYM36" s="61"/>
      <c r="AYN36" s="61"/>
      <c r="AYO36" s="61"/>
      <c r="AYP36" s="61"/>
      <c r="AYQ36" s="61"/>
      <c r="AYR36" s="61"/>
      <c r="AYS36" s="61"/>
      <c r="AYT36" s="61"/>
      <c r="AYU36" s="61"/>
      <c r="AYV36" s="61"/>
      <c r="AYW36" s="61"/>
      <c r="AYX36" s="61"/>
      <c r="AYY36" s="61"/>
      <c r="AYZ36" s="61"/>
      <c r="AZA36" s="61"/>
      <c r="AZB36" s="61"/>
      <c r="AZC36" s="61"/>
      <c r="AZD36" s="61"/>
      <c r="AZE36" s="61"/>
      <c r="AZF36" s="61"/>
      <c r="AZG36" s="61"/>
      <c r="AZH36" s="61"/>
      <c r="AZI36" s="61"/>
      <c r="AZJ36" s="61"/>
      <c r="AZK36" s="61"/>
      <c r="AZL36" s="61"/>
      <c r="AZM36" s="61"/>
      <c r="AZN36" s="61"/>
      <c r="AZO36" s="61"/>
      <c r="AZP36" s="61"/>
      <c r="AZQ36" s="61"/>
      <c r="AZR36" s="61"/>
      <c r="AZS36" s="61"/>
      <c r="AZT36" s="61"/>
      <c r="AZU36" s="61"/>
      <c r="AZV36" s="61"/>
      <c r="AZW36" s="61"/>
      <c r="AZX36" s="61"/>
      <c r="AZY36" s="61"/>
      <c r="AZZ36" s="61"/>
      <c r="BAA36" s="61"/>
      <c r="BAB36" s="61"/>
      <c r="BAC36" s="61"/>
      <c r="BAD36" s="61"/>
      <c r="BAE36" s="61"/>
      <c r="BAF36" s="61"/>
      <c r="BAG36" s="61"/>
      <c r="BAH36" s="61"/>
      <c r="BAI36" s="61"/>
      <c r="BAJ36" s="61"/>
      <c r="BAK36" s="61"/>
      <c r="BAL36" s="61"/>
      <c r="BAM36" s="61"/>
      <c r="BAN36" s="61"/>
      <c r="BAO36" s="61"/>
      <c r="BAP36" s="61"/>
      <c r="BAQ36" s="61"/>
      <c r="BAR36" s="61"/>
      <c r="BAS36" s="61"/>
      <c r="BAT36" s="61"/>
      <c r="BAU36" s="61"/>
      <c r="BAV36" s="61"/>
      <c r="BAW36" s="61"/>
      <c r="BAX36" s="61"/>
      <c r="BAY36" s="61"/>
      <c r="BAZ36" s="61"/>
      <c r="BBA36" s="61"/>
      <c r="BBB36" s="61"/>
      <c r="BBC36" s="61"/>
      <c r="BBD36" s="61"/>
      <c r="BBE36" s="61"/>
      <c r="BBF36" s="61"/>
      <c r="BBG36" s="61"/>
      <c r="BBH36" s="61"/>
      <c r="BBI36" s="61"/>
      <c r="BBJ36" s="61"/>
      <c r="BBK36" s="61"/>
      <c r="BBL36" s="61"/>
      <c r="BBM36" s="61"/>
      <c r="BBN36" s="61"/>
      <c r="BBO36" s="61"/>
      <c r="BBP36" s="61"/>
      <c r="BBQ36" s="61"/>
      <c r="BBR36" s="61"/>
      <c r="BBS36" s="61"/>
      <c r="BBT36" s="61"/>
      <c r="BBU36" s="61"/>
      <c r="BBV36" s="61"/>
      <c r="BBW36" s="61"/>
      <c r="BBX36" s="61"/>
      <c r="BBY36" s="61"/>
      <c r="BBZ36" s="61"/>
      <c r="BCA36" s="61"/>
      <c r="BCB36" s="61"/>
      <c r="BCC36" s="61"/>
      <c r="BCD36" s="61"/>
      <c r="BCE36" s="61"/>
      <c r="BCF36" s="61"/>
      <c r="BCG36" s="61"/>
      <c r="BCH36" s="61"/>
      <c r="BCI36" s="61"/>
      <c r="BCJ36" s="61"/>
      <c r="BCK36" s="61"/>
      <c r="BCL36" s="61"/>
      <c r="BCM36" s="61"/>
      <c r="BCN36" s="61"/>
      <c r="BCO36" s="61"/>
      <c r="BCP36" s="61"/>
      <c r="BCQ36" s="61"/>
      <c r="BCR36" s="61"/>
      <c r="BCS36" s="61"/>
      <c r="BCT36" s="61"/>
      <c r="BCU36" s="61"/>
      <c r="BCV36" s="61"/>
      <c r="BCW36" s="61"/>
      <c r="BCX36" s="61"/>
      <c r="BCY36" s="61"/>
      <c r="BCZ36" s="61"/>
      <c r="BDA36" s="61"/>
      <c r="BDB36" s="61"/>
      <c r="BDC36" s="61"/>
      <c r="BDD36" s="61"/>
      <c r="BDE36" s="61"/>
      <c r="BDF36" s="61"/>
      <c r="BDG36" s="61"/>
      <c r="BDH36" s="61"/>
      <c r="BDI36" s="61"/>
      <c r="BDJ36" s="61"/>
      <c r="BDK36" s="61"/>
      <c r="BDL36" s="61"/>
      <c r="BDM36" s="61"/>
      <c r="BDN36" s="61"/>
      <c r="BDO36" s="61"/>
      <c r="BDP36" s="61"/>
      <c r="BDQ36" s="61"/>
      <c r="BDR36" s="61"/>
      <c r="BDS36" s="61"/>
      <c r="BDT36" s="61"/>
      <c r="BDU36" s="61"/>
      <c r="BDV36" s="61"/>
      <c r="BDW36" s="61"/>
      <c r="BDX36" s="61"/>
      <c r="BDY36" s="61"/>
      <c r="BDZ36" s="61"/>
      <c r="BEA36" s="61"/>
      <c r="BEB36" s="61"/>
      <c r="BEC36" s="61"/>
      <c r="BED36" s="61"/>
      <c r="BEE36" s="61"/>
      <c r="BEF36" s="61"/>
      <c r="BEG36" s="61"/>
      <c r="BEH36" s="61"/>
      <c r="BEI36" s="61"/>
      <c r="BEJ36" s="61"/>
      <c r="BEK36" s="61"/>
      <c r="BEL36" s="61"/>
      <c r="BEM36" s="61"/>
      <c r="BEN36" s="61"/>
      <c r="BEO36" s="61"/>
      <c r="BEP36" s="61"/>
      <c r="BEQ36" s="61"/>
      <c r="BER36" s="61"/>
      <c r="BES36" s="61"/>
      <c r="BET36" s="61"/>
      <c r="BEU36" s="61"/>
      <c r="BEV36" s="61"/>
      <c r="BEW36" s="61"/>
      <c r="BEX36" s="61"/>
      <c r="BEY36" s="61"/>
      <c r="BEZ36" s="61"/>
      <c r="BFA36" s="61"/>
      <c r="BFB36" s="61"/>
      <c r="BFC36" s="61"/>
      <c r="BFD36" s="61"/>
      <c r="BFE36" s="61"/>
      <c r="BFF36" s="61"/>
      <c r="BFG36" s="61"/>
      <c r="BFH36" s="61"/>
      <c r="BFI36" s="61"/>
      <c r="BFJ36" s="61"/>
      <c r="BFK36" s="61"/>
      <c r="BFL36" s="61"/>
      <c r="BFM36" s="61"/>
      <c r="BFN36" s="61"/>
      <c r="BFO36" s="61"/>
      <c r="BFP36" s="61"/>
      <c r="BFQ36" s="61"/>
      <c r="BFR36" s="61"/>
      <c r="BFS36" s="61"/>
      <c r="BFT36" s="61"/>
      <c r="BFU36" s="61"/>
      <c r="BFV36" s="61"/>
      <c r="BFW36" s="61"/>
      <c r="BFX36" s="61"/>
      <c r="BFY36" s="61"/>
      <c r="BFZ36" s="61"/>
      <c r="BGA36" s="61"/>
      <c r="BGB36" s="61"/>
      <c r="BGC36" s="61"/>
      <c r="BGD36" s="61"/>
      <c r="BGE36" s="61"/>
      <c r="BGF36" s="61"/>
      <c r="BGG36" s="61"/>
      <c r="BGH36" s="61"/>
      <c r="BGI36" s="61"/>
      <c r="BGJ36" s="61"/>
      <c r="BGK36" s="61"/>
      <c r="BGL36" s="61"/>
      <c r="BGM36" s="61"/>
      <c r="BGN36" s="61"/>
      <c r="BGO36" s="61"/>
      <c r="BGP36" s="61"/>
      <c r="BGQ36" s="61"/>
      <c r="BGR36" s="61"/>
      <c r="BGS36" s="61"/>
      <c r="BGT36" s="61"/>
      <c r="BGU36" s="61"/>
      <c r="BGV36" s="61"/>
      <c r="BGW36" s="61"/>
      <c r="BGX36" s="61"/>
      <c r="BGY36" s="61"/>
      <c r="BGZ36" s="61"/>
      <c r="BHA36" s="61"/>
      <c r="BHB36" s="61"/>
      <c r="BHC36" s="61"/>
      <c r="BHD36" s="61"/>
      <c r="BHE36" s="61"/>
      <c r="BHF36" s="61"/>
      <c r="BHG36" s="61"/>
      <c r="BHH36" s="61"/>
      <c r="BHI36" s="61"/>
      <c r="BHJ36" s="61"/>
      <c r="BHK36" s="61"/>
      <c r="BHL36" s="61"/>
      <c r="BHM36" s="61"/>
      <c r="BHN36" s="61"/>
      <c r="BHO36" s="61"/>
      <c r="BHP36" s="61"/>
      <c r="BHQ36" s="61"/>
      <c r="BHR36" s="61"/>
      <c r="BHS36" s="61"/>
      <c r="BHT36" s="61"/>
      <c r="BHU36" s="61"/>
      <c r="BHV36" s="61"/>
      <c r="BHW36" s="61"/>
      <c r="BHX36" s="61"/>
      <c r="BHY36" s="61"/>
      <c r="BHZ36" s="61"/>
      <c r="BIA36" s="61"/>
      <c r="BIB36" s="61"/>
      <c r="BIC36" s="61"/>
      <c r="BID36" s="61"/>
      <c r="BIE36" s="61"/>
      <c r="BIF36" s="61"/>
      <c r="BIG36" s="61"/>
      <c r="BIH36" s="61"/>
      <c r="BII36" s="61"/>
      <c r="BIJ36" s="61"/>
      <c r="BIK36" s="61"/>
      <c r="BIL36" s="61"/>
      <c r="BIM36" s="61"/>
      <c r="BIN36" s="61"/>
      <c r="BIO36" s="61"/>
      <c r="BIP36" s="61"/>
      <c r="BIQ36" s="61"/>
      <c r="BIR36" s="61"/>
      <c r="BIS36" s="61"/>
      <c r="BIT36" s="61"/>
      <c r="BIU36" s="61"/>
      <c r="BIV36" s="61"/>
      <c r="BIW36" s="61"/>
      <c r="BIX36" s="61"/>
      <c r="BIY36" s="61"/>
      <c r="BIZ36" s="61"/>
      <c r="BJA36" s="61"/>
      <c r="BJB36" s="61"/>
      <c r="BJC36" s="61"/>
      <c r="BJD36" s="61"/>
      <c r="BJE36" s="61"/>
      <c r="BJF36" s="61"/>
      <c r="BJG36" s="61"/>
      <c r="BJH36" s="61"/>
      <c r="BJI36" s="61"/>
      <c r="BJJ36" s="61"/>
      <c r="BJK36" s="61"/>
      <c r="BJL36" s="61"/>
      <c r="BJM36" s="61"/>
      <c r="BJN36" s="61"/>
      <c r="BJO36" s="61"/>
      <c r="BJP36" s="61"/>
      <c r="BJQ36" s="61"/>
      <c r="BJR36" s="61"/>
      <c r="BJS36" s="61"/>
      <c r="BJT36" s="61"/>
      <c r="BJU36" s="61"/>
      <c r="BJV36" s="61"/>
      <c r="BJW36" s="61"/>
      <c r="BJX36" s="61"/>
      <c r="BJY36" s="61"/>
      <c r="BJZ36" s="61"/>
      <c r="BKA36" s="61"/>
      <c r="BKB36" s="61"/>
      <c r="BKC36" s="61"/>
      <c r="BKD36" s="61"/>
      <c r="BKE36" s="61"/>
      <c r="BKF36" s="61"/>
      <c r="BKG36" s="61"/>
      <c r="BKH36" s="61"/>
      <c r="BKI36" s="61"/>
      <c r="BKJ36" s="61"/>
      <c r="BKK36" s="61"/>
      <c r="BKL36" s="61"/>
      <c r="BKM36" s="61"/>
      <c r="BKN36" s="61"/>
      <c r="BKO36" s="61"/>
      <c r="BKP36" s="61"/>
      <c r="BKQ36" s="61"/>
      <c r="BKR36" s="61"/>
      <c r="BKS36" s="61"/>
      <c r="BKT36" s="61"/>
      <c r="BKU36" s="61"/>
      <c r="BKV36" s="61"/>
      <c r="BKW36" s="61"/>
      <c r="BKX36" s="61"/>
      <c r="BKY36" s="61"/>
      <c r="BKZ36" s="61"/>
      <c r="BLA36" s="61"/>
      <c r="BLB36" s="61"/>
      <c r="BLC36" s="61"/>
      <c r="BLD36" s="61"/>
      <c r="BLE36" s="61"/>
      <c r="BLF36" s="61"/>
      <c r="BLG36" s="61"/>
      <c r="BLH36" s="61"/>
      <c r="BLI36" s="61"/>
      <c r="BLJ36" s="61"/>
      <c r="BLK36" s="61"/>
      <c r="BLL36" s="61"/>
      <c r="BLM36" s="61"/>
      <c r="BLN36" s="61"/>
      <c r="BLO36" s="61"/>
      <c r="BLP36" s="61"/>
      <c r="BLQ36" s="61"/>
      <c r="BLR36" s="61"/>
      <c r="BLS36" s="61"/>
      <c r="BLT36" s="61"/>
      <c r="BLU36" s="61"/>
      <c r="BLV36" s="61"/>
      <c r="BLW36" s="61"/>
      <c r="BLX36" s="61"/>
      <c r="BLY36" s="61"/>
      <c r="BLZ36" s="61"/>
      <c r="BMA36" s="61"/>
      <c r="BMB36" s="61"/>
      <c r="BMC36" s="61"/>
      <c r="BMD36" s="61"/>
      <c r="BME36" s="61"/>
      <c r="BMF36" s="61"/>
      <c r="BMG36" s="61"/>
      <c r="BMH36" s="61"/>
      <c r="BMI36" s="61"/>
      <c r="BMJ36" s="61"/>
      <c r="BMK36" s="61"/>
      <c r="BML36" s="61"/>
      <c r="BMM36" s="61"/>
      <c r="BMN36" s="61"/>
      <c r="BMO36" s="61"/>
      <c r="BMP36" s="61"/>
      <c r="BMQ36" s="61"/>
      <c r="BMR36" s="61"/>
      <c r="BMS36" s="61"/>
      <c r="BMT36" s="61"/>
      <c r="BMU36" s="61"/>
      <c r="BMV36" s="61"/>
      <c r="BMW36" s="61"/>
      <c r="BMX36" s="61"/>
      <c r="BMY36" s="61"/>
      <c r="BMZ36" s="61"/>
      <c r="BNA36" s="61"/>
      <c r="BNB36" s="61"/>
      <c r="BNC36" s="61"/>
      <c r="BND36" s="61"/>
      <c r="BNE36" s="61"/>
      <c r="BNF36" s="61"/>
      <c r="BNG36" s="61"/>
      <c r="BNH36" s="61"/>
      <c r="BNI36" s="61"/>
      <c r="BNJ36" s="61"/>
      <c r="BNK36" s="61"/>
      <c r="BNL36" s="61"/>
      <c r="BNM36" s="61"/>
      <c r="BNN36" s="61"/>
      <c r="BNO36" s="61"/>
      <c r="BNP36" s="61"/>
      <c r="BNQ36" s="61"/>
      <c r="BNR36" s="61"/>
      <c r="BNS36" s="61"/>
      <c r="BNT36" s="61"/>
      <c r="BNU36" s="61"/>
      <c r="BNV36" s="61"/>
      <c r="BNW36" s="61"/>
      <c r="BNX36" s="61"/>
      <c r="BNY36" s="61"/>
      <c r="BNZ36" s="61"/>
      <c r="BOA36" s="61"/>
      <c r="BOB36" s="61"/>
      <c r="BOC36" s="61"/>
      <c r="BOD36" s="61"/>
      <c r="BOE36" s="61"/>
      <c r="BOF36" s="61"/>
      <c r="BOG36" s="61"/>
      <c r="BOH36" s="61"/>
      <c r="BOI36" s="61"/>
      <c r="BOJ36" s="61"/>
      <c r="BOK36" s="61"/>
      <c r="BOL36" s="61"/>
      <c r="BOM36" s="61"/>
      <c r="BON36" s="61"/>
      <c r="BOO36" s="61"/>
      <c r="BOP36" s="61"/>
      <c r="BOQ36" s="61"/>
      <c r="BOR36" s="61"/>
      <c r="BOS36" s="61"/>
      <c r="BOT36" s="61"/>
      <c r="BOU36" s="61"/>
      <c r="BOV36" s="61"/>
      <c r="BOW36" s="61"/>
      <c r="BOX36" s="61"/>
      <c r="BOY36" s="61"/>
      <c r="BOZ36" s="61"/>
      <c r="BPA36" s="61"/>
      <c r="BPB36" s="61"/>
      <c r="BPC36" s="61"/>
      <c r="BPD36" s="61"/>
      <c r="BPE36" s="61"/>
      <c r="BPF36" s="61"/>
      <c r="BPG36" s="61"/>
      <c r="BPH36" s="61"/>
      <c r="BPI36" s="61"/>
      <c r="BPJ36" s="61"/>
      <c r="BPK36" s="61"/>
      <c r="BPL36" s="61"/>
      <c r="BPM36" s="61"/>
      <c r="BPN36" s="61"/>
      <c r="BPO36" s="61"/>
      <c r="BPP36" s="61"/>
      <c r="BPQ36" s="61"/>
      <c r="BPR36" s="61"/>
      <c r="BPS36" s="61"/>
      <c r="BPT36" s="61"/>
      <c r="BPU36" s="61"/>
      <c r="BPV36" s="61"/>
      <c r="BPW36" s="61"/>
      <c r="BPX36" s="61"/>
      <c r="BPY36" s="61"/>
      <c r="BPZ36" s="61"/>
      <c r="BQA36" s="61"/>
      <c r="BQB36" s="61"/>
      <c r="BQC36" s="61"/>
      <c r="BQD36" s="61"/>
      <c r="BQE36" s="61"/>
      <c r="BQF36" s="61"/>
      <c r="BQG36" s="61"/>
      <c r="BQH36" s="61"/>
      <c r="BQI36" s="61"/>
      <c r="BQJ36" s="61"/>
      <c r="BQK36" s="61"/>
      <c r="BQL36" s="61"/>
      <c r="BQM36" s="61"/>
      <c r="BQN36" s="61"/>
      <c r="BQO36" s="61"/>
      <c r="BQP36" s="61"/>
      <c r="BQQ36" s="61"/>
      <c r="BQR36" s="61"/>
      <c r="BQS36" s="61"/>
      <c r="BQT36" s="61"/>
      <c r="BQU36" s="61"/>
      <c r="BQV36" s="61"/>
      <c r="BQW36" s="61"/>
      <c r="BQX36" s="61"/>
      <c r="BQY36" s="61"/>
      <c r="BQZ36" s="61"/>
      <c r="BRA36" s="61"/>
      <c r="BRB36" s="61"/>
      <c r="BRC36" s="61"/>
      <c r="BRD36" s="61"/>
      <c r="BRE36" s="61"/>
      <c r="BRF36" s="61"/>
      <c r="BRG36" s="61"/>
      <c r="BRH36" s="61"/>
      <c r="BRI36" s="61"/>
      <c r="BRJ36" s="61"/>
      <c r="BRK36" s="61"/>
      <c r="BRL36" s="61"/>
      <c r="BRM36" s="61"/>
      <c r="BRN36" s="61"/>
      <c r="BRO36" s="61"/>
      <c r="BRP36" s="61"/>
      <c r="BRQ36" s="61"/>
      <c r="BRR36" s="61"/>
      <c r="BRS36" s="61"/>
      <c r="BRT36" s="61"/>
      <c r="BRU36" s="61"/>
      <c r="BRV36" s="61"/>
      <c r="BRW36" s="61"/>
      <c r="BRX36" s="61"/>
      <c r="BRY36" s="61"/>
      <c r="BRZ36" s="61"/>
      <c r="BSA36" s="61"/>
      <c r="BSB36" s="61"/>
      <c r="BSC36" s="61"/>
      <c r="BSD36" s="61"/>
      <c r="BSE36" s="61"/>
      <c r="BSF36" s="61"/>
      <c r="BSG36" s="61"/>
      <c r="BSH36" s="61"/>
      <c r="BSI36" s="61"/>
      <c r="BSJ36" s="61"/>
      <c r="BSK36" s="61"/>
      <c r="BSL36" s="61"/>
      <c r="BSM36" s="61"/>
      <c r="BSN36" s="61"/>
      <c r="BSO36" s="61"/>
      <c r="BSP36" s="61"/>
      <c r="BSQ36" s="61"/>
      <c r="BSR36" s="61"/>
      <c r="BSS36" s="61"/>
      <c r="BST36" s="61"/>
      <c r="BSU36" s="61"/>
      <c r="BSV36" s="61"/>
      <c r="BSW36" s="61"/>
      <c r="BSX36" s="61"/>
      <c r="BSY36" s="61"/>
      <c r="BSZ36" s="61"/>
      <c r="BTA36" s="61"/>
      <c r="BTB36" s="61"/>
      <c r="BTC36" s="61"/>
      <c r="BTD36" s="61"/>
      <c r="BTE36" s="61"/>
      <c r="BTF36" s="61"/>
      <c r="BTG36" s="61"/>
      <c r="BTH36" s="61"/>
      <c r="BTI36" s="61"/>
      <c r="BTJ36" s="61"/>
      <c r="BTK36" s="61"/>
      <c r="BTL36" s="61"/>
      <c r="BTM36" s="61"/>
      <c r="BTN36" s="61"/>
      <c r="BTO36" s="61"/>
      <c r="BTP36" s="61"/>
      <c r="BTQ36" s="61"/>
      <c r="BTR36" s="61"/>
      <c r="BTS36" s="61"/>
      <c r="BTT36" s="61"/>
      <c r="BTU36" s="61"/>
      <c r="BTV36" s="61"/>
      <c r="BTW36" s="61"/>
      <c r="BTX36" s="61"/>
      <c r="BTY36" s="61"/>
      <c r="BTZ36" s="61"/>
      <c r="BUA36" s="61"/>
      <c r="BUB36" s="61"/>
      <c r="BUC36" s="61"/>
      <c r="BUD36" s="61"/>
      <c r="BUE36" s="61"/>
      <c r="BUF36" s="61"/>
      <c r="BUG36" s="61"/>
      <c r="BUH36" s="61"/>
      <c r="BUI36" s="61"/>
      <c r="BUJ36" s="61"/>
      <c r="BUK36" s="61"/>
      <c r="BUL36" s="61"/>
      <c r="BUM36" s="61"/>
      <c r="BUN36" s="61"/>
      <c r="BUO36" s="61"/>
      <c r="BUP36" s="61"/>
      <c r="BUQ36" s="61"/>
      <c r="BUR36" s="61"/>
      <c r="BUS36" s="61"/>
      <c r="BUT36" s="61"/>
      <c r="BUU36" s="61"/>
      <c r="BUV36" s="61"/>
      <c r="BUW36" s="61"/>
      <c r="BUX36" s="61"/>
      <c r="BUY36" s="61"/>
      <c r="BUZ36" s="61"/>
      <c r="BVA36" s="61"/>
      <c r="BVB36" s="61"/>
      <c r="BVC36" s="61"/>
      <c r="BVD36" s="61"/>
      <c r="BVE36" s="61"/>
      <c r="BVF36" s="61"/>
      <c r="BVG36" s="61"/>
      <c r="BVH36" s="61"/>
      <c r="BVI36" s="61"/>
      <c r="BVJ36" s="61"/>
      <c r="BVK36" s="61"/>
      <c r="BVL36" s="61"/>
      <c r="BVM36" s="61"/>
      <c r="BVN36" s="61"/>
      <c r="BVO36" s="61"/>
      <c r="BVP36" s="61"/>
      <c r="BVQ36" s="61"/>
      <c r="BVR36" s="61"/>
      <c r="BVS36" s="61"/>
      <c r="BVT36" s="61"/>
      <c r="BVU36" s="61"/>
      <c r="BVV36" s="61"/>
      <c r="BVW36" s="61"/>
      <c r="BVX36" s="61"/>
      <c r="BVY36" s="61"/>
      <c r="BVZ36" s="61"/>
      <c r="BWA36" s="61"/>
      <c r="BWB36" s="61"/>
      <c r="BWC36" s="61"/>
      <c r="BWD36" s="61"/>
      <c r="BWE36" s="61"/>
      <c r="BWF36" s="61"/>
      <c r="BWG36" s="61"/>
      <c r="BWH36" s="61"/>
      <c r="BWI36" s="61"/>
      <c r="BWJ36" s="61"/>
      <c r="BWK36" s="61"/>
      <c r="BWL36" s="61"/>
      <c r="BWM36" s="61"/>
      <c r="BWN36" s="61"/>
      <c r="BWO36" s="61"/>
      <c r="BWP36" s="61"/>
      <c r="BWQ36" s="61"/>
      <c r="BWR36" s="61"/>
      <c r="BWS36" s="61"/>
      <c r="BWT36" s="61"/>
      <c r="BWU36" s="61"/>
      <c r="BWV36" s="61"/>
      <c r="BWW36" s="61"/>
      <c r="BWX36" s="61"/>
      <c r="BWY36" s="61"/>
      <c r="BWZ36" s="61"/>
      <c r="BXA36" s="61"/>
      <c r="BXB36" s="61"/>
      <c r="BXC36" s="61"/>
      <c r="BXD36" s="61"/>
      <c r="BXE36" s="61"/>
      <c r="BXF36" s="61"/>
      <c r="BXG36" s="61"/>
      <c r="BXH36" s="61"/>
      <c r="BXI36" s="61"/>
      <c r="BXJ36" s="61"/>
      <c r="BXK36" s="61"/>
      <c r="BXL36" s="61"/>
      <c r="BXM36" s="61"/>
      <c r="BXN36" s="61"/>
      <c r="BXO36" s="61"/>
      <c r="BXP36" s="61"/>
      <c r="BXQ36" s="61"/>
      <c r="BXR36" s="61"/>
      <c r="BXS36" s="61"/>
      <c r="BXT36" s="61"/>
      <c r="BXU36" s="61"/>
      <c r="BXV36" s="61"/>
      <c r="BXW36" s="61"/>
      <c r="BXX36" s="61"/>
      <c r="BXY36" s="61"/>
      <c r="BXZ36" s="61"/>
      <c r="BYA36" s="61"/>
      <c r="BYB36" s="61"/>
      <c r="BYC36" s="61"/>
      <c r="BYD36" s="61"/>
      <c r="BYE36" s="61"/>
      <c r="BYF36" s="61"/>
      <c r="BYG36" s="61"/>
      <c r="BYH36" s="61"/>
      <c r="BYI36" s="61"/>
      <c r="BYJ36" s="61"/>
      <c r="BYK36" s="61"/>
      <c r="BYL36" s="61"/>
      <c r="BYM36" s="61"/>
      <c r="BYN36" s="61"/>
      <c r="BYO36" s="61"/>
      <c r="BYP36" s="61"/>
      <c r="BYQ36" s="61"/>
      <c r="BYR36" s="61"/>
      <c r="BYS36" s="61"/>
      <c r="BYT36" s="61"/>
      <c r="BYU36" s="61"/>
      <c r="BYV36" s="61"/>
      <c r="BYW36" s="61"/>
      <c r="BYX36" s="61"/>
      <c r="BYY36" s="61"/>
      <c r="BYZ36" s="61"/>
      <c r="BZA36" s="61"/>
      <c r="BZB36" s="61"/>
      <c r="BZC36" s="61"/>
      <c r="BZD36" s="61"/>
      <c r="BZE36" s="61"/>
      <c r="BZF36" s="61"/>
      <c r="BZG36" s="61"/>
      <c r="BZH36" s="61"/>
      <c r="BZI36" s="61"/>
      <c r="BZJ36" s="61"/>
      <c r="BZK36" s="61"/>
      <c r="BZL36" s="61"/>
      <c r="BZM36" s="61"/>
      <c r="BZN36" s="61"/>
      <c r="BZO36" s="61"/>
      <c r="BZP36" s="61"/>
      <c r="BZQ36" s="61"/>
      <c r="BZR36" s="61"/>
      <c r="BZS36" s="61"/>
      <c r="BZT36" s="61"/>
      <c r="BZU36" s="61"/>
      <c r="BZV36" s="61"/>
      <c r="BZW36" s="61"/>
      <c r="BZX36" s="61"/>
      <c r="BZY36" s="61"/>
      <c r="BZZ36" s="61"/>
      <c r="CAA36" s="61"/>
      <c r="CAB36" s="61"/>
      <c r="CAC36" s="61"/>
      <c r="CAD36" s="61"/>
      <c r="CAE36" s="61"/>
      <c r="CAF36" s="61"/>
      <c r="CAG36" s="61"/>
      <c r="CAH36" s="61"/>
      <c r="CAI36" s="61"/>
      <c r="CAJ36" s="61"/>
      <c r="CAK36" s="61"/>
      <c r="CAL36" s="61"/>
      <c r="CAM36" s="61"/>
      <c r="CAN36" s="61"/>
      <c r="CAO36" s="61"/>
      <c r="CAP36" s="61"/>
      <c r="CAQ36" s="61"/>
      <c r="CAR36" s="61"/>
      <c r="CAS36" s="61"/>
      <c r="CAT36" s="61"/>
      <c r="CAU36" s="61"/>
      <c r="CAV36" s="61"/>
      <c r="CAW36" s="61"/>
      <c r="CAX36" s="61"/>
      <c r="CAY36" s="61"/>
      <c r="CAZ36" s="61"/>
      <c r="CBA36" s="61"/>
      <c r="CBB36" s="61"/>
      <c r="CBC36" s="61"/>
      <c r="CBD36" s="61"/>
      <c r="CBE36" s="61"/>
      <c r="CBF36" s="61"/>
      <c r="CBG36" s="61"/>
      <c r="CBH36" s="61"/>
      <c r="CBI36" s="61"/>
      <c r="CBJ36" s="61"/>
      <c r="CBK36" s="61"/>
      <c r="CBL36" s="61"/>
      <c r="CBM36" s="61"/>
      <c r="CBN36" s="61"/>
      <c r="CBO36" s="61"/>
      <c r="CBP36" s="61"/>
      <c r="CBQ36" s="61"/>
      <c r="CBR36" s="61"/>
      <c r="CBS36" s="61"/>
      <c r="CBT36" s="61"/>
      <c r="CBU36" s="61"/>
      <c r="CBV36" s="61"/>
      <c r="CBW36" s="61"/>
      <c r="CBX36" s="61"/>
      <c r="CBY36" s="61"/>
      <c r="CBZ36" s="61"/>
      <c r="CCA36" s="61"/>
      <c r="CCB36" s="61"/>
      <c r="CCC36" s="61"/>
      <c r="CCD36" s="61"/>
      <c r="CCE36" s="61"/>
      <c r="CCF36" s="61"/>
      <c r="CCG36" s="61"/>
      <c r="CCH36" s="61"/>
      <c r="CCI36" s="61"/>
      <c r="CCJ36" s="61"/>
      <c r="CCK36" s="61"/>
      <c r="CCL36" s="61"/>
      <c r="CCM36" s="61"/>
      <c r="CCN36" s="61"/>
      <c r="CCO36" s="61"/>
      <c r="CCP36" s="61"/>
      <c r="CCQ36" s="61"/>
      <c r="CCR36" s="61"/>
      <c r="CCS36" s="61"/>
      <c r="CCT36" s="61"/>
      <c r="CCU36" s="61"/>
      <c r="CCV36" s="61"/>
      <c r="CCW36" s="61"/>
      <c r="CCX36" s="61"/>
      <c r="CCY36" s="61"/>
      <c r="CCZ36" s="61"/>
      <c r="CDA36" s="61"/>
      <c r="CDB36" s="61"/>
      <c r="CDC36" s="61"/>
      <c r="CDD36" s="61"/>
      <c r="CDE36" s="61"/>
      <c r="CDF36" s="61"/>
      <c r="CDG36" s="61"/>
      <c r="CDH36" s="61"/>
      <c r="CDI36" s="61"/>
      <c r="CDJ36" s="61"/>
      <c r="CDK36" s="61"/>
      <c r="CDL36" s="61"/>
      <c r="CDM36" s="61"/>
      <c r="CDN36" s="61"/>
      <c r="CDO36" s="61"/>
      <c r="CDP36" s="61"/>
      <c r="CDQ36" s="61"/>
      <c r="CDR36" s="61"/>
      <c r="CDS36" s="61"/>
      <c r="CDT36" s="61"/>
      <c r="CDU36" s="61"/>
      <c r="CDV36" s="61"/>
      <c r="CDW36" s="61"/>
      <c r="CDX36" s="61"/>
      <c r="CDY36" s="61"/>
      <c r="CDZ36" s="61"/>
      <c r="CEA36" s="61"/>
      <c r="CEB36" s="61"/>
      <c r="CEC36" s="61"/>
      <c r="CED36" s="61"/>
      <c r="CEE36" s="61"/>
      <c r="CEF36" s="61"/>
      <c r="CEG36" s="61"/>
      <c r="CEH36" s="61"/>
      <c r="CEI36" s="61"/>
      <c r="CEJ36" s="61"/>
      <c r="CEK36" s="61"/>
      <c r="CEL36" s="61"/>
      <c r="CEM36" s="61"/>
      <c r="CEN36" s="61"/>
      <c r="CEO36" s="61"/>
      <c r="CEP36" s="61"/>
      <c r="CEQ36" s="61"/>
      <c r="CER36" s="61"/>
      <c r="CES36" s="61"/>
      <c r="CET36" s="61"/>
      <c r="CEU36" s="61"/>
      <c r="CEV36" s="61"/>
      <c r="CEW36" s="61"/>
      <c r="CEX36" s="61"/>
      <c r="CEY36" s="61"/>
      <c r="CEZ36" s="61"/>
      <c r="CFA36" s="61"/>
      <c r="CFB36" s="61"/>
      <c r="CFC36" s="61"/>
      <c r="CFD36" s="61"/>
      <c r="CFE36" s="61"/>
      <c r="CFF36" s="61"/>
      <c r="CFG36" s="61"/>
      <c r="CFH36" s="61"/>
      <c r="CFI36" s="61"/>
      <c r="CFJ36" s="61"/>
      <c r="CFK36" s="61"/>
      <c r="CFL36" s="61"/>
      <c r="CFM36" s="61"/>
      <c r="CFN36" s="61"/>
      <c r="CFO36" s="61"/>
      <c r="CFP36" s="61"/>
      <c r="CFQ36" s="61"/>
      <c r="CFR36" s="61"/>
      <c r="CFS36" s="61"/>
      <c r="CFT36" s="61"/>
      <c r="CFU36" s="61"/>
      <c r="CFV36" s="61"/>
      <c r="CFW36" s="61"/>
      <c r="CFX36" s="61"/>
      <c r="CFY36" s="61"/>
      <c r="CFZ36" s="61"/>
      <c r="CGA36" s="61"/>
      <c r="CGB36" s="61"/>
      <c r="CGC36" s="61"/>
      <c r="CGD36" s="61"/>
      <c r="CGE36" s="61"/>
      <c r="CGF36" s="61"/>
      <c r="CGG36" s="61"/>
      <c r="CGH36" s="61"/>
      <c r="CGI36" s="61"/>
      <c r="CGJ36" s="61"/>
      <c r="CGK36" s="61"/>
      <c r="CGL36" s="61"/>
      <c r="CGM36" s="61"/>
      <c r="CGN36" s="61"/>
      <c r="CGO36" s="61"/>
      <c r="CGP36" s="61"/>
      <c r="CGQ36" s="61"/>
      <c r="CGR36" s="61"/>
      <c r="CGS36" s="61"/>
      <c r="CGT36" s="61"/>
      <c r="CGU36" s="61"/>
      <c r="CGV36" s="61"/>
      <c r="CGW36" s="61"/>
      <c r="CGX36" s="61"/>
      <c r="CGY36" s="61"/>
      <c r="CGZ36" s="61"/>
      <c r="CHA36" s="61"/>
      <c r="CHB36" s="61"/>
      <c r="CHC36" s="61"/>
      <c r="CHD36" s="61"/>
      <c r="CHE36" s="61"/>
      <c r="CHF36" s="61"/>
      <c r="CHG36" s="61"/>
      <c r="CHH36" s="61"/>
      <c r="CHI36" s="61"/>
      <c r="CHJ36" s="61"/>
      <c r="CHK36" s="61"/>
      <c r="CHL36" s="61"/>
      <c r="CHM36" s="61"/>
      <c r="CHN36" s="61"/>
      <c r="CHO36" s="61"/>
      <c r="CHP36" s="61"/>
      <c r="CHQ36" s="61"/>
      <c r="CHR36" s="61"/>
      <c r="CHS36" s="61"/>
      <c r="CHT36" s="61"/>
      <c r="CHU36" s="61"/>
      <c r="CHV36" s="61"/>
      <c r="CHW36" s="61"/>
      <c r="CHX36" s="61"/>
      <c r="CHY36" s="61"/>
      <c r="CHZ36" s="61"/>
      <c r="CIA36" s="61"/>
      <c r="CIB36" s="61"/>
      <c r="CIC36" s="61"/>
      <c r="CID36" s="61"/>
      <c r="CIE36" s="61"/>
      <c r="CIF36" s="61"/>
      <c r="CIG36" s="61"/>
      <c r="CIH36" s="61"/>
      <c r="CII36" s="61"/>
      <c r="CIJ36" s="61"/>
      <c r="CIK36" s="61"/>
      <c r="CIL36" s="61"/>
      <c r="CIM36" s="61"/>
      <c r="CIN36" s="61"/>
      <c r="CIO36" s="61"/>
      <c r="CIP36" s="61"/>
      <c r="CIQ36" s="61"/>
      <c r="CIR36" s="61"/>
      <c r="CIS36" s="61"/>
      <c r="CIT36" s="61"/>
      <c r="CIU36" s="61"/>
      <c r="CIV36" s="61"/>
      <c r="CIW36" s="61"/>
      <c r="CIX36" s="61"/>
      <c r="CIY36" s="61"/>
      <c r="CIZ36" s="61"/>
      <c r="CJA36" s="61"/>
      <c r="CJB36" s="61"/>
      <c r="CJC36" s="61"/>
      <c r="CJD36" s="61"/>
      <c r="CJE36" s="61"/>
      <c r="CJF36" s="61"/>
      <c r="CJG36" s="61"/>
      <c r="CJH36" s="61"/>
      <c r="CJI36" s="61"/>
      <c r="CJJ36" s="61"/>
      <c r="CJK36" s="61"/>
      <c r="CJL36" s="61"/>
      <c r="CJM36" s="61"/>
      <c r="CJN36" s="61"/>
      <c r="CJO36" s="61"/>
      <c r="CJP36" s="61"/>
      <c r="CJQ36" s="61"/>
      <c r="CJR36" s="61"/>
      <c r="CJS36" s="61"/>
      <c r="CJT36" s="61"/>
      <c r="CJU36" s="61"/>
      <c r="CJV36" s="61"/>
      <c r="CJW36" s="61"/>
      <c r="CJX36" s="61"/>
      <c r="CJY36" s="61"/>
      <c r="CJZ36" s="61"/>
      <c r="CKA36" s="61"/>
      <c r="CKB36" s="61"/>
      <c r="CKC36" s="61"/>
      <c r="CKD36" s="61"/>
      <c r="CKE36" s="61"/>
      <c r="CKF36" s="61"/>
      <c r="CKG36" s="61"/>
      <c r="CKH36" s="61"/>
      <c r="CKI36" s="61"/>
      <c r="CKJ36" s="61"/>
      <c r="CKK36" s="61"/>
      <c r="CKL36" s="61"/>
      <c r="CKM36" s="61"/>
      <c r="CKN36" s="61"/>
      <c r="CKO36" s="61"/>
      <c r="CKP36" s="61"/>
      <c r="CKQ36" s="61"/>
      <c r="CKR36" s="61"/>
      <c r="CKS36" s="61"/>
      <c r="CKT36" s="61"/>
      <c r="CKU36" s="61"/>
      <c r="CKV36" s="61"/>
      <c r="CKW36" s="61"/>
      <c r="CKX36" s="61"/>
      <c r="CKY36" s="61"/>
      <c r="CKZ36" s="61"/>
      <c r="CLA36" s="61"/>
      <c r="CLB36" s="61"/>
      <c r="CLC36" s="61"/>
      <c r="CLD36" s="61"/>
      <c r="CLE36" s="61"/>
      <c r="CLF36" s="61"/>
      <c r="CLG36" s="61"/>
      <c r="CLH36" s="61"/>
      <c r="CLI36" s="61"/>
      <c r="CLJ36" s="61"/>
      <c r="CLK36" s="61"/>
      <c r="CLL36" s="61"/>
      <c r="CLM36" s="61"/>
      <c r="CLN36" s="61"/>
      <c r="CLO36" s="61"/>
      <c r="CLP36" s="61"/>
      <c r="CLQ36" s="61"/>
      <c r="CLR36" s="61"/>
      <c r="CLS36" s="61"/>
      <c r="CLT36" s="61"/>
      <c r="CLU36" s="61"/>
      <c r="CLV36" s="61"/>
      <c r="CLW36" s="61"/>
      <c r="CLX36" s="61"/>
      <c r="CLY36" s="61"/>
      <c r="CLZ36" s="61"/>
      <c r="CMA36" s="61"/>
      <c r="CMB36" s="61"/>
      <c r="CMC36" s="61"/>
      <c r="CMD36" s="61"/>
      <c r="CME36" s="61"/>
      <c r="CMF36" s="61"/>
      <c r="CMG36" s="61"/>
      <c r="CMH36" s="61"/>
      <c r="CMI36" s="61"/>
      <c r="CMJ36" s="61"/>
      <c r="CMK36" s="61"/>
      <c r="CML36" s="61"/>
      <c r="CMM36" s="61"/>
      <c r="CMN36" s="61"/>
      <c r="CMO36" s="61"/>
      <c r="CMP36" s="61"/>
      <c r="CMQ36" s="61"/>
      <c r="CMR36" s="61"/>
      <c r="CMS36" s="61"/>
      <c r="CMT36" s="61"/>
      <c r="CMU36" s="61"/>
      <c r="CMV36" s="61"/>
      <c r="CMW36" s="61"/>
      <c r="CMX36" s="61"/>
      <c r="CMY36" s="61"/>
      <c r="CMZ36" s="61"/>
      <c r="CNA36" s="61"/>
      <c r="CNB36" s="61"/>
      <c r="CNC36" s="61"/>
      <c r="CND36" s="61"/>
      <c r="CNE36" s="61"/>
      <c r="CNF36" s="61"/>
      <c r="CNG36" s="61"/>
      <c r="CNH36" s="61"/>
      <c r="CNI36" s="61"/>
      <c r="CNJ36" s="61"/>
      <c r="CNK36" s="61"/>
      <c r="CNL36" s="61"/>
      <c r="CNM36" s="61"/>
      <c r="CNN36" s="61"/>
      <c r="CNO36" s="61"/>
      <c r="CNP36" s="61"/>
      <c r="CNQ36" s="61"/>
      <c r="CNR36" s="61"/>
      <c r="CNS36" s="61"/>
      <c r="CNT36" s="61"/>
      <c r="CNU36" s="61"/>
      <c r="CNV36" s="61"/>
      <c r="CNW36" s="61"/>
      <c r="CNX36" s="61"/>
      <c r="CNY36" s="61"/>
      <c r="CNZ36" s="61"/>
      <c r="COA36" s="61"/>
      <c r="COB36" s="61"/>
      <c r="COC36" s="61"/>
      <c r="COD36" s="61"/>
      <c r="COE36" s="61"/>
      <c r="COF36" s="61"/>
      <c r="COG36" s="61"/>
      <c r="COH36" s="61"/>
      <c r="COI36" s="61"/>
      <c r="COJ36" s="61"/>
      <c r="COK36" s="61"/>
      <c r="COL36" s="61"/>
      <c r="COM36" s="61"/>
      <c r="CON36" s="61"/>
      <c r="COO36" s="61"/>
      <c r="COP36" s="61"/>
      <c r="COQ36" s="61"/>
      <c r="COR36" s="61"/>
      <c r="COS36" s="61"/>
      <c r="COT36" s="61"/>
      <c r="COU36" s="61"/>
      <c r="COV36" s="61"/>
      <c r="COW36" s="61"/>
      <c r="COX36" s="61"/>
      <c r="COY36" s="61"/>
      <c r="COZ36" s="61"/>
      <c r="CPA36" s="61"/>
      <c r="CPB36" s="61"/>
      <c r="CPC36" s="61"/>
      <c r="CPD36" s="61"/>
      <c r="CPE36" s="61"/>
      <c r="CPF36" s="61"/>
      <c r="CPG36" s="61"/>
      <c r="CPH36" s="61"/>
      <c r="CPI36" s="61"/>
      <c r="CPJ36" s="61"/>
      <c r="CPK36" s="61"/>
      <c r="CPL36" s="61"/>
      <c r="CPM36" s="61"/>
      <c r="CPN36" s="61"/>
      <c r="CPO36" s="61"/>
      <c r="CPP36" s="61"/>
      <c r="CPQ36" s="61"/>
      <c r="CPR36" s="61"/>
      <c r="CPS36" s="61"/>
      <c r="CPT36" s="61"/>
      <c r="CPU36" s="61"/>
      <c r="CPV36" s="61"/>
      <c r="CPW36" s="61"/>
      <c r="CPX36" s="61"/>
      <c r="CPY36" s="61"/>
      <c r="CPZ36" s="61"/>
      <c r="CQA36" s="61"/>
      <c r="CQB36" s="61"/>
      <c r="CQC36" s="61"/>
      <c r="CQD36" s="61"/>
      <c r="CQE36" s="61"/>
      <c r="CQF36" s="61"/>
      <c r="CQG36" s="61"/>
      <c r="CQH36" s="61"/>
      <c r="CQI36" s="61"/>
      <c r="CQJ36" s="61"/>
      <c r="CQK36" s="61"/>
      <c r="CQL36" s="61"/>
      <c r="CQM36" s="61"/>
      <c r="CQN36" s="61"/>
      <c r="CQO36" s="61"/>
      <c r="CQP36" s="61"/>
      <c r="CQQ36" s="61"/>
      <c r="CQR36" s="61"/>
      <c r="CQS36" s="61"/>
      <c r="CQT36" s="61"/>
      <c r="CQU36" s="61"/>
      <c r="CQV36" s="61"/>
      <c r="CQW36" s="61"/>
      <c r="CQX36" s="61"/>
      <c r="CQY36" s="61"/>
      <c r="CQZ36" s="61"/>
      <c r="CRA36" s="61"/>
      <c r="CRB36" s="61"/>
      <c r="CRC36" s="61"/>
      <c r="CRD36" s="61"/>
      <c r="CRE36" s="61"/>
      <c r="CRF36" s="61"/>
      <c r="CRG36" s="61"/>
      <c r="CRH36" s="61"/>
      <c r="CRI36" s="61"/>
      <c r="CRJ36" s="61"/>
      <c r="CRK36" s="61"/>
      <c r="CRL36" s="61"/>
      <c r="CRM36" s="61"/>
      <c r="CRN36" s="61"/>
      <c r="CRO36" s="61"/>
      <c r="CRP36" s="61"/>
      <c r="CRQ36" s="61"/>
      <c r="CRR36" s="61"/>
      <c r="CRS36" s="61"/>
      <c r="CRT36" s="61"/>
      <c r="CRU36" s="61"/>
      <c r="CRV36" s="61"/>
      <c r="CRW36" s="61"/>
      <c r="CRX36" s="61"/>
      <c r="CRY36" s="61"/>
      <c r="CRZ36" s="61"/>
      <c r="CSA36" s="61"/>
      <c r="CSB36" s="61"/>
      <c r="CSC36" s="61"/>
      <c r="CSD36" s="61"/>
      <c r="CSE36" s="61"/>
      <c r="CSF36" s="61"/>
      <c r="CSG36" s="61"/>
      <c r="CSH36" s="61"/>
      <c r="CSI36" s="61"/>
      <c r="CSJ36" s="61"/>
      <c r="CSK36" s="61"/>
      <c r="CSL36" s="61"/>
      <c r="CSM36" s="61"/>
      <c r="CSN36" s="61"/>
      <c r="CSO36" s="61"/>
      <c r="CSP36" s="61"/>
      <c r="CSQ36" s="61"/>
      <c r="CSR36" s="61"/>
      <c r="CSS36" s="61"/>
      <c r="CST36" s="61"/>
      <c r="CSU36" s="61"/>
      <c r="CSV36" s="61"/>
      <c r="CSW36" s="61"/>
      <c r="CSX36" s="61"/>
      <c r="CSY36" s="61"/>
      <c r="CSZ36" s="61"/>
      <c r="CTA36" s="61"/>
      <c r="CTB36" s="61"/>
      <c r="CTC36" s="61"/>
      <c r="CTD36" s="61"/>
      <c r="CTE36" s="61"/>
      <c r="CTF36" s="61"/>
      <c r="CTG36" s="61"/>
      <c r="CTH36" s="61"/>
      <c r="CTI36" s="61"/>
      <c r="CTJ36" s="61"/>
      <c r="CTK36" s="61"/>
      <c r="CTL36" s="61"/>
      <c r="CTM36" s="61"/>
      <c r="CTN36" s="61"/>
      <c r="CTO36" s="61"/>
      <c r="CTP36" s="61"/>
      <c r="CTQ36" s="61"/>
      <c r="CTR36" s="61"/>
      <c r="CTS36" s="61"/>
      <c r="CTT36" s="61"/>
      <c r="CTU36" s="61"/>
      <c r="CTV36" s="61"/>
      <c r="CTW36" s="61"/>
      <c r="CTX36" s="61"/>
      <c r="CTY36" s="61"/>
      <c r="CTZ36" s="61"/>
      <c r="CUA36" s="61"/>
      <c r="CUB36" s="61"/>
      <c r="CUC36" s="61"/>
      <c r="CUD36" s="61"/>
      <c r="CUE36" s="61"/>
      <c r="CUF36" s="61"/>
      <c r="CUG36" s="61"/>
      <c r="CUH36" s="61"/>
      <c r="CUI36" s="61"/>
      <c r="CUJ36" s="61"/>
      <c r="CUK36" s="61"/>
      <c r="CUL36" s="61"/>
      <c r="CUM36" s="61"/>
      <c r="CUN36" s="61"/>
      <c r="CUO36" s="61"/>
      <c r="CUP36" s="61"/>
      <c r="CUQ36" s="61"/>
      <c r="CUR36" s="61"/>
      <c r="CUS36" s="61"/>
      <c r="CUT36" s="61"/>
      <c r="CUU36" s="61"/>
      <c r="CUV36" s="61"/>
      <c r="CUW36" s="61"/>
      <c r="CUX36" s="61"/>
      <c r="CUY36" s="61"/>
      <c r="CUZ36" s="61"/>
      <c r="CVA36" s="61"/>
      <c r="CVB36" s="61"/>
      <c r="CVC36" s="61"/>
      <c r="CVD36" s="61"/>
      <c r="CVE36" s="61"/>
      <c r="CVF36" s="61"/>
      <c r="CVG36" s="61"/>
      <c r="CVH36" s="61"/>
      <c r="CVI36" s="61"/>
      <c r="CVJ36" s="61"/>
      <c r="CVK36" s="61"/>
      <c r="CVL36" s="61"/>
      <c r="CVM36" s="61"/>
      <c r="CVN36" s="61"/>
      <c r="CVO36" s="61"/>
      <c r="CVP36" s="61"/>
      <c r="CVQ36" s="61"/>
      <c r="CVR36" s="61"/>
      <c r="CVS36" s="61"/>
      <c r="CVT36" s="61"/>
      <c r="CVU36" s="61"/>
      <c r="CVV36" s="61"/>
      <c r="CVW36" s="61"/>
      <c r="CVX36" s="61"/>
      <c r="CVY36" s="61"/>
      <c r="CVZ36" s="61"/>
      <c r="CWA36" s="61"/>
      <c r="CWB36" s="61"/>
      <c r="CWC36" s="61"/>
      <c r="CWD36" s="61"/>
      <c r="CWE36" s="61"/>
      <c r="CWF36" s="61"/>
      <c r="CWG36" s="61"/>
      <c r="CWH36" s="61"/>
      <c r="CWI36" s="61"/>
      <c r="CWJ36" s="61"/>
      <c r="CWK36" s="61"/>
      <c r="CWL36" s="61"/>
      <c r="CWM36" s="61"/>
      <c r="CWN36" s="61"/>
      <c r="CWO36" s="61"/>
      <c r="CWP36" s="61"/>
      <c r="CWQ36" s="61"/>
      <c r="CWR36" s="61"/>
      <c r="CWS36" s="61"/>
      <c r="CWT36" s="61"/>
      <c r="CWU36" s="61"/>
      <c r="CWV36" s="61"/>
      <c r="CWW36" s="61"/>
      <c r="CWX36" s="61"/>
      <c r="CWY36" s="61"/>
      <c r="CWZ36" s="61"/>
      <c r="CXA36" s="61"/>
      <c r="CXB36" s="61"/>
      <c r="CXC36" s="61"/>
      <c r="CXD36" s="61"/>
      <c r="CXE36" s="61"/>
      <c r="CXF36" s="61"/>
      <c r="CXG36" s="61"/>
      <c r="CXH36" s="61"/>
      <c r="CXI36" s="61"/>
      <c r="CXJ36" s="61"/>
      <c r="CXK36" s="61"/>
      <c r="CXL36" s="61"/>
      <c r="CXM36" s="61"/>
      <c r="CXN36" s="61"/>
      <c r="CXO36" s="61"/>
      <c r="CXP36" s="61"/>
      <c r="CXQ36" s="61"/>
      <c r="CXR36" s="61"/>
      <c r="CXS36" s="61"/>
      <c r="CXT36" s="61"/>
      <c r="CXU36" s="61"/>
      <c r="CXV36" s="61"/>
      <c r="CXW36" s="61"/>
      <c r="CXX36" s="61"/>
      <c r="CXY36" s="61"/>
      <c r="CXZ36" s="61"/>
      <c r="CYA36" s="61"/>
      <c r="CYB36" s="61"/>
      <c r="CYC36" s="61"/>
      <c r="CYD36" s="61"/>
      <c r="CYE36" s="61"/>
      <c r="CYF36" s="61"/>
      <c r="CYG36" s="61"/>
      <c r="CYH36" s="61"/>
      <c r="CYI36" s="61"/>
      <c r="CYJ36" s="61"/>
      <c r="CYK36" s="61"/>
      <c r="CYL36" s="61"/>
      <c r="CYM36" s="61"/>
      <c r="CYN36" s="61"/>
      <c r="CYO36" s="61"/>
      <c r="CYP36" s="61"/>
      <c r="CYQ36" s="61"/>
      <c r="CYR36" s="61"/>
      <c r="CYS36" s="61"/>
      <c r="CYT36" s="61"/>
      <c r="CYU36" s="61"/>
      <c r="CYV36" s="61"/>
      <c r="CYW36" s="61"/>
      <c r="CYX36" s="61"/>
      <c r="CYY36" s="61"/>
      <c r="CYZ36" s="61"/>
      <c r="CZA36" s="61"/>
      <c r="CZB36" s="61"/>
      <c r="CZC36" s="61"/>
      <c r="CZD36" s="61"/>
      <c r="CZE36" s="61"/>
      <c r="CZF36" s="61"/>
      <c r="CZG36" s="61"/>
      <c r="CZH36" s="61"/>
      <c r="CZI36" s="61"/>
      <c r="CZJ36" s="61"/>
      <c r="CZK36" s="61"/>
      <c r="CZL36" s="61"/>
      <c r="CZM36" s="61"/>
      <c r="CZN36" s="61"/>
      <c r="CZO36" s="61"/>
      <c r="CZP36" s="61"/>
      <c r="CZQ36" s="61"/>
      <c r="CZR36" s="61"/>
      <c r="CZS36" s="61"/>
      <c r="CZT36" s="61"/>
      <c r="CZU36" s="61"/>
      <c r="CZV36" s="61"/>
      <c r="CZW36" s="61"/>
      <c r="CZX36" s="61"/>
      <c r="CZY36" s="61"/>
      <c r="CZZ36" s="61"/>
      <c r="DAA36" s="61"/>
      <c r="DAB36" s="61"/>
      <c r="DAC36" s="61"/>
      <c r="DAD36" s="61"/>
      <c r="DAE36" s="61"/>
      <c r="DAF36" s="61"/>
      <c r="DAG36" s="61"/>
      <c r="DAH36" s="61"/>
      <c r="DAI36" s="61"/>
      <c r="DAJ36" s="61"/>
      <c r="DAK36" s="61"/>
      <c r="DAL36" s="61"/>
      <c r="DAM36" s="61"/>
      <c r="DAN36" s="61"/>
      <c r="DAO36" s="61"/>
      <c r="DAP36" s="61"/>
      <c r="DAQ36" s="61"/>
      <c r="DAR36" s="61"/>
      <c r="DAS36" s="61"/>
      <c r="DAT36" s="61"/>
      <c r="DAU36" s="61"/>
      <c r="DAV36" s="61"/>
      <c r="DAW36" s="61"/>
      <c r="DAX36" s="61"/>
      <c r="DAY36" s="61"/>
      <c r="DAZ36" s="61"/>
      <c r="DBA36" s="61"/>
      <c r="DBB36" s="61"/>
      <c r="DBC36" s="61"/>
      <c r="DBD36" s="61"/>
      <c r="DBE36" s="61"/>
      <c r="DBF36" s="61"/>
      <c r="DBG36" s="61"/>
      <c r="DBH36" s="61"/>
      <c r="DBI36" s="61"/>
      <c r="DBJ36" s="61"/>
      <c r="DBK36" s="61"/>
      <c r="DBL36" s="61"/>
      <c r="DBM36" s="61"/>
      <c r="DBN36" s="61"/>
      <c r="DBO36" s="61"/>
      <c r="DBP36" s="61"/>
      <c r="DBQ36" s="61"/>
      <c r="DBR36" s="61"/>
      <c r="DBS36" s="61"/>
      <c r="DBT36" s="61"/>
      <c r="DBU36" s="61"/>
      <c r="DBV36" s="61"/>
      <c r="DBW36" s="61"/>
      <c r="DBX36" s="61"/>
      <c r="DBY36" s="61"/>
      <c r="DBZ36" s="61"/>
      <c r="DCA36" s="61"/>
      <c r="DCB36" s="61"/>
      <c r="DCC36" s="61"/>
      <c r="DCD36" s="61"/>
      <c r="DCE36" s="61"/>
      <c r="DCF36" s="61"/>
      <c r="DCG36" s="61"/>
      <c r="DCH36" s="61"/>
      <c r="DCI36" s="61"/>
      <c r="DCJ36" s="61"/>
      <c r="DCK36" s="61"/>
      <c r="DCL36" s="61"/>
      <c r="DCM36" s="61"/>
      <c r="DCN36" s="61"/>
      <c r="DCO36" s="61"/>
      <c r="DCP36" s="61"/>
      <c r="DCQ36" s="61"/>
      <c r="DCR36" s="61"/>
      <c r="DCS36" s="61"/>
      <c r="DCT36" s="61"/>
      <c r="DCU36" s="61"/>
      <c r="DCV36" s="61"/>
      <c r="DCW36" s="61"/>
      <c r="DCX36" s="61"/>
      <c r="DCY36" s="61"/>
      <c r="DCZ36" s="61"/>
      <c r="DDA36" s="61"/>
      <c r="DDB36" s="61"/>
      <c r="DDC36" s="61"/>
      <c r="DDD36" s="61"/>
      <c r="DDE36" s="61"/>
      <c r="DDF36" s="61"/>
      <c r="DDG36" s="61"/>
      <c r="DDH36" s="61"/>
      <c r="DDI36" s="61"/>
      <c r="DDJ36" s="61"/>
      <c r="DDK36" s="61"/>
      <c r="DDL36" s="61"/>
      <c r="DDM36" s="61"/>
      <c r="DDN36" s="61"/>
      <c r="DDO36" s="61"/>
      <c r="DDP36" s="61"/>
      <c r="DDQ36" s="61"/>
      <c r="DDR36" s="61"/>
      <c r="DDS36" s="61"/>
      <c r="DDT36" s="61"/>
      <c r="DDU36" s="61"/>
      <c r="DDV36" s="61"/>
      <c r="DDW36" s="61"/>
      <c r="DDX36" s="61"/>
      <c r="DDY36" s="61"/>
      <c r="DDZ36" s="61"/>
      <c r="DEA36" s="61"/>
      <c r="DEB36" s="61"/>
      <c r="DEC36" s="61"/>
      <c r="DED36" s="61"/>
      <c r="DEE36" s="61"/>
      <c r="DEF36" s="61"/>
      <c r="DEG36" s="61"/>
      <c r="DEH36" s="61"/>
      <c r="DEI36" s="61"/>
      <c r="DEJ36" s="61"/>
      <c r="DEK36" s="61"/>
      <c r="DEL36" s="61"/>
      <c r="DEM36" s="61"/>
      <c r="DEN36" s="61"/>
      <c r="DEO36" s="61"/>
      <c r="DEP36" s="61"/>
      <c r="DEQ36" s="61"/>
      <c r="DER36" s="61"/>
      <c r="DES36" s="61"/>
      <c r="DET36" s="61"/>
      <c r="DEU36" s="61"/>
      <c r="DEV36" s="61"/>
      <c r="DEW36" s="61"/>
      <c r="DEX36" s="61"/>
      <c r="DEY36" s="61"/>
      <c r="DEZ36" s="61"/>
      <c r="DFA36" s="61"/>
      <c r="DFB36" s="61"/>
      <c r="DFC36" s="61"/>
      <c r="DFD36" s="61"/>
      <c r="DFE36" s="61"/>
      <c r="DFF36" s="61"/>
      <c r="DFG36" s="61"/>
      <c r="DFH36" s="61"/>
      <c r="DFI36" s="61"/>
      <c r="DFJ36" s="61"/>
      <c r="DFK36" s="61"/>
      <c r="DFL36" s="61"/>
      <c r="DFM36" s="61"/>
      <c r="DFN36" s="61"/>
      <c r="DFO36" s="61"/>
      <c r="DFP36" s="61"/>
      <c r="DFQ36" s="61"/>
      <c r="DFR36" s="61"/>
      <c r="DFS36" s="61"/>
      <c r="DFT36" s="61"/>
      <c r="DFU36" s="61"/>
      <c r="DFV36" s="61"/>
      <c r="DFW36" s="61"/>
      <c r="DFX36" s="61"/>
      <c r="DFY36" s="61"/>
      <c r="DFZ36" s="61"/>
      <c r="DGA36" s="61"/>
      <c r="DGB36" s="61"/>
      <c r="DGC36" s="61"/>
      <c r="DGD36" s="61"/>
      <c r="DGE36" s="61"/>
      <c r="DGF36" s="61"/>
      <c r="DGG36" s="61"/>
      <c r="DGH36" s="61"/>
      <c r="DGI36" s="61"/>
      <c r="DGJ36" s="61"/>
      <c r="DGK36" s="61"/>
      <c r="DGL36" s="61"/>
      <c r="DGM36" s="61"/>
      <c r="DGN36" s="61"/>
      <c r="DGO36" s="61"/>
      <c r="DGP36" s="61"/>
      <c r="DGQ36" s="61"/>
      <c r="DGR36" s="61"/>
      <c r="DGS36" s="61"/>
      <c r="DGT36" s="61"/>
      <c r="DGU36" s="61"/>
      <c r="DGV36" s="61"/>
      <c r="DGW36" s="61"/>
      <c r="DGX36" s="61"/>
      <c r="DGY36" s="61"/>
      <c r="DGZ36" s="61"/>
      <c r="DHA36" s="61"/>
      <c r="DHB36" s="61"/>
      <c r="DHC36" s="61"/>
      <c r="DHD36" s="61"/>
      <c r="DHE36" s="61"/>
      <c r="DHF36" s="61"/>
      <c r="DHG36" s="61"/>
      <c r="DHH36" s="61"/>
      <c r="DHI36" s="61"/>
      <c r="DHJ36" s="61"/>
      <c r="DHK36" s="61"/>
      <c r="DHL36" s="61"/>
      <c r="DHM36" s="61"/>
      <c r="DHN36" s="61"/>
      <c r="DHO36" s="61"/>
      <c r="DHP36" s="61"/>
      <c r="DHQ36" s="61"/>
      <c r="DHR36" s="61"/>
      <c r="DHS36" s="61"/>
      <c r="DHT36" s="61"/>
      <c r="DHU36" s="61"/>
      <c r="DHV36" s="61"/>
      <c r="DHW36" s="61"/>
      <c r="DHX36" s="61"/>
      <c r="DHY36" s="61"/>
      <c r="DHZ36" s="61"/>
      <c r="DIA36" s="61"/>
      <c r="DIB36" s="61"/>
      <c r="DIC36" s="61"/>
      <c r="DID36" s="61"/>
      <c r="DIE36" s="61"/>
      <c r="DIF36" s="61"/>
      <c r="DIG36" s="61"/>
      <c r="DIH36" s="61"/>
      <c r="DII36" s="61"/>
      <c r="DIJ36" s="61"/>
      <c r="DIK36" s="61"/>
      <c r="DIL36" s="61"/>
      <c r="DIM36" s="61"/>
      <c r="DIN36" s="61"/>
      <c r="DIO36" s="61"/>
      <c r="DIP36" s="61"/>
      <c r="DIQ36" s="61"/>
      <c r="DIR36" s="61"/>
      <c r="DIS36" s="61"/>
      <c r="DIT36" s="61"/>
      <c r="DIU36" s="61"/>
      <c r="DIV36" s="61"/>
      <c r="DIW36" s="61"/>
      <c r="DIX36" s="61"/>
      <c r="DIY36" s="61"/>
      <c r="DIZ36" s="61"/>
      <c r="DJA36" s="61"/>
      <c r="DJB36" s="61"/>
      <c r="DJC36" s="61"/>
      <c r="DJD36" s="61"/>
      <c r="DJE36" s="61"/>
      <c r="DJF36" s="61"/>
      <c r="DJG36" s="61"/>
      <c r="DJH36" s="61"/>
      <c r="DJI36" s="61"/>
      <c r="DJJ36" s="61"/>
      <c r="DJK36" s="61"/>
      <c r="DJL36" s="61"/>
      <c r="DJM36" s="61"/>
      <c r="DJN36" s="61"/>
      <c r="DJO36" s="61"/>
      <c r="DJP36" s="61"/>
      <c r="DJQ36" s="61"/>
      <c r="DJR36" s="61"/>
      <c r="DJS36" s="61"/>
      <c r="DJT36" s="61"/>
      <c r="DJU36" s="61"/>
      <c r="DJV36" s="61"/>
      <c r="DJW36" s="61"/>
      <c r="DJX36" s="61"/>
      <c r="DJY36" s="61"/>
      <c r="DJZ36" s="61"/>
      <c r="DKA36" s="61"/>
      <c r="DKB36" s="61"/>
      <c r="DKC36" s="61"/>
      <c r="DKD36" s="61"/>
      <c r="DKE36" s="61"/>
      <c r="DKF36" s="61"/>
      <c r="DKG36" s="61"/>
      <c r="DKH36" s="61"/>
      <c r="DKI36" s="61"/>
      <c r="DKJ36" s="61"/>
      <c r="DKK36" s="61"/>
      <c r="DKL36" s="61"/>
      <c r="DKM36" s="61"/>
      <c r="DKN36" s="61"/>
      <c r="DKO36" s="61"/>
      <c r="DKP36" s="61"/>
      <c r="DKQ36" s="61"/>
      <c r="DKR36" s="61"/>
      <c r="DKS36" s="61"/>
      <c r="DKT36" s="61"/>
      <c r="DKU36" s="61"/>
      <c r="DKV36" s="61"/>
      <c r="DKW36" s="61"/>
      <c r="DKX36" s="61"/>
      <c r="DKY36" s="61"/>
      <c r="DKZ36" s="61"/>
      <c r="DLA36" s="61"/>
      <c r="DLB36" s="61"/>
      <c r="DLC36" s="61"/>
      <c r="DLD36" s="61"/>
      <c r="DLE36" s="61"/>
      <c r="DLF36" s="61"/>
      <c r="DLG36" s="61"/>
      <c r="DLH36" s="61"/>
      <c r="DLI36" s="61"/>
      <c r="DLJ36" s="61"/>
      <c r="DLK36" s="61"/>
      <c r="DLL36" s="61"/>
      <c r="DLM36" s="61"/>
      <c r="DLN36" s="61"/>
      <c r="DLO36" s="61"/>
      <c r="DLP36" s="61"/>
      <c r="DLQ36" s="61"/>
      <c r="DLR36" s="61"/>
      <c r="DLS36" s="61"/>
      <c r="DLT36" s="61"/>
      <c r="DLU36" s="61"/>
      <c r="DLV36" s="61"/>
      <c r="DLW36" s="61"/>
      <c r="DLX36" s="61"/>
      <c r="DLY36" s="61"/>
      <c r="DLZ36" s="61"/>
      <c r="DMA36" s="61"/>
      <c r="DMB36" s="61"/>
      <c r="DMC36" s="61"/>
      <c r="DMD36" s="61"/>
      <c r="DME36" s="61"/>
      <c r="DMF36" s="61"/>
      <c r="DMG36" s="61"/>
      <c r="DMH36" s="61"/>
      <c r="DMI36" s="61"/>
      <c r="DMJ36" s="61"/>
      <c r="DMK36" s="61"/>
      <c r="DML36" s="61"/>
      <c r="DMM36" s="61"/>
      <c r="DMN36" s="61"/>
      <c r="DMO36" s="61"/>
      <c r="DMP36" s="61"/>
      <c r="DMQ36" s="61"/>
      <c r="DMR36" s="61"/>
      <c r="DMS36" s="61"/>
      <c r="DMT36" s="61"/>
      <c r="DMU36" s="61"/>
      <c r="DMV36" s="61"/>
      <c r="DMW36" s="61"/>
      <c r="DMX36" s="61"/>
      <c r="DMY36" s="61"/>
      <c r="DMZ36" s="61"/>
      <c r="DNA36" s="61"/>
      <c r="DNB36" s="61"/>
      <c r="DNC36" s="61"/>
      <c r="DND36" s="61"/>
      <c r="DNE36" s="61"/>
      <c r="DNF36" s="61"/>
      <c r="DNG36" s="61"/>
      <c r="DNH36" s="61"/>
      <c r="DNI36" s="61"/>
      <c r="DNJ36" s="61"/>
      <c r="DNK36" s="61"/>
      <c r="DNL36" s="61"/>
      <c r="DNM36" s="61"/>
      <c r="DNN36" s="61"/>
      <c r="DNO36" s="61"/>
      <c r="DNP36" s="61"/>
      <c r="DNQ36" s="61"/>
      <c r="DNR36" s="61"/>
      <c r="DNS36" s="61"/>
      <c r="DNT36" s="61"/>
      <c r="DNU36" s="61"/>
      <c r="DNV36" s="61"/>
      <c r="DNW36" s="61"/>
      <c r="DNX36" s="61"/>
      <c r="DNY36" s="61"/>
      <c r="DNZ36" s="61"/>
      <c r="DOA36" s="61"/>
      <c r="DOB36" s="61"/>
      <c r="DOC36" s="61"/>
      <c r="DOD36" s="61"/>
      <c r="DOE36" s="61"/>
      <c r="DOF36" s="61"/>
      <c r="DOG36" s="61"/>
      <c r="DOH36" s="61"/>
      <c r="DOI36" s="61"/>
      <c r="DOJ36" s="61"/>
      <c r="DOK36" s="61"/>
      <c r="DOL36" s="61"/>
      <c r="DOM36" s="61"/>
      <c r="DON36" s="61"/>
      <c r="DOO36" s="61"/>
      <c r="DOP36" s="61"/>
      <c r="DOQ36" s="61"/>
      <c r="DOR36" s="61"/>
      <c r="DOS36" s="61"/>
      <c r="DOT36" s="61"/>
      <c r="DOU36" s="61"/>
      <c r="DOV36" s="61"/>
      <c r="DOW36" s="61"/>
      <c r="DOX36" s="61"/>
      <c r="DOY36" s="61"/>
      <c r="DOZ36" s="61"/>
      <c r="DPA36" s="61"/>
      <c r="DPB36" s="61"/>
      <c r="DPC36" s="61"/>
      <c r="DPD36" s="61"/>
      <c r="DPE36" s="61"/>
      <c r="DPF36" s="61"/>
      <c r="DPG36" s="61"/>
      <c r="DPH36" s="61"/>
      <c r="DPI36" s="61"/>
      <c r="DPJ36" s="61"/>
      <c r="DPK36" s="61"/>
      <c r="DPL36" s="61"/>
      <c r="DPM36" s="61"/>
      <c r="DPN36" s="61"/>
      <c r="DPO36" s="61"/>
      <c r="DPP36" s="61"/>
      <c r="DPQ36" s="61"/>
      <c r="DPR36" s="61"/>
      <c r="DPS36" s="61"/>
      <c r="DPT36" s="61"/>
      <c r="DPU36" s="61"/>
      <c r="DPV36" s="61"/>
      <c r="DPW36" s="61"/>
      <c r="DPX36" s="61"/>
      <c r="DPY36" s="61"/>
      <c r="DPZ36" s="61"/>
      <c r="DQA36" s="61"/>
      <c r="DQB36" s="61"/>
      <c r="DQC36" s="61"/>
      <c r="DQD36" s="61"/>
      <c r="DQE36" s="61"/>
      <c r="DQF36" s="61"/>
      <c r="DQG36" s="61"/>
      <c r="DQH36" s="61"/>
      <c r="DQI36" s="61"/>
      <c r="DQJ36" s="61"/>
      <c r="DQK36" s="61"/>
      <c r="DQL36" s="61"/>
      <c r="DQM36" s="61"/>
      <c r="DQN36" s="61"/>
      <c r="DQO36" s="61"/>
      <c r="DQP36" s="61"/>
      <c r="DQQ36" s="61"/>
      <c r="DQR36" s="61"/>
      <c r="DQS36" s="61"/>
      <c r="DQT36" s="61"/>
      <c r="DQU36" s="61"/>
      <c r="DQV36" s="61"/>
      <c r="DQW36" s="61"/>
      <c r="DQX36" s="61"/>
      <c r="DQY36" s="61"/>
      <c r="DQZ36" s="61"/>
      <c r="DRA36" s="61"/>
      <c r="DRB36" s="61"/>
      <c r="DRC36" s="61"/>
      <c r="DRD36" s="61"/>
      <c r="DRE36" s="61"/>
      <c r="DRF36" s="61"/>
      <c r="DRG36" s="61"/>
      <c r="DRH36" s="61"/>
      <c r="DRI36" s="61"/>
      <c r="DRJ36" s="61"/>
      <c r="DRK36" s="61"/>
      <c r="DRL36" s="61"/>
      <c r="DRM36" s="61"/>
      <c r="DRN36" s="61"/>
      <c r="DRO36" s="61"/>
      <c r="DRP36" s="61"/>
      <c r="DRQ36" s="61"/>
      <c r="DRR36" s="61"/>
      <c r="DRS36" s="61"/>
      <c r="DRT36" s="61"/>
      <c r="DRU36" s="61"/>
      <c r="DRV36" s="61"/>
      <c r="DRW36" s="61"/>
      <c r="DRX36" s="61"/>
      <c r="DRY36" s="61"/>
      <c r="DRZ36" s="61"/>
      <c r="DSA36" s="61"/>
      <c r="DSB36" s="61"/>
      <c r="DSC36" s="61"/>
      <c r="DSD36" s="61"/>
      <c r="DSE36" s="61"/>
      <c r="DSF36" s="61"/>
      <c r="DSG36" s="61"/>
      <c r="DSH36" s="61"/>
      <c r="DSI36" s="61"/>
      <c r="DSJ36" s="61"/>
      <c r="DSK36" s="61"/>
      <c r="DSL36" s="61"/>
      <c r="DSM36" s="61"/>
      <c r="DSN36" s="61"/>
      <c r="DSO36" s="61"/>
      <c r="DSP36" s="61"/>
      <c r="DSQ36" s="61"/>
      <c r="DSR36" s="61"/>
      <c r="DSS36" s="61"/>
      <c r="DST36" s="61"/>
      <c r="DSU36" s="61"/>
      <c r="DSV36" s="61"/>
      <c r="DSW36" s="61"/>
      <c r="DSX36" s="61"/>
      <c r="DSY36" s="61"/>
      <c r="DSZ36" s="61"/>
      <c r="DTA36" s="61"/>
      <c r="DTB36" s="61"/>
      <c r="DTC36" s="61"/>
      <c r="DTD36" s="61"/>
      <c r="DTE36" s="61"/>
      <c r="DTF36" s="61"/>
      <c r="DTG36" s="61"/>
      <c r="DTH36" s="61"/>
      <c r="DTI36" s="61"/>
      <c r="DTJ36" s="61"/>
      <c r="DTK36" s="61"/>
      <c r="DTL36" s="61"/>
      <c r="DTM36" s="61"/>
      <c r="DTN36" s="61"/>
      <c r="DTO36" s="61"/>
      <c r="DTP36" s="61"/>
      <c r="DTQ36" s="61"/>
      <c r="DTR36" s="61"/>
      <c r="DTS36" s="61"/>
      <c r="DTT36" s="61"/>
      <c r="DTU36" s="61"/>
      <c r="DTV36" s="61"/>
      <c r="DTW36" s="61"/>
      <c r="DTX36" s="61"/>
      <c r="DTY36" s="61"/>
      <c r="DTZ36" s="61"/>
      <c r="DUA36" s="61"/>
      <c r="DUB36" s="61"/>
      <c r="DUC36" s="61"/>
      <c r="DUD36" s="61"/>
      <c r="DUE36" s="61"/>
      <c r="DUF36" s="61"/>
      <c r="DUG36" s="61"/>
      <c r="DUH36" s="61"/>
      <c r="DUI36" s="61"/>
      <c r="DUJ36" s="61"/>
      <c r="DUK36" s="61"/>
      <c r="DUL36" s="61"/>
      <c r="DUM36" s="61"/>
      <c r="DUN36" s="61"/>
      <c r="DUO36" s="61"/>
      <c r="DUP36" s="61"/>
      <c r="DUQ36" s="61"/>
      <c r="DUR36" s="61"/>
      <c r="DUS36" s="61"/>
      <c r="DUT36" s="61"/>
      <c r="DUU36" s="61"/>
      <c r="DUV36" s="61"/>
      <c r="DUW36" s="61"/>
      <c r="DUX36" s="61"/>
      <c r="DUY36" s="61"/>
      <c r="DUZ36" s="61"/>
      <c r="DVA36" s="61"/>
      <c r="DVB36" s="61"/>
      <c r="DVC36" s="61"/>
      <c r="DVD36" s="61"/>
      <c r="DVE36" s="61"/>
      <c r="DVF36" s="61"/>
      <c r="DVG36" s="61"/>
      <c r="DVH36" s="61"/>
      <c r="DVI36" s="61"/>
      <c r="DVJ36" s="61"/>
      <c r="DVK36" s="61"/>
      <c r="DVL36" s="61"/>
      <c r="DVM36" s="61"/>
      <c r="DVN36" s="61"/>
      <c r="DVO36" s="61"/>
      <c r="DVP36" s="61"/>
      <c r="DVQ36" s="61"/>
      <c r="DVR36" s="61"/>
      <c r="DVS36" s="61"/>
      <c r="DVT36" s="61"/>
      <c r="DVU36" s="61"/>
      <c r="DVV36" s="61"/>
      <c r="DVW36" s="61"/>
      <c r="DVX36" s="61"/>
      <c r="DVY36" s="61"/>
      <c r="DVZ36" s="61"/>
      <c r="DWA36" s="61"/>
      <c r="DWB36" s="61"/>
      <c r="DWC36" s="61"/>
      <c r="DWD36" s="61"/>
      <c r="DWE36" s="61"/>
      <c r="DWF36" s="61"/>
      <c r="DWG36" s="61"/>
      <c r="DWH36" s="61"/>
      <c r="DWI36" s="61"/>
      <c r="DWJ36" s="61"/>
      <c r="DWK36" s="61"/>
      <c r="DWL36" s="61"/>
      <c r="DWM36" s="61"/>
      <c r="DWN36" s="61"/>
      <c r="DWO36" s="61"/>
      <c r="DWP36" s="61"/>
      <c r="DWQ36" s="61"/>
      <c r="DWR36" s="61"/>
      <c r="DWS36" s="61"/>
      <c r="DWT36" s="61"/>
      <c r="DWU36" s="61"/>
      <c r="DWV36" s="61"/>
      <c r="DWW36" s="61"/>
      <c r="DWX36" s="61"/>
      <c r="DWY36" s="61"/>
      <c r="DWZ36" s="61"/>
      <c r="DXA36" s="61"/>
      <c r="DXB36" s="61"/>
      <c r="DXC36" s="61"/>
      <c r="DXD36" s="61"/>
      <c r="DXE36" s="61"/>
      <c r="DXF36" s="61"/>
      <c r="DXG36" s="61"/>
      <c r="DXH36" s="61"/>
      <c r="DXI36" s="61"/>
      <c r="DXJ36" s="61"/>
      <c r="DXK36" s="61"/>
      <c r="DXL36" s="61"/>
      <c r="DXM36" s="61"/>
      <c r="DXN36" s="61"/>
      <c r="DXO36" s="61"/>
      <c r="DXP36" s="61"/>
      <c r="DXQ36" s="61"/>
      <c r="DXR36" s="61"/>
      <c r="DXS36" s="61"/>
      <c r="DXT36" s="61"/>
      <c r="DXU36" s="61"/>
      <c r="DXV36" s="61"/>
      <c r="DXW36" s="61"/>
      <c r="DXX36" s="61"/>
      <c r="DXY36" s="61"/>
      <c r="DXZ36" s="61"/>
      <c r="DYA36" s="61"/>
      <c r="DYB36" s="61"/>
      <c r="DYC36" s="61"/>
      <c r="DYD36" s="61"/>
      <c r="DYE36" s="61"/>
      <c r="DYF36" s="61"/>
      <c r="DYG36" s="61"/>
      <c r="DYH36" s="61"/>
      <c r="DYI36" s="61"/>
      <c r="DYJ36" s="61"/>
      <c r="DYK36" s="61"/>
      <c r="DYL36" s="61"/>
      <c r="DYM36" s="61"/>
      <c r="DYN36" s="61"/>
      <c r="DYO36" s="61"/>
      <c r="DYP36" s="61"/>
      <c r="DYQ36" s="61"/>
      <c r="DYR36" s="61"/>
      <c r="DYS36" s="61"/>
      <c r="DYT36" s="61"/>
      <c r="DYU36" s="61"/>
      <c r="DYV36" s="61"/>
      <c r="DYW36" s="61"/>
      <c r="DYX36" s="61"/>
      <c r="DYY36" s="61"/>
      <c r="DYZ36" s="61"/>
      <c r="DZA36" s="61"/>
      <c r="DZB36" s="61"/>
      <c r="DZC36" s="61"/>
      <c r="DZD36" s="61"/>
      <c r="DZE36" s="61"/>
      <c r="DZF36" s="61"/>
      <c r="DZG36" s="61"/>
      <c r="DZH36" s="61"/>
      <c r="DZI36" s="61"/>
      <c r="DZJ36" s="61"/>
      <c r="DZK36" s="61"/>
      <c r="DZL36" s="61"/>
      <c r="DZM36" s="61"/>
      <c r="DZN36" s="61"/>
      <c r="DZO36" s="61"/>
      <c r="DZP36" s="61"/>
      <c r="DZQ36" s="61"/>
      <c r="DZR36" s="61"/>
      <c r="DZS36" s="61"/>
      <c r="DZT36" s="61"/>
      <c r="DZU36" s="61"/>
      <c r="DZV36" s="61"/>
      <c r="DZW36" s="61"/>
      <c r="DZX36" s="61"/>
      <c r="DZY36" s="61"/>
      <c r="DZZ36" s="61"/>
      <c r="EAA36" s="61"/>
      <c r="EAB36" s="61"/>
      <c r="EAC36" s="61"/>
      <c r="EAD36" s="61"/>
      <c r="EAE36" s="61"/>
      <c r="EAF36" s="61"/>
      <c r="EAG36" s="61"/>
      <c r="EAH36" s="61"/>
      <c r="EAI36" s="61"/>
      <c r="EAJ36" s="61"/>
      <c r="EAK36" s="61"/>
      <c r="EAL36" s="61"/>
      <c r="EAM36" s="61"/>
      <c r="EAN36" s="61"/>
      <c r="EAO36" s="61"/>
      <c r="EAP36" s="61"/>
      <c r="EAQ36" s="61"/>
      <c r="EAR36" s="61"/>
      <c r="EAS36" s="61"/>
      <c r="EAT36" s="61"/>
      <c r="EAU36" s="61"/>
      <c r="EAV36" s="61"/>
      <c r="EAW36" s="61"/>
      <c r="EAX36" s="61"/>
      <c r="EAY36" s="61"/>
      <c r="EAZ36" s="61"/>
      <c r="EBA36" s="61"/>
      <c r="EBB36" s="61"/>
      <c r="EBC36" s="61"/>
      <c r="EBD36" s="61"/>
      <c r="EBE36" s="61"/>
      <c r="EBF36" s="61"/>
      <c r="EBG36" s="61"/>
      <c r="EBH36" s="61"/>
      <c r="EBI36" s="61"/>
      <c r="EBJ36" s="61"/>
      <c r="EBK36" s="61"/>
      <c r="EBL36" s="61"/>
      <c r="EBM36" s="61"/>
      <c r="EBN36" s="61"/>
      <c r="EBO36" s="61"/>
      <c r="EBP36" s="61"/>
      <c r="EBQ36" s="61"/>
      <c r="EBR36" s="61"/>
      <c r="EBS36" s="61"/>
      <c r="EBT36" s="61"/>
      <c r="EBU36" s="61"/>
      <c r="EBV36" s="61"/>
      <c r="EBW36" s="61"/>
      <c r="EBX36" s="61"/>
      <c r="EBY36" s="61"/>
      <c r="EBZ36" s="61"/>
      <c r="ECA36" s="61"/>
      <c r="ECB36" s="61"/>
      <c r="ECC36" s="61"/>
      <c r="ECD36" s="61"/>
      <c r="ECE36" s="61"/>
      <c r="ECF36" s="61"/>
      <c r="ECG36" s="61"/>
      <c r="ECH36" s="61"/>
      <c r="ECI36" s="61"/>
      <c r="ECJ36" s="61"/>
      <c r="ECK36" s="61"/>
      <c r="ECL36" s="61"/>
      <c r="ECM36" s="61"/>
      <c r="ECN36" s="61"/>
      <c r="ECO36" s="61"/>
      <c r="ECP36" s="61"/>
      <c r="ECQ36" s="61"/>
      <c r="ECR36" s="61"/>
      <c r="ECS36" s="61"/>
      <c r="ECT36" s="61"/>
      <c r="ECU36" s="61"/>
      <c r="ECV36" s="61"/>
      <c r="ECW36" s="61"/>
      <c r="ECX36" s="61"/>
      <c r="ECY36" s="61"/>
      <c r="ECZ36" s="61"/>
      <c r="EDA36" s="61"/>
      <c r="EDB36" s="61"/>
      <c r="EDC36" s="61"/>
      <c r="EDD36" s="61"/>
      <c r="EDE36" s="61"/>
      <c r="EDF36" s="61"/>
      <c r="EDG36" s="61"/>
      <c r="EDH36" s="61"/>
      <c r="EDI36" s="61"/>
      <c r="EDJ36" s="61"/>
      <c r="EDK36" s="61"/>
      <c r="EDL36" s="61"/>
      <c r="EDM36" s="61"/>
      <c r="EDN36" s="61"/>
      <c r="EDO36" s="61"/>
      <c r="EDP36" s="61"/>
      <c r="EDQ36" s="61"/>
      <c r="EDR36" s="61"/>
      <c r="EDS36" s="61"/>
      <c r="EDT36" s="61"/>
      <c r="EDU36" s="61"/>
      <c r="EDV36" s="61"/>
      <c r="EDW36" s="61"/>
      <c r="EDX36" s="61"/>
      <c r="EDY36" s="61"/>
      <c r="EDZ36" s="61"/>
      <c r="EEA36" s="61"/>
      <c r="EEB36" s="61"/>
      <c r="EEC36" s="61"/>
      <c r="EED36" s="61"/>
      <c r="EEE36" s="61"/>
      <c r="EEF36" s="61"/>
      <c r="EEG36" s="61"/>
      <c r="EEH36" s="61"/>
      <c r="EEI36" s="61"/>
      <c r="EEJ36" s="61"/>
      <c r="EEK36" s="61"/>
      <c r="EEL36" s="61"/>
      <c r="EEM36" s="61"/>
      <c r="EEN36" s="61"/>
      <c r="EEO36" s="61"/>
      <c r="EEP36" s="61"/>
      <c r="EEQ36" s="61"/>
      <c r="EER36" s="61"/>
      <c r="EES36" s="61"/>
      <c r="EET36" s="61"/>
      <c r="EEU36" s="61"/>
      <c r="EEV36" s="61"/>
      <c r="EEW36" s="61"/>
      <c r="EEX36" s="61"/>
      <c r="EEY36" s="61"/>
      <c r="EEZ36" s="61"/>
      <c r="EFA36" s="61"/>
      <c r="EFB36" s="61"/>
      <c r="EFC36" s="61"/>
      <c r="EFD36" s="61"/>
      <c r="EFE36" s="61"/>
      <c r="EFF36" s="61"/>
      <c r="EFG36" s="61"/>
      <c r="EFH36" s="61"/>
      <c r="EFI36" s="61"/>
      <c r="EFJ36" s="61"/>
      <c r="EFK36" s="61"/>
      <c r="EFL36" s="61"/>
      <c r="EFM36" s="61"/>
      <c r="EFN36" s="61"/>
      <c r="EFO36" s="61"/>
      <c r="EFP36" s="61"/>
      <c r="EFQ36" s="61"/>
      <c r="EFR36" s="61"/>
      <c r="EFS36" s="61"/>
      <c r="EFT36" s="61"/>
      <c r="EFU36" s="61"/>
      <c r="EFV36" s="61"/>
      <c r="EFW36" s="61"/>
      <c r="EFX36" s="61"/>
      <c r="EFY36" s="61"/>
      <c r="EFZ36" s="61"/>
      <c r="EGA36" s="61"/>
      <c r="EGB36" s="61"/>
      <c r="EGC36" s="61"/>
      <c r="EGD36" s="61"/>
      <c r="EGE36" s="61"/>
      <c r="EGF36" s="61"/>
      <c r="EGG36" s="61"/>
      <c r="EGH36" s="61"/>
      <c r="EGI36" s="61"/>
      <c r="EGJ36" s="61"/>
      <c r="EGK36" s="61"/>
      <c r="EGL36" s="61"/>
      <c r="EGM36" s="61"/>
      <c r="EGN36" s="61"/>
      <c r="EGO36" s="61"/>
      <c r="EGP36" s="61"/>
      <c r="EGQ36" s="61"/>
      <c r="EGR36" s="61"/>
      <c r="EGS36" s="61"/>
      <c r="EGT36" s="61"/>
      <c r="EGU36" s="61"/>
      <c r="EGV36" s="61"/>
      <c r="EGW36" s="61"/>
      <c r="EGX36" s="61"/>
      <c r="EGY36" s="61"/>
      <c r="EGZ36" s="61"/>
      <c r="EHA36" s="61"/>
      <c r="EHB36" s="61"/>
      <c r="EHC36" s="61"/>
      <c r="EHD36" s="61"/>
      <c r="EHE36" s="61"/>
      <c r="EHF36" s="61"/>
      <c r="EHG36" s="61"/>
      <c r="EHH36" s="61"/>
      <c r="EHI36" s="61"/>
      <c r="EHJ36" s="61"/>
      <c r="EHK36" s="61"/>
      <c r="EHL36" s="61"/>
      <c r="EHM36" s="61"/>
      <c r="EHN36" s="61"/>
      <c r="EHO36" s="61"/>
      <c r="EHP36" s="61"/>
      <c r="EHQ36" s="61"/>
      <c r="EHR36" s="61"/>
      <c r="EHS36" s="61"/>
      <c r="EHT36" s="61"/>
      <c r="EHU36" s="61"/>
      <c r="EHV36" s="61"/>
      <c r="EHW36" s="61"/>
      <c r="EHX36" s="61"/>
      <c r="EHY36" s="61"/>
      <c r="EHZ36" s="61"/>
      <c r="EIA36" s="61"/>
      <c r="EIB36" s="61"/>
      <c r="EIC36" s="61"/>
      <c r="EID36" s="61"/>
      <c r="EIE36" s="61"/>
      <c r="EIF36" s="61"/>
      <c r="EIG36" s="61"/>
      <c r="EIH36" s="61"/>
      <c r="EII36" s="61"/>
      <c r="EIJ36" s="61"/>
      <c r="EIK36" s="61"/>
      <c r="EIL36" s="61"/>
      <c r="EIM36" s="61"/>
      <c r="EIN36" s="61"/>
      <c r="EIO36" s="61"/>
      <c r="EIP36" s="61"/>
      <c r="EIQ36" s="61"/>
      <c r="EIR36" s="61"/>
      <c r="EIS36" s="61"/>
      <c r="EIT36" s="61"/>
      <c r="EIU36" s="61"/>
      <c r="EIV36" s="61"/>
      <c r="EIW36" s="61"/>
      <c r="EIX36" s="61"/>
      <c r="EIY36" s="61"/>
      <c r="EIZ36" s="61"/>
      <c r="EJA36" s="61"/>
      <c r="EJB36" s="61"/>
      <c r="EJC36" s="61"/>
      <c r="EJD36" s="61"/>
      <c r="EJE36" s="61"/>
      <c r="EJF36" s="61"/>
      <c r="EJG36" s="61"/>
      <c r="EJH36" s="61"/>
      <c r="EJI36" s="61"/>
      <c r="EJJ36" s="61"/>
      <c r="EJK36" s="61"/>
      <c r="EJL36" s="61"/>
      <c r="EJM36" s="61"/>
      <c r="EJN36" s="61"/>
      <c r="EJO36" s="61"/>
      <c r="EJP36" s="61"/>
      <c r="EJQ36" s="61"/>
      <c r="EJR36" s="61"/>
      <c r="EJS36" s="61"/>
      <c r="EJT36" s="61"/>
      <c r="EJU36" s="61"/>
      <c r="EJV36" s="61"/>
      <c r="EJW36" s="61"/>
      <c r="EJX36" s="61"/>
      <c r="EJY36" s="61"/>
      <c r="EJZ36" s="61"/>
      <c r="EKA36" s="61"/>
      <c r="EKB36" s="61"/>
      <c r="EKC36" s="61"/>
      <c r="EKD36" s="61"/>
      <c r="EKE36" s="61"/>
      <c r="EKF36" s="61"/>
      <c r="EKG36" s="61"/>
      <c r="EKH36" s="61"/>
      <c r="EKI36" s="61"/>
      <c r="EKJ36" s="61"/>
      <c r="EKK36" s="61"/>
      <c r="EKL36" s="61"/>
      <c r="EKM36" s="61"/>
      <c r="EKN36" s="61"/>
      <c r="EKO36" s="61"/>
      <c r="EKP36" s="61"/>
      <c r="EKQ36" s="61"/>
      <c r="EKR36" s="61"/>
      <c r="EKS36" s="61"/>
      <c r="EKT36" s="61"/>
      <c r="EKU36" s="61"/>
      <c r="EKV36" s="61"/>
      <c r="EKW36" s="61"/>
      <c r="EKX36" s="61"/>
      <c r="EKY36" s="61"/>
      <c r="EKZ36" s="61"/>
      <c r="ELA36" s="61"/>
      <c r="ELB36" s="61"/>
      <c r="ELC36" s="61"/>
      <c r="ELD36" s="61"/>
      <c r="ELE36" s="61"/>
      <c r="ELF36" s="61"/>
      <c r="ELG36" s="61"/>
      <c r="ELH36" s="61"/>
      <c r="ELI36" s="61"/>
      <c r="ELJ36" s="61"/>
      <c r="ELK36" s="61"/>
      <c r="ELL36" s="61"/>
      <c r="ELM36" s="61"/>
      <c r="ELN36" s="61"/>
      <c r="ELO36" s="61"/>
      <c r="ELP36" s="61"/>
      <c r="ELQ36" s="61"/>
      <c r="ELR36" s="61"/>
      <c r="ELS36" s="61"/>
      <c r="ELT36" s="61"/>
      <c r="ELU36" s="61"/>
      <c r="ELV36" s="61"/>
      <c r="ELW36" s="61"/>
      <c r="ELX36" s="61"/>
      <c r="ELY36" s="61"/>
      <c r="ELZ36" s="61"/>
      <c r="EMA36" s="61"/>
      <c r="EMB36" s="61"/>
      <c r="EMC36" s="61"/>
      <c r="EMD36" s="61"/>
      <c r="EME36" s="61"/>
      <c r="EMF36" s="61"/>
      <c r="EMG36" s="61"/>
      <c r="EMH36" s="61"/>
      <c r="EMI36" s="61"/>
      <c r="EMJ36" s="61"/>
      <c r="EMK36" s="61"/>
      <c r="EML36" s="61"/>
      <c r="EMM36" s="61"/>
      <c r="EMN36" s="61"/>
      <c r="EMO36" s="61"/>
      <c r="EMP36" s="61"/>
      <c r="EMQ36" s="61"/>
      <c r="EMR36" s="61"/>
      <c r="EMS36" s="61"/>
      <c r="EMT36" s="61"/>
      <c r="EMU36" s="61"/>
      <c r="EMV36" s="61"/>
      <c r="EMW36" s="61"/>
      <c r="EMX36" s="61"/>
      <c r="EMY36" s="61"/>
      <c r="EMZ36" s="61"/>
      <c r="ENA36" s="61"/>
      <c r="ENB36" s="61"/>
      <c r="ENC36" s="61"/>
      <c r="END36" s="61"/>
      <c r="ENE36" s="61"/>
      <c r="ENF36" s="61"/>
      <c r="ENG36" s="61"/>
      <c r="ENH36" s="61"/>
      <c r="ENI36" s="61"/>
      <c r="ENJ36" s="61"/>
      <c r="ENK36" s="61"/>
      <c r="ENL36" s="61"/>
      <c r="ENM36" s="61"/>
      <c r="ENN36" s="61"/>
      <c r="ENO36" s="61"/>
      <c r="ENP36" s="61"/>
      <c r="ENQ36" s="61"/>
      <c r="ENR36" s="61"/>
      <c r="ENS36" s="61"/>
      <c r="ENT36" s="61"/>
      <c r="ENU36" s="61"/>
      <c r="ENV36" s="61"/>
      <c r="ENW36" s="61"/>
      <c r="ENX36" s="61"/>
      <c r="ENY36" s="61"/>
      <c r="ENZ36" s="61"/>
      <c r="EOA36" s="61"/>
      <c r="EOB36" s="61"/>
      <c r="EOC36" s="61"/>
      <c r="EOD36" s="61"/>
      <c r="EOE36" s="61"/>
      <c r="EOF36" s="61"/>
      <c r="EOG36" s="61"/>
      <c r="EOH36" s="61"/>
      <c r="EOI36" s="61"/>
      <c r="EOJ36" s="61"/>
      <c r="EOK36" s="61"/>
      <c r="EOL36" s="61"/>
      <c r="EOM36" s="61"/>
      <c r="EON36" s="61"/>
      <c r="EOO36" s="61"/>
      <c r="EOP36" s="61"/>
      <c r="EOQ36" s="61"/>
      <c r="EOR36" s="61"/>
      <c r="EOS36" s="61"/>
      <c r="EOT36" s="61"/>
      <c r="EOU36" s="61"/>
      <c r="EOV36" s="61"/>
      <c r="EOW36" s="61"/>
      <c r="EOX36" s="61"/>
      <c r="EOY36" s="61"/>
      <c r="EOZ36" s="61"/>
      <c r="EPA36" s="61"/>
      <c r="EPB36" s="61"/>
      <c r="EPC36" s="61"/>
      <c r="EPD36" s="61"/>
      <c r="EPE36" s="61"/>
      <c r="EPF36" s="61"/>
      <c r="EPG36" s="61"/>
      <c r="EPH36" s="61"/>
      <c r="EPI36" s="61"/>
      <c r="EPJ36" s="61"/>
      <c r="EPK36" s="61"/>
      <c r="EPL36" s="61"/>
      <c r="EPM36" s="61"/>
      <c r="EPN36" s="61"/>
      <c r="EPO36" s="61"/>
      <c r="EPP36" s="61"/>
      <c r="EPQ36" s="61"/>
      <c r="EPR36" s="61"/>
      <c r="EPS36" s="61"/>
      <c r="EPT36" s="61"/>
      <c r="EPU36" s="61"/>
      <c r="EPV36" s="61"/>
      <c r="EPW36" s="61"/>
      <c r="EPX36" s="61"/>
      <c r="EPY36" s="61"/>
      <c r="EPZ36" s="61"/>
      <c r="EQA36" s="61"/>
      <c r="EQB36" s="61"/>
      <c r="EQC36" s="61"/>
      <c r="EQD36" s="61"/>
      <c r="EQE36" s="61"/>
      <c r="EQF36" s="61"/>
      <c r="EQG36" s="61"/>
      <c r="EQH36" s="61"/>
      <c r="EQI36" s="61"/>
      <c r="EQJ36" s="61"/>
      <c r="EQK36" s="61"/>
      <c r="EQL36" s="61"/>
      <c r="EQM36" s="61"/>
      <c r="EQN36" s="61"/>
      <c r="EQO36" s="61"/>
      <c r="EQP36" s="61"/>
      <c r="EQQ36" s="61"/>
      <c r="EQR36" s="61"/>
      <c r="EQS36" s="61"/>
      <c r="EQT36" s="61"/>
      <c r="EQU36" s="61"/>
      <c r="EQV36" s="61"/>
      <c r="EQW36" s="61"/>
      <c r="EQX36" s="61"/>
      <c r="EQY36" s="61"/>
      <c r="EQZ36" s="61"/>
      <c r="ERA36" s="61"/>
      <c r="ERB36" s="61"/>
      <c r="ERC36" s="61"/>
      <c r="ERD36" s="61"/>
      <c r="ERE36" s="61"/>
      <c r="ERF36" s="61"/>
      <c r="ERG36" s="61"/>
      <c r="ERH36" s="61"/>
      <c r="ERI36" s="61"/>
      <c r="ERJ36" s="61"/>
      <c r="ERK36" s="61"/>
      <c r="ERL36" s="61"/>
      <c r="ERM36" s="61"/>
      <c r="ERN36" s="61"/>
      <c r="ERO36" s="61"/>
      <c r="ERP36" s="61"/>
      <c r="ERQ36" s="61"/>
      <c r="ERR36" s="61"/>
      <c r="ERS36" s="61"/>
      <c r="ERT36" s="61"/>
      <c r="ERU36" s="61"/>
      <c r="ERV36" s="61"/>
      <c r="ERW36" s="61"/>
      <c r="ERX36" s="61"/>
      <c r="ERY36" s="61"/>
      <c r="ERZ36" s="61"/>
      <c r="ESA36" s="61"/>
      <c r="ESB36" s="61"/>
      <c r="ESC36" s="61"/>
      <c r="ESD36" s="61"/>
      <c r="ESE36" s="61"/>
      <c r="ESF36" s="61"/>
      <c r="ESG36" s="61"/>
      <c r="ESH36" s="61"/>
      <c r="ESI36" s="61"/>
      <c r="ESJ36" s="61"/>
      <c r="ESK36" s="61"/>
      <c r="ESL36" s="61"/>
      <c r="ESM36" s="61"/>
      <c r="ESN36" s="61"/>
      <c r="ESO36" s="61"/>
      <c r="ESP36" s="61"/>
      <c r="ESQ36" s="61"/>
      <c r="ESR36" s="61"/>
      <c r="ESS36" s="61"/>
      <c r="EST36" s="61"/>
      <c r="ESU36" s="61"/>
      <c r="ESV36" s="61"/>
      <c r="ESW36" s="61"/>
      <c r="ESX36" s="61"/>
      <c r="ESY36" s="61"/>
      <c r="ESZ36" s="61"/>
      <c r="ETA36" s="61"/>
      <c r="ETB36" s="61"/>
      <c r="ETC36" s="61"/>
      <c r="ETD36" s="61"/>
      <c r="ETE36" s="61"/>
      <c r="ETF36" s="61"/>
      <c r="ETG36" s="61"/>
      <c r="ETH36" s="61"/>
      <c r="ETI36" s="61"/>
      <c r="ETJ36" s="61"/>
      <c r="ETK36" s="61"/>
      <c r="ETL36" s="61"/>
      <c r="ETM36" s="61"/>
      <c r="ETN36" s="61"/>
      <c r="ETO36" s="61"/>
      <c r="ETP36" s="61"/>
      <c r="ETQ36" s="61"/>
      <c r="ETR36" s="61"/>
      <c r="ETS36" s="61"/>
      <c r="ETT36" s="61"/>
      <c r="ETU36" s="61"/>
      <c r="ETV36" s="61"/>
      <c r="ETW36" s="61"/>
      <c r="ETX36" s="61"/>
      <c r="ETY36" s="61"/>
      <c r="ETZ36" s="61"/>
      <c r="EUA36" s="61"/>
      <c r="EUB36" s="61"/>
      <c r="EUC36" s="61"/>
      <c r="EUD36" s="61"/>
      <c r="EUE36" s="61"/>
      <c r="EUF36" s="61"/>
      <c r="EUG36" s="61"/>
      <c r="EUH36" s="61"/>
      <c r="EUI36" s="61"/>
      <c r="EUJ36" s="61"/>
      <c r="EUK36" s="61"/>
      <c r="EUL36" s="61"/>
      <c r="EUM36" s="61"/>
      <c r="EUN36" s="61"/>
      <c r="EUO36" s="61"/>
      <c r="EUP36" s="61"/>
      <c r="EUQ36" s="61"/>
      <c r="EUR36" s="61"/>
      <c r="EUS36" s="61"/>
      <c r="EUT36" s="61"/>
      <c r="EUU36" s="61"/>
      <c r="EUV36" s="61"/>
      <c r="EUW36" s="61"/>
      <c r="EUX36" s="61"/>
      <c r="EUY36" s="61"/>
      <c r="EUZ36" s="61"/>
      <c r="EVA36" s="61"/>
      <c r="EVB36" s="61"/>
      <c r="EVC36" s="61"/>
      <c r="EVD36" s="61"/>
      <c r="EVE36" s="61"/>
      <c r="EVF36" s="61"/>
      <c r="EVG36" s="61"/>
      <c r="EVH36" s="61"/>
      <c r="EVI36" s="61"/>
      <c r="EVJ36" s="61"/>
      <c r="EVK36" s="61"/>
      <c r="EVL36" s="61"/>
      <c r="EVM36" s="61"/>
      <c r="EVN36" s="61"/>
      <c r="EVO36" s="61"/>
      <c r="EVP36" s="61"/>
      <c r="EVQ36" s="61"/>
      <c r="EVR36" s="61"/>
      <c r="EVS36" s="61"/>
      <c r="EVT36" s="61"/>
      <c r="EVU36" s="61"/>
      <c r="EVV36" s="61"/>
      <c r="EVW36" s="61"/>
      <c r="EVX36" s="61"/>
      <c r="EVY36" s="61"/>
      <c r="EVZ36" s="61"/>
      <c r="EWA36" s="61"/>
      <c r="EWB36" s="61"/>
      <c r="EWC36" s="61"/>
      <c r="EWD36" s="61"/>
      <c r="EWE36" s="61"/>
      <c r="EWF36" s="61"/>
      <c r="EWG36" s="61"/>
      <c r="EWH36" s="61"/>
      <c r="EWI36" s="61"/>
      <c r="EWJ36" s="61"/>
      <c r="EWK36" s="61"/>
      <c r="EWL36" s="61"/>
      <c r="EWM36" s="61"/>
      <c r="EWN36" s="61"/>
      <c r="EWO36" s="61"/>
      <c r="EWP36" s="61"/>
      <c r="EWQ36" s="61"/>
      <c r="EWR36" s="61"/>
      <c r="EWS36" s="61"/>
      <c r="EWT36" s="61"/>
      <c r="EWU36" s="61"/>
      <c r="EWV36" s="61"/>
      <c r="EWW36" s="61"/>
      <c r="EWX36" s="61"/>
      <c r="EWY36" s="61"/>
      <c r="EWZ36" s="61"/>
      <c r="EXA36" s="61"/>
      <c r="EXB36" s="61"/>
      <c r="EXC36" s="61"/>
      <c r="EXD36" s="61"/>
      <c r="EXE36" s="61"/>
      <c r="EXF36" s="61"/>
      <c r="EXG36" s="61"/>
      <c r="EXH36" s="61"/>
      <c r="EXI36" s="61"/>
      <c r="EXJ36" s="61"/>
      <c r="EXK36" s="61"/>
      <c r="EXL36" s="61"/>
      <c r="EXM36" s="61"/>
      <c r="EXN36" s="61"/>
      <c r="EXO36" s="61"/>
      <c r="EXP36" s="61"/>
      <c r="EXQ36" s="61"/>
      <c r="EXR36" s="61"/>
      <c r="EXS36" s="61"/>
      <c r="EXT36" s="61"/>
      <c r="EXU36" s="61"/>
      <c r="EXV36" s="61"/>
      <c r="EXW36" s="61"/>
      <c r="EXX36" s="61"/>
      <c r="EXY36" s="61"/>
      <c r="EXZ36" s="61"/>
      <c r="EYA36" s="61"/>
      <c r="EYB36" s="61"/>
      <c r="EYC36" s="61"/>
      <c r="EYD36" s="61"/>
      <c r="EYE36" s="61"/>
      <c r="EYF36" s="61"/>
      <c r="EYG36" s="61"/>
      <c r="EYH36" s="61"/>
      <c r="EYI36" s="61"/>
      <c r="EYJ36" s="61"/>
      <c r="EYK36" s="61"/>
      <c r="EYL36" s="61"/>
      <c r="EYM36" s="61"/>
      <c r="EYN36" s="61"/>
      <c r="EYO36" s="61"/>
      <c r="EYP36" s="61"/>
      <c r="EYQ36" s="61"/>
      <c r="EYR36" s="61"/>
      <c r="EYS36" s="61"/>
      <c r="EYT36" s="61"/>
      <c r="EYU36" s="61"/>
      <c r="EYV36" s="61"/>
      <c r="EYW36" s="61"/>
      <c r="EYX36" s="61"/>
      <c r="EYY36" s="61"/>
      <c r="EYZ36" s="61"/>
      <c r="EZA36" s="61"/>
      <c r="EZB36" s="61"/>
      <c r="EZC36" s="61"/>
      <c r="EZD36" s="61"/>
      <c r="EZE36" s="61"/>
      <c r="EZF36" s="61"/>
      <c r="EZG36" s="61"/>
      <c r="EZH36" s="61"/>
      <c r="EZI36" s="61"/>
      <c r="EZJ36" s="61"/>
      <c r="EZK36" s="61"/>
      <c r="EZL36" s="61"/>
      <c r="EZM36" s="61"/>
      <c r="EZN36" s="61"/>
      <c r="EZO36" s="61"/>
      <c r="EZP36" s="61"/>
      <c r="EZQ36" s="61"/>
      <c r="EZR36" s="61"/>
      <c r="EZS36" s="61"/>
      <c r="EZT36" s="61"/>
      <c r="EZU36" s="61"/>
      <c r="EZV36" s="61"/>
      <c r="EZW36" s="61"/>
      <c r="EZX36" s="61"/>
      <c r="EZY36" s="61"/>
      <c r="EZZ36" s="61"/>
      <c r="FAA36" s="61"/>
      <c r="FAB36" s="61"/>
      <c r="FAC36" s="61"/>
      <c r="FAD36" s="61"/>
      <c r="FAE36" s="61"/>
      <c r="FAF36" s="61"/>
      <c r="FAG36" s="61"/>
      <c r="FAH36" s="61"/>
      <c r="FAI36" s="61"/>
      <c r="FAJ36" s="61"/>
      <c r="FAK36" s="61"/>
      <c r="FAL36" s="61"/>
      <c r="FAM36" s="61"/>
      <c r="FAN36" s="61"/>
      <c r="FAO36" s="61"/>
      <c r="FAP36" s="61"/>
      <c r="FAQ36" s="61"/>
      <c r="FAR36" s="61"/>
      <c r="FAS36" s="61"/>
      <c r="FAT36" s="61"/>
      <c r="FAU36" s="61"/>
      <c r="FAV36" s="61"/>
      <c r="FAW36" s="61"/>
      <c r="FAX36" s="61"/>
      <c r="FAY36" s="61"/>
      <c r="FAZ36" s="61"/>
      <c r="FBA36" s="61"/>
      <c r="FBB36" s="61"/>
      <c r="FBC36" s="61"/>
      <c r="FBD36" s="61"/>
      <c r="FBE36" s="61"/>
      <c r="FBF36" s="61"/>
      <c r="FBG36" s="61"/>
      <c r="FBH36" s="61"/>
      <c r="FBI36" s="61"/>
      <c r="FBJ36" s="61"/>
      <c r="FBK36" s="61"/>
      <c r="FBL36" s="61"/>
      <c r="FBM36" s="61"/>
      <c r="FBN36" s="61"/>
      <c r="FBO36" s="61"/>
      <c r="FBP36" s="61"/>
      <c r="FBQ36" s="61"/>
      <c r="FBR36" s="61"/>
      <c r="FBS36" s="61"/>
      <c r="FBT36" s="61"/>
      <c r="FBU36" s="61"/>
      <c r="FBV36" s="61"/>
      <c r="FBW36" s="61"/>
      <c r="FBX36" s="61"/>
      <c r="FBY36" s="61"/>
      <c r="FBZ36" s="61"/>
      <c r="FCA36" s="61"/>
      <c r="FCB36" s="61"/>
      <c r="FCC36" s="61"/>
      <c r="FCD36" s="61"/>
      <c r="FCE36" s="61"/>
      <c r="FCF36" s="61"/>
      <c r="FCG36" s="61"/>
      <c r="FCH36" s="61"/>
      <c r="FCI36" s="61"/>
      <c r="FCJ36" s="61"/>
      <c r="FCK36" s="61"/>
      <c r="FCL36" s="61"/>
      <c r="FCM36" s="61"/>
      <c r="FCN36" s="61"/>
      <c r="FCO36" s="61"/>
      <c r="FCP36" s="61"/>
      <c r="FCQ36" s="61"/>
      <c r="FCR36" s="61"/>
      <c r="FCS36" s="61"/>
      <c r="FCT36" s="61"/>
      <c r="FCU36" s="61"/>
      <c r="FCV36" s="61"/>
      <c r="FCW36" s="61"/>
      <c r="FCX36" s="61"/>
      <c r="FCY36" s="61"/>
      <c r="FCZ36" s="61"/>
      <c r="FDA36" s="61"/>
      <c r="FDB36" s="61"/>
      <c r="FDC36" s="61"/>
      <c r="FDD36" s="61"/>
      <c r="FDE36" s="61"/>
      <c r="FDF36" s="61"/>
      <c r="FDG36" s="61"/>
      <c r="FDH36" s="61"/>
      <c r="FDI36" s="61"/>
      <c r="FDJ36" s="61"/>
      <c r="FDK36" s="61"/>
      <c r="FDL36" s="61"/>
      <c r="FDM36" s="61"/>
      <c r="FDN36" s="61"/>
      <c r="FDO36" s="61"/>
      <c r="FDP36" s="61"/>
      <c r="FDQ36" s="61"/>
      <c r="FDR36" s="61"/>
      <c r="FDS36" s="61"/>
      <c r="FDT36" s="61"/>
      <c r="FDU36" s="61"/>
      <c r="FDV36" s="61"/>
      <c r="FDW36" s="61"/>
      <c r="FDX36" s="61"/>
      <c r="FDY36" s="61"/>
      <c r="FDZ36" s="61"/>
      <c r="FEA36" s="61"/>
      <c r="FEB36" s="61"/>
      <c r="FEC36" s="61"/>
      <c r="FED36" s="61"/>
      <c r="FEE36" s="61"/>
      <c r="FEF36" s="61"/>
      <c r="FEG36" s="61"/>
      <c r="FEH36" s="61"/>
      <c r="FEI36" s="61"/>
      <c r="FEJ36" s="61"/>
      <c r="FEK36" s="61"/>
      <c r="FEL36" s="61"/>
      <c r="FEM36" s="61"/>
      <c r="FEN36" s="61"/>
      <c r="FEO36" s="61"/>
      <c r="FEP36" s="61"/>
      <c r="FEQ36" s="61"/>
      <c r="FER36" s="61"/>
      <c r="FES36" s="61"/>
      <c r="FET36" s="61"/>
      <c r="FEU36" s="61"/>
      <c r="FEV36" s="61"/>
      <c r="FEW36" s="61"/>
      <c r="FEX36" s="61"/>
      <c r="FEY36" s="61"/>
      <c r="FEZ36" s="61"/>
      <c r="FFA36" s="61"/>
      <c r="FFB36" s="61"/>
      <c r="FFC36" s="61"/>
      <c r="FFD36" s="61"/>
      <c r="FFE36" s="61"/>
      <c r="FFF36" s="61"/>
      <c r="FFG36" s="61"/>
      <c r="FFH36" s="61"/>
      <c r="FFI36" s="61"/>
      <c r="FFJ36" s="61"/>
      <c r="FFK36" s="61"/>
      <c r="FFL36" s="61"/>
      <c r="FFM36" s="61"/>
      <c r="FFN36" s="61"/>
      <c r="FFO36" s="61"/>
      <c r="FFP36" s="61"/>
      <c r="FFQ36" s="61"/>
      <c r="FFR36" s="61"/>
      <c r="FFS36" s="61"/>
      <c r="FFT36" s="61"/>
      <c r="FFU36" s="61"/>
      <c r="FFV36" s="61"/>
      <c r="FFW36" s="61"/>
      <c r="FFX36" s="61"/>
      <c r="FFY36" s="61"/>
      <c r="FFZ36" s="61"/>
      <c r="FGA36" s="61"/>
      <c r="FGB36" s="61"/>
      <c r="FGC36" s="61"/>
      <c r="FGD36" s="61"/>
      <c r="FGE36" s="61"/>
      <c r="FGF36" s="61"/>
      <c r="FGG36" s="61"/>
      <c r="FGH36" s="61"/>
      <c r="FGI36" s="61"/>
      <c r="FGJ36" s="61"/>
      <c r="FGK36" s="61"/>
      <c r="FGL36" s="61"/>
      <c r="FGM36" s="61"/>
      <c r="FGN36" s="61"/>
      <c r="FGO36" s="61"/>
      <c r="FGP36" s="61"/>
      <c r="FGQ36" s="61"/>
      <c r="FGR36" s="61"/>
      <c r="FGS36" s="61"/>
      <c r="FGT36" s="61"/>
      <c r="FGU36" s="61"/>
      <c r="FGV36" s="61"/>
      <c r="FGW36" s="61"/>
      <c r="FGX36" s="61"/>
      <c r="FGY36" s="61"/>
      <c r="FGZ36" s="61"/>
      <c r="FHA36" s="61"/>
      <c r="FHB36" s="61"/>
      <c r="FHC36" s="61"/>
      <c r="FHD36" s="61"/>
      <c r="FHE36" s="61"/>
      <c r="FHF36" s="61"/>
      <c r="FHG36" s="61"/>
      <c r="FHH36" s="61"/>
      <c r="FHI36" s="61"/>
      <c r="FHJ36" s="61"/>
      <c r="FHK36" s="61"/>
      <c r="FHL36" s="61"/>
      <c r="FHM36" s="61"/>
      <c r="FHN36" s="61"/>
      <c r="FHO36" s="61"/>
      <c r="FHP36" s="61"/>
      <c r="FHQ36" s="61"/>
      <c r="FHR36" s="61"/>
      <c r="FHS36" s="61"/>
      <c r="FHT36" s="61"/>
      <c r="FHU36" s="61"/>
      <c r="FHV36" s="61"/>
      <c r="FHW36" s="61"/>
      <c r="FHX36" s="61"/>
      <c r="FHY36" s="61"/>
      <c r="FHZ36" s="61"/>
      <c r="FIA36" s="61"/>
      <c r="FIB36" s="61"/>
      <c r="FIC36" s="61"/>
      <c r="FID36" s="61"/>
      <c r="FIE36" s="61"/>
      <c r="FIF36" s="61"/>
      <c r="FIG36" s="61"/>
      <c r="FIH36" s="61"/>
      <c r="FII36" s="61"/>
      <c r="FIJ36" s="61"/>
      <c r="FIK36" s="61"/>
      <c r="FIL36" s="61"/>
      <c r="FIM36" s="61"/>
      <c r="FIN36" s="61"/>
      <c r="FIO36" s="61"/>
      <c r="FIP36" s="61"/>
      <c r="FIQ36" s="61"/>
      <c r="FIR36" s="61"/>
      <c r="FIS36" s="61"/>
      <c r="FIT36" s="61"/>
      <c r="FIU36" s="61"/>
      <c r="FIV36" s="61"/>
      <c r="FIW36" s="61"/>
      <c r="FIX36" s="61"/>
      <c r="FIY36" s="61"/>
      <c r="FIZ36" s="61"/>
      <c r="FJA36" s="61"/>
      <c r="FJB36" s="61"/>
      <c r="FJC36" s="61"/>
      <c r="FJD36" s="61"/>
      <c r="FJE36" s="61"/>
      <c r="FJF36" s="61"/>
      <c r="FJG36" s="61"/>
      <c r="FJH36" s="61"/>
      <c r="FJI36" s="61"/>
      <c r="FJJ36" s="61"/>
      <c r="FJK36" s="61"/>
      <c r="FJL36" s="61"/>
      <c r="FJM36" s="61"/>
      <c r="FJN36" s="61"/>
      <c r="FJO36" s="61"/>
      <c r="FJP36" s="61"/>
      <c r="FJQ36" s="61"/>
      <c r="FJR36" s="61"/>
      <c r="FJS36" s="61"/>
      <c r="FJT36" s="61"/>
      <c r="FJU36" s="61"/>
      <c r="FJV36" s="61"/>
      <c r="FJW36" s="61"/>
      <c r="FJX36" s="61"/>
      <c r="FJY36" s="61"/>
      <c r="FJZ36" s="61"/>
      <c r="FKA36" s="61"/>
      <c r="FKB36" s="61"/>
      <c r="FKC36" s="61"/>
      <c r="FKD36" s="61"/>
      <c r="FKE36" s="61"/>
      <c r="FKF36" s="61"/>
      <c r="FKG36" s="61"/>
      <c r="FKH36" s="61"/>
      <c r="FKI36" s="61"/>
      <c r="FKJ36" s="61"/>
      <c r="FKK36" s="61"/>
      <c r="FKL36" s="61"/>
      <c r="FKM36" s="61"/>
      <c r="FKN36" s="61"/>
      <c r="FKO36" s="61"/>
      <c r="FKP36" s="61"/>
      <c r="FKQ36" s="61"/>
      <c r="FKR36" s="61"/>
      <c r="FKS36" s="61"/>
      <c r="FKT36" s="61"/>
      <c r="FKU36" s="61"/>
      <c r="FKV36" s="61"/>
      <c r="FKW36" s="61"/>
      <c r="FKX36" s="61"/>
      <c r="FKY36" s="61"/>
      <c r="FKZ36" s="61"/>
      <c r="FLA36" s="61"/>
      <c r="FLB36" s="61"/>
      <c r="FLC36" s="61"/>
      <c r="FLD36" s="61"/>
      <c r="FLE36" s="61"/>
      <c r="FLF36" s="61"/>
      <c r="FLG36" s="61"/>
      <c r="FLH36" s="61"/>
      <c r="FLI36" s="61"/>
      <c r="FLJ36" s="61"/>
      <c r="FLK36" s="61"/>
      <c r="FLL36" s="61"/>
      <c r="FLM36" s="61"/>
      <c r="FLN36" s="61"/>
      <c r="FLO36" s="61"/>
      <c r="FLP36" s="61"/>
      <c r="FLQ36" s="61"/>
      <c r="FLR36" s="61"/>
      <c r="FLS36" s="61"/>
      <c r="FLT36" s="61"/>
      <c r="FLU36" s="61"/>
      <c r="FLV36" s="61"/>
      <c r="FLW36" s="61"/>
      <c r="FLX36" s="61"/>
      <c r="FLY36" s="61"/>
      <c r="FLZ36" s="61"/>
      <c r="FMA36" s="61"/>
      <c r="FMB36" s="61"/>
      <c r="FMC36" s="61"/>
      <c r="FMD36" s="61"/>
      <c r="FME36" s="61"/>
      <c r="FMF36" s="61"/>
      <c r="FMG36" s="61"/>
      <c r="FMH36" s="61"/>
      <c r="FMI36" s="61"/>
      <c r="FMJ36" s="61"/>
      <c r="FMK36" s="61"/>
      <c r="FML36" s="61"/>
      <c r="FMM36" s="61"/>
      <c r="FMN36" s="61"/>
      <c r="FMO36" s="61"/>
      <c r="FMP36" s="61"/>
      <c r="FMQ36" s="61"/>
      <c r="FMR36" s="61"/>
      <c r="FMS36" s="61"/>
      <c r="FMT36" s="61"/>
      <c r="FMU36" s="61"/>
      <c r="FMV36" s="61"/>
      <c r="FMW36" s="61"/>
      <c r="FMX36" s="61"/>
      <c r="FMY36" s="61"/>
      <c r="FMZ36" s="61"/>
      <c r="FNA36" s="61"/>
      <c r="FNB36" s="61"/>
      <c r="FNC36" s="61"/>
      <c r="FND36" s="61"/>
      <c r="FNE36" s="61"/>
      <c r="FNF36" s="61"/>
      <c r="FNG36" s="61"/>
      <c r="FNH36" s="61"/>
      <c r="FNI36" s="61"/>
      <c r="FNJ36" s="61"/>
      <c r="FNK36" s="61"/>
      <c r="FNL36" s="61"/>
      <c r="FNM36" s="61"/>
      <c r="FNN36" s="61"/>
      <c r="FNO36" s="61"/>
      <c r="FNP36" s="61"/>
      <c r="FNQ36" s="61"/>
      <c r="FNR36" s="61"/>
      <c r="FNS36" s="61"/>
      <c r="FNT36" s="61"/>
      <c r="FNU36" s="61"/>
      <c r="FNV36" s="61"/>
      <c r="FNW36" s="61"/>
      <c r="FNX36" s="61"/>
      <c r="FNY36" s="61"/>
      <c r="FNZ36" s="61"/>
      <c r="FOA36" s="61"/>
      <c r="FOB36" s="61"/>
      <c r="FOC36" s="61"/>
      <c r="FOD36" s="61"/>
      <c r="FOE36" s="61"/>
      <c r="FOF36" s="61"/>
      <c r="FOG36" s="61"/>
      <c r="FOH36" s="61"/>
      <c r="FOI36" s="61"/>
      <c r="FOJ36" s="61"/>
      <c r="FOK36" s="61"/>
      <c r="FOL36" s="61"/>
      <c r="FOM36" s="61"/>
      <c r="FON36" s="61"/>
      <c r="FOO36" s="61"/>
      <c r="FOP36" s="61"/>
      <c r="FOQ36" s="61"/>
      <c r="FOR36" s="61"/>
      <c r="FOS36" s="61"/>
      <c r="FOT36" s="61"/>
      <c r="FOU36" s="61"/>
      <c r="FOV36" s="61"/>
      <c r="FOW36" s="61"/>
      <c r="FOX36" s="61"/>
      <c r="FOY36" s="61"/>
      <c r="FOZ36" s="61"/>
      <c r="FPA36" s="61"/>
      <c r="FPB36" s="61"/>
      <c r="FPC36" s="61"/>
      <c r="FPD36" s="61"/>
      <c r="FPE36" s="61"/>
      <c r="FPF36" s="61"/>
      <c r="FPG36" s="61"/>
      <c r="FPH36" s="61"/>
      <c r="FPI36" s="61"/>
      <c r="FPJ36" s="61"/>
      <c r="FPK36" s="61"/>
      <c r="FPL36" s="61"/>
      <c r="FPM36" s="61"/>
      <c r="FPN36" s="61"/>
      <c r="FPO36" s="61"/>
      <c r="FPP36" s="61"/>
      <c r="FPQ36" s="61"/>
      <c r="FPR36" s="61"/>
      <c r="FPS36" s="61"/>
      <c r="FPT36" s="61"/>
      <c r="FPU36" s="61"/>
      <c r="FPV36" s="61"/>
      <c r="FPW36" s="61"/>
      <c r="FPX36" s="61"/>
      <c r="FPY36" s="61"/>
      <c r="FPZ36" s="61"/>
      <c r="FQA36" s="61"/>
      <c r="FQB36" s="61"/>
      <c r="FQC36" s="61"/>
      <c r="FQD36" s="61"/>
      <c r="FQE36" s="61"/>
      <c r="FQF36" s="61"/>
      <c r="FQG36" s="61"/>
      <c r="FQH36" s="61"/>
      <c r="FQI36" s="61"/>
      <c r="FQJ36" s="61"/>
      <c r="FQK36" s="61"/>
      <c r="FQL36" s="61"/>
      <c r="FQM36" s="61"/>
      <c r="FQN36" s="61"/>
      <c r="FQO36" s="61"/>
      <c r="FQP36" s="61"/>
      <c r="FQQ36" s="61"/>
      <c r="FQR36" s="61"/>
      <c r="FQS36" s="61"/>
      <c r="FQT36" s="61"/>
      <c r="FQU36" s="61"/>
      <c r="FQV36" s="61"/>
      <c r="FQW36" s="61"/>
      <c r="FQX36" s="61"/>
      <c r="FQY36" s="61"/>
      <c r="FQZ36" s="61"/>
      <c r="FRA36" s="61"/>
      <c r="FRB36" s="61"/>
      <c r="FRC36" s="61"/>
      <c r="FRD36" s="61"/>
      <c r="FRE36" s="61"/>
      <c r="FRF36" s="61"/>
      <c r="FRG36" s="61"/>
      <c r="FRH36" s="61"/>
      <c r="FRI36" s="61"/>
      <c r="FRJ36" s="61"/>
      <c r="FRK36" s="61"/>
      <c r="FRL36" s="61"/>
      <c r="FRM36" s="61"/>
      <c r="FRN36" s="61"/>
      <c r="FRO36" s="61"/>
      <c r="FRP36" s="61"/>
      <c r="FRQ36" s="61"/>
      <c r="FRR36" s="61"/>
      <c r="FRS36" s="61"/>
      <c r="FRT36" s="61"/>
      <c r="FRU36" s="61"/>
      <c r="FRV36" s="61"/>
      <c r="FRW36" s="61"/>
      <c r="FRX36" s="61"/>
      <c r="FRY36" s="61"/>
      <c r="FRZ36" s="61"/>
      <c r="FSA36" s="61"/>
      <c r="FSB36" s="61"/>
      <c r="FSC36" s="61"/>
      <c r="FSD36" s="61"/>
      <c r="FSE36" s="61"/>
      <c r="FSF36" s="61"/>
      <c r="FSG36" s="61"/>
      <c r="FSH36" s="61"/>
      <c r="FSI36" s="61"/>
      <c r="FSJ36" s="61"/>
      <c r="FSK36" s="61"/>
      <c r="FSL36" s="61"/>
      <c r="FSM36" s="61"/>
      <c r="FSN36" s="61"/>
      <c r="FSO36" s="61"/>
      <c r="FSP36" s="61"/>
      <c r="FSQ36" s="61"/>
      <c r="FSR36" s="61"/>
      <c r="FSS36" s="61"/>
      <c r="FST36" s="61"/>
      <c r="FSU36" s="61"/>
      <c r="FSV36" s="61"/>
      <c r="FSW36" s="61"/>
      <c r="FSX36" s="61"/>
      <c r="FSY36" s="61"/>
      <c r="FSZ36" s="61"/>
      <c r="FTA36" s="61"/>
      <c r="FTB36" s="61"/>
      <c r="FTC36" s="61"/>
      <c r="FTD36" s="61"/>
      <c r="FTE36" s="61"/>
      <c r="FTF36" s="61"/>
      <c r="FTG36" s="61"/>
      <c r="FTH36" s="61"/>
      <c r="FTI36" s="61"/>
      <c r="FTJ36" s="61"/>
      <c r="FTK36" s="61"/>
      <c r="FTL36" s="61"/>
      <c r="FTM36" s="61"/>
      <c r="FTN36" s="61"/>
      <c r="FTO36" s="61"/>
      <c r="FTP36" s="61"/>
      <c r="FTQ36" s="61"/>
      <c r="FTR36" s="61"/>
      <c r="FTS36" s="61"/>
      <c r="FTT36" s="61"/>
      <c r="FTU36" s="61"/>
      <c r="FTV36" s="61"/>
      <c r="FTW36" s="61"/>
      <c r="FTX36" s="61"/>
      <c r="FTY36" s="61"/>
      <c r="FTZ36" s="61"/>
      <c r="FUA36" s="61"/>
      <c r="FUB36" s="61"/>
      <c r="FUC36" s="61"/>
      <c r="FUD36" s="61"/>
      <c r="FUE36" s="61"/>
      <c r="FUF36" s="61"/>
      <c r="FUG36" s="61"/>
      <c r="FUH36" s="61"/>
      <c r="FUI36" s="61"/>
      <c r="FUJ36" s="61"/>
      <c r="FUK36" s="61"/>
      <c r="FUL36" s="61"/>
      <c r="FUM36" s="61"/>
      <c r="FUN36" s="61"/>
      <c r="FUO36" s="61"/>
      <c r="FUP36" s="61"/>
      <c r="FUQ36" s="61"/>
      <c r="FUR36" s="61"/>
      <c r="FUS36" s="61"/>
      <c r="FUT36" s="61"/>
      <c r="FUU36" s="61"/>
      <c r="FUV36" s="61"/>
      <c r="FUW36" s="61"/>
      <c r="FUX36" s="61"/>
      <c r="FUY36" s="61"/>
      <c r="FUZ36" s="61"/>
      <c r="FVA36" s="61"/>
      <c r="FVB36" s="61"/>
      <c r="FVC36" s="61"/>
      <c r="FVD36" s="61"/>
      <c r="FVE36" s="61"/>
      <c r="FVF36" s="61"/>
      <c r="FVG36" s="61"/>
      <c r="FVH36" s="61"/>
      <c r="FVI36" s="61"/>
      <c r="FVJ36" s="61"/>
      <c r="FVK36" s="61"/>
      <c r="FVL36" s="61"/>
      <c r="FVM36" s="61"/>
      <c r="FVN36" s="61"/>
      <c r="FVO36" s="61"/>
      <c r="FVP36" s="61"/>
      <c r="FVQ36" s="61"/>
      <c r="FVR36" s="61"/>
      <c r="FVS36" s="61"/>
      <c r="FVT36" s="61"/>
      <c r="FVU36" s="61"/>
      <c r="FVV36" s="61"/>
      <c r="FVW36" s="61"/>
      <c r="FVX36" s="61"/>
      <c r="FVY36" s="61"/>
      <c r="FVZ36" s="61"/>
      <c r="FWA36" s="61"/>
      <c r="FWB36" s="61"/>
      <c r="FWC36" s="61"/>
      <c r="FWD36" s="61"/>
      <c r="FWE36" s="61"/>
      <c r="FWF36" s="61"/>
      <c r="FWG36" s="61"/>
      <c r="FWH36" s="61"/>
      <c r="FWI36" s="61"/>
      <c r="FWJ36" s="61"/>
      <c r="FWK36" s="61"/>
      <c r="FWL36" s="61"/>
      <c r="FWM36" s="61"/>
      <c r="FWN36" s="61"/>
      <c r="FWO36" s="61"/>
      <c r="FWP36" s="61"/>
      <c r="FWQ36" s="61"/>
      <c r="FWR36" s="61"/>
      <c r="FWS36" s="61"/>
      <c r="FWT36" s="61"/>
      <c r="FWU36" s="61"/>
      <c r="FWV36" s="61"/>
      <c r="FWW36" s="61"/>
      <c r="FWX36" s="61"/>
      <c r="FWY36" s="61"/>
      <c r="FWZ36" s="61"/>
      <c r="FXA36" s="61"/>
      <c r="FXB36" s="61"/>
      <c r="FXC36" s="61"/>
      <c r="FXD36" s="61"/>
      <c r="FXE36" s="61"/>
      <c r="FXF36" s="61"/>
      <c r="FXG36" s="61"/>
      <c r="FXH36" s="61"/>
      <c r="FXI36" s="61"/>
      <c r="FXJ36" s="61"/>
      <c r="FXK36" s="61"/>
      <c r="FXL36" s="61"/>
      <c r="FXM36" s="61"/>
      <c r="FXN36" s="61"/>
      <c r="FXO36" s="61"/>
      <c r="FXP36" s="61"/>
      <c r="FXQ36" s="61"/>
      <c r="FXR36" s="61"/>
      <c r="FXS36" s="61"/>
      <c r="FXT36" s="61"/>
      <c r="FXU36" s="61"/>
      <c r="FXV36" s="61"/>
      <c r="FXW36" s="61"/>
      <c r="FXX36" s="61"/>
      <c r="FXY36" s="61"/>
      <c r="FXZ36" s="61"/>
      <c r="FYA36" s="61"/>
      <c r="FYB36" s="61"/>
      <c r="FYC36" s="61"/>
      <c r="FYD36" s="61"/>
      <c r="FYE36" s="61"/>
      <c r="FYF36" s="61"/>
      <c r="FYG36" s="61"/>
      <c r="FYH36" s="61"/>
      <c r="FYI36" s="61"/>
      <c r="FYJ36" s="61"/>
      <c r="FYK36" s="61"/>
      <c r="FYL36" s="61"/>
      <c r="FYM36" s="61"/>
      <c r="FYN36" s="61"/>
      <c r="FYO36" s="61"/>
      <c r="FYP36" s="61"/>
      <c r="FYQ36" s="61"/>
      <c r="FYR36" s="61"/>
      <c r="FYS36" s="61"/>
      <c r="FYT36" s="61"/>
      <c r="FYU36" s="61"/>
      <c r="FYV36" s="61"/>
      <c r="FYW36" s="61"/>
      <c r="FYX36" s="61"/>
      <c r="FYY36" s="61"/>
      <c r="FYZ36" s="61"/>
      <c r="FZA36" s="61"/>
      <c r="FZB36" s="61"/>
      <c r="FZC36" s="61"/>
      <c r="FZD36" s="61"/>
      <c r="FZE36" s="61"/>
      <c r="FZF36" s="61"/>
      <c r="FZG36" s="61"/>
      <c r="FZH36" s="61"/>
      <c r="FZI36" s="61"/>
      <c r="FZJ36" s="61"/>
      <c r="FZK36" s="61"/>
      <c r="FZL36" s="61"/>
      <c r="FZM36" s="61"/>
      <c r="FZN36" s="61"/>
      <c r="FZO36" s="61"/>
      <c r="FZP36" s="61"/>
      <c r="FZQ36" s="61"/>
      <c r="FZR36" s="61"/>
      <c r="FZS36" s="61"/>
      <c r="FZT36" s="61"/>
      <c r="FZU36" s="61"/>
      <c r="FZV36" s="61"/>
      <c r="FZW36" s="61"/>
      <c r="FZX36" s="61"/>
      <c r="FZY36" s="61"/>
      <c r="FZZ36" s="61"/>
      <c r="GAA36" s="61"/>
      <c r="GAB36" s="61"/>
      <c r="GAC36" s="61"/>
      <c r="GAD36" s="61"/>
      <c r="GAE36" s="61"/>
      <c r="GAF36" s="61"/>
      <c r="GAG36" s="61"/>
      <c r="GAH36" s="61"/>
      <c r="GAI36" s="61"/>
      <c r="GAJ36" s="61"/>
      <c r="GAK36" s="61"/>
      <c r="GAL36" s="61"/>
      <c r="GAM36" s="61"/>
      <c r="GAN36" s="61"/>
      <c r="GAO36" s="61"/>
      <c r="GAP36" s="61"/>
      <c r="GAQ36" s="61"/>
      <c r="GAR36" s="61"/>
      <c r="GAS36" s="61"/>
      <c r="GAT36" s="61"/>
      <c r="GAU36" s="61"/>
      <c r="GAV36" s="61"/>
      <c r="GAW36" s="61"/>
      <c r="GAX36" s="61"/>
      <c r="GAY36" s="61"/>
      <c r="GAZ36" s="61"/>
      <c r="GBA36" s="61"/>
      <c r="GBB36" s="61"/>
      <c r="GBC36" s="61"/>
      <c r="GBD36" s="61"/>
      <c r="GBE36" s="61"/>
      <c r="GBF36" s="61"/>
      <c r="GBG36" s="61"/>
      <c r="GBH36" s="61"/>
      <c r="GBI36" s="61"/>
      <c r="GBJ36" s="61"/>
      <c r="GBK36" s="61"/>
      <c r="GBL36" s="61"/>
      <c r="GBM36" s="61"/>
      <c r="GBN36" s="61"/>
      <c r="GBO36" s="61"/>
      <c r="GBP36" s="61"/>
      <c r="GBQ36" s="61"/>
      <c r="GBR36" s="61"/>
      <c r="GBS36" s="61"/>
      <c r="GBT36" s="61"/>
      <c r="GBU36" s="61"/>
      <c r="GBV36" s="61"/>
      <c r="GBW36" s="61"/>
      <c r="GBX36" s="61"/>
      <c r="GBY36" s="61"/>
      <c r="GBZ36" s="61"/>
      <c r="GCA36" s="61"/>
      <c r="GCB36" s="61"/>
      <c r="GCC36" s="61"/>
      <c r="GCD36" s="61"/>
      <c r="GCE36" s="61"/>
      <c r="GCF36" s="61"/>
      <c r="GCG36" s="61"/>
      <c r="GCH36" s="61"/>
      <c r="GCI36" s="61"/>
      <c r="GCJ36" s="61"/>
      <c r="GCK36" s="61"/>
      <c r="GCL36" s="61"/>
      <c r="GCM36" s="61"/>
      <c r="GCN36" s="61"/>
      <c r="GCO36" s="61"/>
      <c r="GCP36" s="61"/>
      <c r="GCQ36" s="61"/>
      <c r="GCR36" s="61"/>
      <c r="GCS36" s="61"/>
      <c r="GCT36" s="61"/>
      <c r="GCU36" s="61"/>
      <c r="GCV36" s="61"/>
      <c r="GCW36" s="61"/>
      <c r="GCX36" s="61"/>
      <c r="GCY36" s="61"/>
      <c r="GCZ36" s="61"/>
      <c r="GDA36" s="61"/>
      <c r="GDB36" s="61"/>
      <c r="GDC36" s="61"/>
      <c r="GDD36" s="61"/>
      <c r="GDE36" s="61"/>
      <c r="GDF36" s="61"/>
      <c r="GDG36" s="61"/>
      <c r="GDH36" s="61"/>
      <c r="GDI36" s="61"/>
      <c r="GDJ36" s="61"/>
      <c r="GDK36" s="61"/>
      <c r="GDL36" s="61"/>
      <c r="GDM36" s="61"/>
      <c r="GDN36" s="61"/>
      <c r="GDO36" s="61"/>
      <c r="GDP36" s="61"/>
      <c r="GDQ36" s="61"/>
      <c r="GDR36" s="61"/>
      <c r="GDS36" s="61"/>
      <c r="GDT36" s="61"/>
      <c r="GDU36" s="61"/>
      <c r="GDV36" s="61"/>
      <c r="GDW36" s="61"/>
      <c r="GDX36" s="61"/>
      <c r="GDY36" s="61"/>
      <c r="GDZ36" s="61"/>
      <c r="GEA36" s="61"/>
      <c r="GEB36" s="61"/>
      <c r="GEC36" s="61"/>
      <c r="GED36" s="61"/>
      <c r="GEE36" s="61"/>
      <c r="GEF36" s="61"/>
      <c r="GEG36" s="61"/>
      <c r="GEH36" s="61"/>
      <c r="GEI36" s="61"/>
      <c r="GEJ36" s="61"/>
      <c r="GEK36" s="61"/>
      <c r="GEL36" s="61"/>
      <c r="GEM36" s="61"/>
      <c r="GEN36" s="61"/>
      <c r="GEO36" s="61"/>
      <c r="GEP36" s="61"/>
      <c r="GEQ36" s="61"/>
      <c r="GER36" s="61"/>
      <c r="GES36" s="61"/>
      <c r="GET36" s="61"/>
      <c r="GEU36" s="61"/>
      <c r="GEV36" s="61"/>
      <c r="GEW36" s="61"/>
      <c r="GEX36" s="61"/>
      <c r="GEY36" s="61"/>
      <c r="GEZ36" s="61"/>
      <c r="GFA36" s="61"/>
      <c r="GFB36" s="61"/>
      <c r="GFC36" s="61"/>
      <c r="GFD36" s="61"/>
      <c r="GFE36" s="61"/>
      <c r="GFF36" s="61"/>
      <c r="GFG36" s="61"/>
      <c r="GFH36" s="61"/>
      <c r="GFI36" s="61"/>
      <c r="GFJ36" s="61"/>
      <c r="GFK36" s="61"/>
      <c r="GFL36" s="61"/>
      <c r="GFM36" s="61"/>
      <c r="GFN36" s="61"/>
      <c r="GFO36" s="61"/>
      <c r="GFP36" s="61"/>
      <c r="GFQ36" s="61"/>
      <c r="GFR36" s="61"/>
      <c r="GFS36" s="61"/>
      <c r="GFT36" s="61"/>
      <c r="GFU36" s="61"/>
      <c r="GFV36" s="61"/>
      <c r="GFW36" s="61"/>
      <c r="GFX36" s="61"/>
      <c r="GFY36" s="61"/>
      <c r="GFZ36" s="61"/>
      <c r="GGA36" s="61"/>
      <c r="GGB36" s="61"/>
      <c r="GGC36" s="61"/>
      <c r="GGD36" s="61"/>
      <c r="GGE36" s="61"/>
      <c r="GGF36" s="61"/>
      <c r="GGG36" s="61"/>
      <c r="GGH36" s="61"/>
      <c r="GGI36" s="61"/>
      <c r="GGJ36" s="61"/>
      <c r="GGK36" s="61"/>
      <c r="GGL36" s="61"/>
      <c r="GGM36" s="61"/>
      <c r="GGN36" s="61"/>
      <c r="GGO36" s="61"/>
      <c r="GGP36" s="61"/>
      <c r="GGQ36" s="61"/>
      <c r="GGR36" s="61"/>
      <c r="GGS36" s="61"/>
      <c r="GGT36" s="61"/>
      <c r="GGU36" s="61"/>
      <c r="GGV36" s="61"/>
      <c r="GGW36" s="61"/>
      <c r="GGX36" s="61"/>
      <c r="GGY36" s="61"/>
      <c r="GGZ36" s="61"/>
      <c r="GHA36" s="61"/>
      <c r="GHB36" s="61"/>
      <c r="GHC36" s="61"/>
      <c r="GHD36" s="61"/>
      <c r="GHE36" s="61"/>
      <c r="GHF36" s="61"/>
      <c r="GHG36" s="61"/>
      <c r="GHH36" s="61"/>
      <c r="GHI36" s="61"/>
      <c r="GHJ36" s="61"/>
      <c r="GHK36" s="61"/>
      <c r="GHL36" s="61"/>
      <c r="GHM36" s="61"/>
      <c r="GHN36" s="61"/>
      <c r="GHO36" s="61"/>
      <c r="GHP36" s="61"/>
      <c r="GHQ36" s="61"/>
      <c r="GHR36" s="61"/>
      <c r="GHS36" s="61"/>
      <c r="GHT36" s="61"/>
      <c r="GHU36" s="61"/>
      <c r="GHV36" s="61"/>
      <c r="GHW36" s="61"/>
      <c r="GHX36" s="61"/>
      <c r="GHY36" s="61"/>
      <c r="GHZ36" s="61"/>
      <c r="GIA36" s="61"/>
      <c r="GIB36" s="61"/>
      <c r="GIC36" s="61"/>
      <c r="GID36" s="61"/>
      <c r="GIE36" s="61"/>
      <c r="GIF36" s="61"/>
      <c r="GIG36" s="61"/>
      <c r="GIH36" s="61"/>
      <c r="GII36" s="61"/>
      <c r="GIJ36" s="61"/>
      <c r="GIK36" s="61"/>
      <c r="GIL36" s="61"/>
      <c r="GIM36" s="61"/>
      <c r="GIN36" s="61"/>
      <c r="GIO36" s="61"/>
      <c r="GIP36" s="61"/>
      <c r="GIQ36" s="61"/>
      <c r="GIR36" s="61"/>
      <c r="GIS36" s="61"/>
      <c r="GIT36" s="61"/>
      <c r="GIU36" s="61"/>
      <c r="GIV36" s="61"/>
      <c r="GIW36" s="61"/>
      <c r="GIX36" s="61"/>
      <c r="GIY36" s="61"/>
      <c r="GIZ36" s="61"/>
      <c r="GJA36" s="61"/>
      <c r="GJB36" s="61"/>
      <c r="GJC36" s="61"/>
      <c r="GJD36" s="61"/>
      <c r="GJE36" s="61"/>
      <c r="GJF36" s="61"/>
      <c r="GJG36" s="61"/>
      <c r="GJH36" s="61"/>
      <c r="GJI36" s="61"/>
      <c r="GJJ36" s="61"/>
      <c r="GJK36" s="61"/>
      <c r="GJL36" s="61"/>
      <c r="GJM36" s="61"/>
      <c r="GJN36" s="61"/>
      <c r="GJO36" s="61"/>
      <c r="GJP36" s="61"/>
      <c r="GJQ36" s="61"/>
      <c r="GJR36" s="61"/>
      <c r="GJS36" s="61"/>
      <c r="GJT36" s="61"/>
      <c r="GJU36" s="61"/>
      <c r="GJV36" s="61"/>
      <c r="GJW36" s="61"/>
      <c r="GJX36" s="61"/>
      <c r="GJY36" s="61"/>
      <c r="GJZ36" s="61"/>
      <c r="GKA36" s="61"/>
      <c r="GKB36" s="61"/>
      <c r="GKC36" s="61"/>
      <c r="GKD36" s="61"/>
      <c r="GKE36" s="61"/>
      <c r="GKF36" s="61"/>
      <c r="GKG36" s="61"/>
      <c r="GKH36" s="61"/>
      <c r="GKI36" s="61"/>
      <c r="GKJ36" s="61"/>
      <c r="GKK36" s="61"/>
      <c r="GKL36" s="61"/>
      <c r="GKM36" s="61"/>
      <c r="GKN36" s="61"/>
      <c r="GKO36" s="61"/>
      <c r="GKP36" s="61"/>
      <c r="GKQ36" s="61"/>
      <c r="GKR36" s="61"/>
      <c r="GKS36" s="61"/>
      <c r="GKT36" s="61"/>
      <c r="GKU36" s="61"/>
      <c r="GKV36" s="61"/>
      <c r="GKW36" s="61"/>
      <c r="GKX36" s="61"/>
      <c r="GKY36" s="61"/>
      <c r="GKZ36" s="61"/>
      <c r="GLA36" s="61"/>
      <c r="GLB36" s="61"/>
      <c r="GLC36" s="61"/>
      <c r="GLD36" s="61"/>
      <c r="GLE36" s="61"/>
      <c r="GLF36" s="61"/>
      <c r="GLG36" s="61"/>
      <c r="GLH36" s="61"/>
      <c r="GLI36" s="61"/>
      <c r="GLJ36" s="61"/>
      <c r="GLK36" s="61"/>
      <c r="GLL36" s="61"/>
      <c r="GLM36" s="61"/>
      <c r="GLN36" s="61"/>
      <c r="GLO36" s="61"/>
      <c r="GLP36" s="61"/>
      <c r="GLQ36" s="61"/>
      <c r="GLR36" s="61"/>
      <c r="GLS36" s="61"/>
      <c r="GLT36" s="61"/>
      <c r="GLU36" s="61"/>
      <c r="GLV36" s="61"/>
      <c r="GLW36" s="61"/>
      <c r="GLX36" s="61"/>
      <c r="GLY36" s="61"/>
      <c r="GLZ36" s="61"/>
      <c r="GMA36" s="61"/>
      <c r="GMB36" s="61"/>
      <c r="GMC36" s="61"/>
      <c r="GMD36" s="61"/>
      <c r="GME36" s="61"/>
      <c r="GMF36" s="61"/>
      <c r="GMG36" s="61"/>
      <c r="GMH36" s="61"/>
      <c r="GMI36" s="61"/>
      <c r="GMJ36" s="61"/>
      <c r="GMK36" s="61"/>
      <c r="GML36" s="61"/>
      <c r="GMM36" s="61"/>
      <c r="GMN36" s="61"/>
      <c r="GMO36" s="61"/>
      <c r="GMP36" s="61"/>
      <c r="GMQ36" s="61"/>
      <c r="GMR36" s="61"/>
      <c r="GMS36" s="61"/>
      <c r="GMT36" s="61"/>
      <c r="GMU36" s="61"/>
      <c r="GMV36" s="61"/>
      <c r="GMW36" s="61"/>
      <c r="GMX36" s="61"/>
      <c r="GMY36" s="61"/>
      <c r="GMZ36" s="61"/>
      <c r="GNA36" s="61"/>
      <c r="GNB36" s="61"/>
      <c r="GNC36" s="61"/>
      <c r="GND36" s="61"/>
      <c r="GNE36" s="61"/>
      <c r="GNF36" s="61"/>
      <c r="GNG36" s="61"/>
      <c r="GNH36" s="61"/>
      <c r="GNI36" s="61"/>
      <c r="GNJ36" s="61"/>
      <c r="GNK36" s="61"/>
      <c r="GNL36" s="61"/>
      <c r="GNM36" s="61"/>
      <c r="GNN36" s="61"/>
      <c r="GNO36" s="61"/>
      <c r="GNP36" s="61"/>
      <c r="GNQ36" s="61"/>
      <c r="GNR36" s="61"/>
      <c r="GNS36" s="61"/>
      <c r="GNT36" s="61"/>
      <c r="GNU36" s="61"/>
      <c r="GNV36" s="61"/>
      <c r="GNW36" s="61"/>
      <c r="GNX36" s="61"/>
      <c r="GNY36" s="61"/>
      <c r="GNZ36" s="61"/>
      <c r="GOA36" s="61"/>
      <c r="GOB36" s="61"/>
      <c r="GOC36" s="61"/>
      <c r="GOD36" s="61"/>
      <c r="GOE36" s="61"/>
      <c r="GOF36" s="61"/>
      <c r="GOG36" s="61"/>
      <c r="GOH36" s="61"/>
      <c r="GOI36" s="61"/>
      <c r="GOJ36" s="61"/>
      <c r="GOK36" s="61"/>
      <c r="GOL36" s="61"/>
      <c r="GOM36" s="61"/>
      <c r="GON36" s="61"/>
      <c r="GOO36" s="61"/>
      <c r="GOP36" s="61"/>
      <c r="GOQ36" s="61"/>
      <c r="GOR36" s="61"/>
      <c r="GOS36" s="61"/>
      <c r="GOT36" s="61"/>
      <c r="GOU36" s="61"/>
      <c r="GOV36" s="61"/>
      <c r="GOW36" s="61"/>
      <c r="GOX36" s="61"/>
      <c r="GOY36" s="61"/>
      <c r="GOZ36" s="61"/>
      <c r="GPA36" s="61"/>
      <c r="GPB36" s="61"/>
      <c r="GPC36" s="61"/>
      <c r="GPD36" s="61"/>
      <c r="GPE36" s="61"/>
      <c r="GPF36" s="61"/>
      <c r="GPG36" s="61"/>
      <c r="GPH36" s="61"/>
      <c r="GPI36" s="61"/>
      <c r="GPJ36" s="61"/>
      <c r="GPK36" s="61"/>
      <c r="GPL36" s="61"/>
      <c r="GPM36" s="61"/>
      <c r="GPN36" s="61"/>
      <c r="GPO36" s="61"/>
      <c r="GPP36" s="61"/>
      <c r="GPQ36" s="61"/>
      <c r="GPR36" s="61"/>
      <c r="GPS36" s="61"/>
      <c r="GPT36" s="61"/>
      <c r="GPU36" s="61"/>
      <c r="GPV36" s="61"/>
      <c r="GPW36" s="61"/>
      <c r="GPX36" s="61"/>
      <c r="GPY36" s="61"/>
      <c r="GPZ36" s="61"/>
      <c r="GQA36" s="61"/>
      <c r="GQB36" s="61"/>
      <c r="GQC36" s="61"/>
      <c r="GQD36" s="61"/>
      <c r="GQE36" s="61"/>
      <c r="GQF36" s="61"/>
      <c r="GQG36" s="61"/>
      <c r="GQH36" s="61"/>
      <c r="GQI36" s="61"/>
      <c r="GQJ36" s="61"/>
      <c r="GQK36" s="61"/>
      <c r="GQL36" s="61"/>
      <c r="GQM36" s="61"/>
      <c r="GQN36" s="61"/>
      <c r="GQO36" s="61"/>
      <c r="GQP36" s="61"/>
      <c r="GQQ36" s="61"/>
      <c r="GQR36" s="61"/>
      <c r="GQS36" s="61"/>
      <c r="GQT36" s="61"/>
      <c r="GQU36" s="61"/>
      <c r="GQV36" s="61"/>
      <c r="GQW36" s="61"/>
      <c r="GQX36" s="61"/>
      <c r="GQY36" s="61"/>
      <c r="GQZ36" s="61"/>
      <c r="GRA36" s="61"/>
      <c r="GRB36" s="61"/>
      <c r="GRC36" s="61"/>
      <c r="GRD36" s="61"/>
      <c r="GRE36" s="61"/>
      <c r="GRF36" s="61"/>
      <c r="GRG36" s="61"/>
      <c r="GRH36" s="61"/>
      <c r="GRI36" s="61"/>
      <c r="GRJ36" s="61"/>
      <c r="GRK36" s="61"/>
      <c r="GRL36" s="61"/>
      <c r="GRM36" s="61"/>
      <c r="GRN36" s="61"/>
      <c r="GRO36" s="61"/>
      <c r="GRP36" s="61"/>
      <c r="GRQ36" s="61"/>
      <c r="GRR36" s="61"/>
      <c r="GRS36" s="61"/>
      <c r="GRT36" s="61"/>
      <c r="GRU36" s="61"/>
      <c r="GRV36" s="61"/>
      <c r="GRW36" s="61"/>
      <c r="GRX36" s="61"/>
      <c r="GRY36" s="61"/>
      <c r="GRZ36" s="61"/>
      <c r="GSA36" s="61"/>
      <c r="GSB36" s="61"/>
      <c r="GSC36" s="61"/>
      <c r="GSD36" s="61"/>
      <c r="GSE36" s="61"/>
      <c r="GSF36" s="61"/>
      <c r="GSG36" s="61"/>
      <c r="GSH36" s="61"/>
      <c r="GSI36" s="61"/>
      <c r="GSJ36" s="61"/>
      <c r="GSK36" s="61"/>
      <c r="GSL36" s="61"/>
      <c r="GSM36" s="61"/>
      <c r="GSN36" s="61"/>
      <c r="GSO36" s="61"/>
      <c r="GSP36" s="61"/>
      <c r="GSQ36" s="61"/>
      <c r="GSR36" s="61"/>
      <c r="GSS36" s="61"/>
      <c r="GST36" s="61"/>
      <c r="GSU36" s="61"/>
      <c r="GSV36" s="61"/>
      <c r="GSW36" s="61"/>
      <c r="GSX36" s="61"/>
      <c r="GSY36" s="61"/>
      <c r="GSZ36" s="61"/>
      <c r="GTA36" s="61"/>
      <c r="GTB36" s="61"/>
      <c r="GTC36" s="61"/>
      <c r="GTD36" s="61"/>
      <c r="GTE36" s="61"/>
      <c r="GTF36" s="61"/>
      <c r="GTG36" s="61"/>
      <c r="GTH36" s="61"/>
      <c r="GTI36" s="61"/>
      <c r="GTJ36" s="61"/>
      <c r="GTK36" s="61"/>
      <c r="GTL36" s="61"/>
      <c r="GTM36" s="61"/>
      <c r="GTN36" s="61"/>
      <c r="GTO36" s="61"/>
      <c r="GTP36" s="61"/>
      <c r="GTQ36" s="61"/>
      <c r="GTR36" s="61"/>
      <c r="GTS36" s="61"/>
      <c r="GTT36" s="61"/>
      <c r="GTU36" s="61"/>
      <c r="GTV36" s="61"/>
      <c r="GTW36" s="61"/>
      <c r="GTX36" s="61"/>
      <c r="GTY36" s="61"/>
      <c r="GTZ36" s="61"/>
      <c r="GUA36" s="61"/>
      <c r="GUB36" s="61"/>
      <c r="GUC36" s="61"/>
      <c r="GUD36" s="61"/>
      <c r="GUE36" s="61"/>
      <c r="GUF36" s="61"/>
      <c r="GUG36" s="61"/>
      <c r="GUH36" s="61"/>
      <c r="GUI36" s="61"/>
      <c r="GUJ36" s="61"/>
      <c r="GUK36" s="61"/>
      <c r="GUL36" s="61"/>
      <c r="GUM36" s="61"/>
      <c r="GUN36" s="61"/>
      <c r="GUO36" s="61"/>
      <c r="GUP36" s="61"/>
      <c r="GUQ36" s="61"/>
      <c r="GUR36" s="61"/>
      <c r="GUS36" s="61"/>
      <c r="GUT36" s="61"/>
      <c r="GUU36" s="61"/>
      <c r="GUV36" s="61"/>
      <c r="GUW36" s="61"/>
      <c r="GUX36" s="61"/>
      <c r="GUY36" s="61"/>
      <c r="GUZ36" s="61"/>
      <c r="GVA36" s="61"/>
      <c r="GVB36" s="61"/>
      <c r="GVC36" s="61"/>
      <c r="GVD36" s="61"/>
      <c r="GVE36" s="61"/>
      <c r="GVF36" s="61"/>
      <c r="GVG36" s="61"/>
      <c r="GVH36" s="61"/>
      <c r="GVI36" s="61"/>
      <c r="GVJ36" s="61"/>
      <c r="GVK36" s="61"/>
      <c r="GVL36" s="61"/>
      <c r="GVM36" s="61"/>
      <c r="GVN36" s="61"/>
      <c r="GVO36" s="61"/>
      <c r="GVP36" s="61"/>
      <c r="GVQ36" s="61"/>
      <c r="GVR36" s="61"/>
      <c r="GVS36" s="61"/>
      <c r="GVT36" s="61"/>
      <c r="GVU36" s="61"/>
      <c r="GVV36" s="61"/>
      <c r="GVW36" s="61"/>
      <c r="GVX36" s="61"/>
      <c r="GVY36" s="61"/>
      <c r="GVZ36" s="61"/>
      <c r="GWA36" s="61"/>
      <c r="GWB36" s="61"/>
      <c r="GWC36" s="61"/>
      <c r="GWD36" s="61"/>
      <c r="GWE36" s="61"/>
      <c r="GWF36" s="61"/>
      <c r="GWG36" s="61"/>
      <c r="GWH36" s="61"/>
      <c r="GWI36" s="61"/>
      <c r="GWJ36" s="61"/>
      <c r="GWK36" s="61"/>
      <c r="GWL36" s="61"/>
      <c r="GWM36" s="61"/>
      <c r="GWN36" s="61"/>
      <c r="GWO36" s="61"/>
      <c r="GWP36" s="61"/>
      <c r="GWQ36" s="61"/>
      <c r="GWR36" s="61"/>
      <c r="GWS36" s="61"/>
      <c r="GWT36" s="61"/>
      <c r="GWU36" s="61"/>
      <c r="GWV36" s="61"/>
      <c r="GWW36" s="61"/>
      <c r="GWX36" s="61"/>
      <c r="GWY36" s="61"/>
      <c r="GWZ36" s="61"/>
      <c r="GXA36" s="61"/>
      <c r="GXB36" s="61"/>
      <c r="GXC36" s="61"/>
      <c r="GXD36" s="61"/>
      <c r="GXE36" s="61"/>
      <c r="GXF36" s="61"/>
      <c r="GXG36" s="61"/>
      <c r="GXH36" s="61"/>
      <c r="GXI36" s="61"/>
      <c r="GXJ36" s="61"/>
      <c r="GXK36" s="61"/>
      <c r="GXL36" s="61"/>
      <c r="GXM36" s="61"/>
      <c r="GXN36" s="61"/>
      <c r="GXO36" s="61"/>
      <c r="GXP36" s="61"/>
      <c r="GXQ36" s="61"/>
      <c r="GXR36" s="61"/>
      <c r="GXS36" s="61"/>
      <c r="GXT36" s="61"/>
      <c r="GXU36" s="61"/>
      <c r="GXV36" s="61"/>
      <c r="GXW36" s="61"/>
      <c r="GXX36" s="61"/>
      <c r="GXY36" s="61"/>
      <c r="GXZ36" s="61"/>
      <c r="GYA36" s="61"/>
      <c r="GYB36" s="61"/>
      <c r="GYC36" s="61"/>
      <c r="GYD36" s="61"/>
      <c r="GYE36" s="61"/>
      <c r="GYF36" s="61"/>
      <c r="GYG36" s="61"/>
      <c r="GYH36" s="61"/>
      <c r="GYI36" s="61"/>
      <c r="GYJ36" s="61"/>
      <c r="GYK36" s="61"/>
      <c r="GYL36" s="61"/>
      <c r="GYM36" s="61"/>
      <c r="GYN36" s="61"/>
      <c r="GYO36" s="61"/>
      <c r="GYP36" s="61"/>
      <c r="GYQ36" s="61"/>
      <c r="GYR36" s="61"/>
      <c r="GYS36" s="61"/>
      <c r="GYT36" s="61"/>
      <c r="GYU36" s="61"/>
      <c r="GYV36" s="61"/>
      <c r="GYW36" s="61"/>
      <c r="GYX36" s="61"/>
      <c r="GYY36" s="61"/>
      <c r="GYZ36" s="61"/>
      <c r="GZA36" s="61"/>
      <c r="GZB36" s="61"/>
      <c r="GZC36" s="61"/>
      <c r="GZD36" s="61"/>
      <c r="GZE36" s="61"/>
      <c r="GZF36" s="61"/>
      <c r="GZG36" s="61"/>
      <c r="GZH36" s="61"/>
      <c r="GZI36" s="61"/>
      <c r="GZJ36" s="61"/>
      <c r="GZK36" s="61"/>
      <c r="GZL36" s="61"/>
      <c r="GZM36" s="61"/>
      <c r="GZN36" s="61"/>
      <c r="GZO36" s="61"/>
      <c r="GZP36" s="61"/>
      <c r="GZQ36" s="61"/>
      <c r="GZR36" s="61"/>
      <c r="GZS36" s="61"/>
      <c r="GZT36" s="61"/>
      <c r="GZU36" s="61"/>
      <c r="GZV36" s="61"/>
      <c r="GZW36" s="61"/>
      <c r="GZX36" s="61"/>
      <c r="GZY36" s="61"/>
      <c r="GZZ36" s="61"/>
      <c r="HAA36" s="61"/>
      <c r="HAB36" s="61"/>
      <c r="HAC36" s="61"/>
      <c r="HAD36" s="61"/>
      <c r="HAE36" s="61"/>
      <c r="HAF36" s="61"/>
      <c r="HAG36" s="61"/>
      <c r="HAH36" s="61"/>
      <c r="HAI36" s="61"/>
      <c r="HAJ36" s="61"/>
      <c r="HAK36" s="61"/>
      <c r="HAL36" s="61"/>
      <c r="HAM36" s="61"/>
      <c r="HAN36" s="61"/>
      <c r="HAO36" s="61"/>
      <c r="HAP36" s="61"/>
      <c r="HAQ36" s="61"/>
      <c r="HAR36" s="61"/>
      <c r="HAS36" s="61"/>
      <c r="HAT36" s="61"/>
      <c r="HAU36" s="61"/>
      <c r="HAV36" s="61"/>
      <c r="HAW36" s="61"/>
      <c r="HAX36" s="61"/>
      <c r="HAY36" s="61"/>
      <c r="HAZ36" s="61"/>
      <c r="HBA36" s="61"/>
      <c r="HBB36" s="61"/>
      <c r="HBC36" s="61"/>
      <c r="HBD36" s="61"/>
      <c r="HBE36" s="61"/>
      <c r="HBF36" s="61"/>
      <c r="HBG36" s="61"/>
      <c r="HBH36" s="61"/>
      <c r="HBI36" s="61"/>
      <c r="HBJ36" s="61"/>
      <c r="HBK36" s="61"/>
      <c r="HBL36" s="61"/>
      <c r="HBM36" s="61"/>
      <c r="HBN36" s="61"/>
      <c r="HBO36" s="61"/>
      <c r="HBP36" s="61"/>
      <c r="HBQ36" s="61"/>
      <c r="HBR36" s="61"/>
      <c r="HBS36" s="61"/>
      <c r="HBT36" s="61"/>
      <c r="HBU36" s="61"/>
      <c r="HBV36" s="61"/>
      <c r="HBW36" s="61"/>
      <c r="HBX36" s="61"/>
      <c r="HBY36" s="61"/>
      <c r="HBZ36" s="61"/>
      <c r="HCA36" s="61"/>
      <c r="HCB36" s="61"/>
      <c r="HCC36" s="61"/>
      <c r="HCD36" s="61"/>
      <c r="HCE36" s="61"/>
      <c r="HCF36" s="61"/>
      <c r="HCG36" s="61"/>
      <c r="HCH36" s="61"/>
      <c r="HCI36" s="61"/>
      <c r="HCJ36" s="61"/>
      <c r="HCK36" s="61"/>
      <c r="HCL36" s="61"/>
      <c r="HCM36" s="61"/>
      <c r="HCN36" s="61"/>
      <c r="HCO36" s="61"/>
      <c r="HCP36" s="61"/>
      <c r="HCQ36" s="61"/>
      <c r="HCR36" s="61"/>
      <c r="HCS36" s="61"/>
      <c r="HCT36" s="61"/>
      <c r="HCU36" s="61"/>
      <c r="HCV36" s="61"/>
      <c r="HCW36" s="61"/>
      <c r="HCX36" s="61"/>
      <c r="HCY36" s="61"/>
      <c r="HCZ36" s="61"/>
      <c r="HDA36" s="61"/>
      <c r="HDB36" s="61"/>
      <c r="HDC36" s="61"/>
      <c r="HDD36" s="61"/>
      <c r="HDE36" s="61"/>
      <c r="HDF36" s="61"/>
      <c r="HDG36" s="61"/>
      <c r="HDH36" s="61"/>
      <c r="HDI36" s="61"/>
      <c r="HDJ36" s="61"/>
      <c r="HDK36" s="61"/>
      <c r="HDL36" s="61"/>
      <c r="HDM36" s="61"/>
      <c r="HDN36" s="61"/>
      <c r="HDO36" s="61"/>
      <c r="HDP36" s="61"/>
      <c r="HDQ36" s="61"/>
      <c r="HDR36" s="61"/>
      <c r="HDS36" s="61"/>
      <c r="HDT36" s="61"/>
      <c r="HDU36" s="61"/>
      <c r="HDV36" s="61"/>
      <c r="HDW36" s="61"/>
      <c r="HDX36" s="61"/>
      <c r="HDY36" s="61"/>
      <c r="HDZ36" s="61"/>
      <c r="HEA36" s="61"/>
      <c r="HEB36" s="61"/>
      <c r="HEC36" s="61"/>
      <c r="HED36" s="61"/>
      <c r="HEE36" s="61"/>
      <c r="HEF36" s="61"/>
      <c r="HEG36" s="61"/>
      <c r="HEH36" s="61"/>
      <c r="HEI36" s="61"/>
      <c r="HEJ36" s="61"/>
      <c r="HEK36" s="61"/>
      <c r="HEL36" s="61"/>
      <c r="HEM36" s="61"/>
      <c r="HEN36" s="61"/>
      <c r="HEO36" s="61"/>
      <c r="HEP36" s="61"/>
      <c r="HEQ36" s="61"/>
      <c r="HER36" s="61"/>
      <c r="HES36" s="61"/>
      <c r="HET36" s="61"/>
      <c r="HEU36" s="61"/>
      <c r="HEV36" s="61"/>
      <c r="HEW36" s="61"/>
      <c r="HEX36" s="61"/>
      <c r="HEY36" s="61"/>
      <c r="HEZ36" s="61"/>
      <c r="HFA36" s="61"/>
      <c r="HFB36" s="61"/>
      <c r="HFC36" s="61"/>
      <c r="HFD36" s="61"/>
      <c r="HFE36" s="61"/>
      <c r="HFF36" s="61"/>
      <c r="HFG36" s="61"/>
      <c r="HFH36" s="61"/>
      <c r="HFI36" s="61"/>
      <c r="HFJ36" s="61"/>
      <c r="HFK36" s="61"/>
      <c r="HFL36" s="61"/>
      <c r="HFM36" s="61"/>
      <c r="HFN36" s="61"/>
      <c r="HFO36" s="61"/>
      <c r="HFP36" s="61"/>
      <c r="HFQ36" s="61"/>
      <c r="HFR36" s="61"/>
      <c r="HFS36" s="61"/>
      <c r="HFT36" s="61"/>
      <c r="HFU36" s="61"/>
      <c r="HFV36" s="61"/>
      <c r="HFW36" s="61"/>
      <c r="HFX36" s="61"/>
      <c r="HFY36" s="61"/>
      <c r="HFZ36" s="61"/>
      <c r="HGA36" s="61"/>
      <c r="HGB36" s="61"/>
      <c r="HGC36" s="61"/>
      <c r="HGD36" s="61"/>
      <c r="HGE36" s="61"/>
      <c r="HGF36" s="61"/>
      <c r="HGG36" s="61"/>
      <c r="HGH36" s="61"/>
      <c r="HGI36" s="61"/>
      <c r="HGJ36" s="61"/>
      <c r="HGK36" s="61"/>
      <c r="HGL36" s="61"/>
      <c r="HGM36" s="61"/>
      <c r="HGN36" s="61"/>
      <c r="HGO36" s="61"/>
      <c r="HGP36" s="61"/>
      <c r="HGQ36" s="61"/>
      <c r="HGR36" s="61"/>
      <c r="HGS36" s="61"/>
      <c r="HGT36" s="61"/>
      <c r="HGU36" s="61"/>
      <c r="HGV36" s="61"/>
      <c r="HGW36" s="61"/>
      <c r="HGX36" s="61"/>
      <c r="HGY36" s="61"/>
      <c r="HGZ36" s="61"/>
      <c r="HHA36" s="61"/>
      <c r="HHB36" s="61"/>
      <c r="HHC36" s="61"/>
      <c r="HHD36" s="61"/>
      <c r="HHE36" s="61"/>
      <c r="HHF36" s="61"/>
      <c r="HHG36" s="61"/>
      <c r="HHH36" s="61"/>
      <c r="HHI36" s="61"/>
      <c r="HHJ36" s="61"/>
      <c r="HHK36" s="61"/>
      <c r="HHL36" s="61"/>
      <c r="HHM36" s="61"/>
      <c r="HHN36" s="61"/>
      <c r="HHO36" s="61"/>
      <c r="HHP36" s="61"/>
      <c r="HHQ36" s="61"/>
      <c r="HHR36" s="61"/>
      <c r="HHS36" s="61"/>
      <c r="HHT36" s="61"/>
      <c r="HHU36" s="61"/>
      <c r="HHV36" s="61"/>
      <c r="HHW36" s="61"/>
      <c r="HHX36" s="61"/>
      <c r="HHY36" s="61"/>
      <c r="HHZ36" s="61"/>
      <c r="HIA36" s="61"/>
      <c r="HIB36" s="61"/>
      <c r="HIC36" s="61"/>
      <c r="HID36" s="61"/>
      <c r="HIE36" s="61"/>
      <c r="HIF36" s="61"/>
      <c r="HIG36" s="61"/>
      <c r="HIH36" s="61"/>
      <c r="HII36" s="61"/>
      <c r="HIJ36" s="61"/>
      <c r="HIK36" s="61"/>
      <c r="HIL36" s="61"/>
      <c r="HIM36" s="61"/>
      <c r="HIN36" s="61"/>
      <c r="HIO36" s="61"/>
      <c r="HIP36" s="61"/>
      <c r="HIQ36" s="61"/>
      <c r="HIR36" s="61"/>
      <c r="HIS36" s="61"/>
      <c r="HIT36" s="61"/>
      <c r="HIU36" s="61"/>
      <c r="HIV36" s="61"/>
      <c r="HIW36" s="61"/>
      <c r="HIX36" s="61"/>
      <c r="HIY36" s="61"/>
      <c r="HIZ36" s="61"/>
      <c r="HJA36" s="61"/>
      <c r="HJB36" s="61"/>
      <c r="HJC36" s="61"/>
      <c r="HJD36" s="61"/>
      <c r="HJE36" s="61"/>
      <c r="HJF36" s="61"/>
      <c r="HJG36" s="61"/>
      <c r="HJH36" s="61"/>
      <c r="HJI36" s="61"/>
      <c r="HJJ36" s="61"/>
      <c r="HJK36" s="61"/>
      <c r="HJL36" s="61"/>
      <c r="HJM36" s="61"/>
      <c r="HJN36" s="61"/>
      <c r="HJO36" s="61"/>
      <c r="HJP36" s="61"/>
      <c r="HJQ36" s="61"/>
      <c r="HJR36" s="61"/>
      <c r="HJS36" s="61"/>
      <c r="HJT36" s="61"/>
      <c r="HJU36" s="61"/>
      <c r="HJV36" s="61"/>
      <c r="HJW36" s="61"/>
      <c r="HJX36" s="61"/>
      <c r="HJY36" s="61"/>
      <c r="HJZ36" s="61"/>
      <c r="HKA36" s="61"/>
      <c r="HKB36" s="61"/>
      <c r="HKC36" s="61"/>
      <c r="HKD36" s="61"/>
      <c r="HKE36" s="61"/>
      <c r="HKF36" s="61"/>
      <c r="HKG36" s="61"/>
      <c r="HKH36" s="61"/>
      <c r="HKI36" s="61"/>
      <c r="HKJ36" s="61"/>
      <c r="HKK36" s="61"/>
      <c r="HKL36" s="61"/>
      <c r="HKM36" s="61"/>
      <c r="HKN36" s="61"/>
      <c r="HKO36" s="61"/>
      <c r="HKP36" s="61"/>
      <c r="HKQ36" s="61"/>
      <c r="HKR36" s="61"/>
      <c r="HKS36" s="61"/>
      <c r="HKT36" s="61"/>
      <c r="HKU36" s="61"/>
      <c r="HKV36" s="61"/>
      <c r="HKW36" s="61"/>
      <c r="HKX36" s="61"/>
      <c r="HKY36" s="61"/>
      <c r="HKZ36" s="61"/>
      <c r="HLA36" s="61"/>
      <c r="HLB36" s="61"/>
      <c r="HLC36" s="61"/>
      <c r="HLD36" s="61"/>
      <c r="HLE36" s="61"/>
      <c r="HLF36" s="61"/>
      <c r="HLG36" s="61"/>
      <c r="HLH36" s="61"/>
      <c r="HLI36" s="61"/>
      <c r="HLJ36" s="61"/>
      <c r="HLK36" s="61"/>
      <c r="HLL36" s="61"/>
      <c r="HLM36" s="61"/>
      <c r="HLN36" s="61"/>
      <c r="HLO36" s="61"/>
      <c r="HLP36" s="61"/>
      <c r="HLQ36" s="61"/>
      <c r="HLR36" s="61"/>
      <c r="HLS36" s="61"/>
      <c r="HLT36" s="61"/>
      <c r="HLU36" s="61"/>
      <c r="HLV36" s="61"/>
      <c r="HLW36" s="61"/>
      <c r="HLX36" s="61"/>
      <c r="HLY36" s="61"/>
      <c r="HLZ36" s="61"/>
      <c r="HMA36" s="61"/>
      <c r="HMB36" s="61"/>
      <c r="HMC36" s="61"/>
      <c r="HMD36" s="61"/>
      <c r="HME36" s="61"/>
      <c r="HMF36" s="61"/>
      <c r="HMG36" s="61"/>
      <c r="HMH36" s="61"/>
      <c r="HMI36" s="61"/>
      <c r="HMJ36" s="61"/>
      <c r="HMK36" s="61"/>
      <c r="HML36" s="61"/>
      <c r="HMM36" s="61"/>
      <c r="HMN36" s="61"/>
      <c r="HMO36" s="61"/>
      <c r="HMP36" s="61"/>
      <c r="HMQ36" s="61"/>
      <c r="HMR36" s="61"/>
      <c r="HMS36" s="61"/>
      <c r="HMT36" s="61"/>
      <c r="HMU36" s="61"/>
      <c r="HMV36" s="61"/>
      <c r="HMW36" s="61"/>
      <c r="HMX36" s="61"/>
      <c r="HMY36" s="61"/>
      <c r="HMZ36" s="61"/>
      <c r="HNA36" s="61"/>
      <c r="HNB36" s="61"/>
      <c r="HNC36" s="61"/>
      <c r="HND36" s="61"/>
      <c r="HNE36" s="61"/>
      <c r="HNF36" s="61"/>
      <c r="HNG36" s="61"/>
      <c r="HNH36" s="61"/>
      <c r="HNI36" s="61"/>
      <c r="HNJ36" s="61"/>
      <c r="HNK36" s="61"/>
      <c r="HNL36" s="61"/>
      <c r="HNM36" s="61"/>
      <c r="HNN36" s="61"/>
      <c r="HNO36" s="61"/>
      <c r="HNP36" s="61"/>
      <c r="HNQ36" s="61"/>
      <c r="HNR36" s="61"/>
      <c r="HNS36" s="61"/>
      <c r="HNT36" s="61"/>
      <c r="HNU36" s="61"/>
      <c r="HNV36" s="61"/>
      <c r="HNW36" s="61"/>
      <c r="HNX36" s="61"/>
      <c r="HNY36" s="61"/>
      <c r="HNZ36" s="61"/>
      <c r="HOA36" s="61"/>
      <c r="HOB36" s="61"/>
      <c r="HOC36" s="61"/>
      <c r="HOD36" s="61"/>
      <c r="HOE36" s="61"/>
      <c r="HOF36" s="61"/>
      <c r="HOG36" s="61"/>
      <c r="HOH36" s="61"/>
      <c r="HOI36" s="61"/>
      <c r="HOJ36" s="61"/>
      <c r="HOK36" s="61"/>
      <c r="HOL36" s="61"/>
      <c r="HOM36" s="61"/>
      <c r="HON36" s="61"/>
      <c r="HOO36" s="61"/>
      <c r="HOP36" s="61"/>
      <c r="HOQ36" s="61"/>
      <c r="HOR36" s="61"/>
      <c r="HOS36" s="61"/>
      <c r="HOT36" s="61"/>
      <c r="HOU36" s="61"/>
      <c r="HOV36" s="61"/>
      <c r="HOW36" s="61"/>
      <c r="HOX36" s="61"/>
      <c r="HOY36" s="61"/>
      <c r="HOZ36" s="61"/>
      <c r="HPA36" s="61"/>
      <c r="HPB36" s="61"/>
      <c r="HPC36" s="61"/>
      <c r="HPD36" s="61"/>
      <c r="HPE36" s="61"/>
      <c r="HPF36" s="61"/>
      <c r="HPG36" s="61"/>
      <c r="HPH36" s="61"/>
      <c r="HPI36" s="61"/>
      <c r="HPJ36" s="61"/>
      <c r="HPK36" s="61"/>
      <c r="HPL36" s="61"/>
      <c r="HPM36" s="61"/>
      <c r="HPN36" s="61"/>
      <c r="HPO36" s="61"/>
      <c r="HPP36" s="61"/>
      <c r="HPQ36" s="61"/>
      <c r="HPR36" s="61"/>
      <c r="HPS36" s="61"/>
      <c r="HPT36" s="61"/>
      <c r="HPU36" s="61"/>
      <c r="HPV36" s="61"/>
      <c r="HPW36" s="61"/>
      <c r="HPX36" s="61"/>
      <c r="HPY36" s="61"/>
      <c r="HPZ36" s="61"/>
      <c r="HQA36" s="61"/>
      <c r="HQB36" s="61"/>
      <c r="HQC36" s="61"/>
      <c r="HQD36" s="61"/>
      <c r="HQE36" s="61"/>
      <c r="HQF36" s="61"/>
      <c r="HQG36" s="61"/>
      <c r="HQH36" s="61"/>
      <c r="HQI36" s="61"/>
      <c r="HQJ36" s="61"/>
      <c r="HQK36" s="61"/>
      <c r="HQL36" s="61"/>
      <c r="HQM36" s="61"/>
      <c r="HQN36" s="61"/>
      <c r="HQO36" s="61"/>
      <c r="HQP36" s="61"/>
      <c r="HQQ36" s="61"/>
      <c r="HQR36" s="61"/>
      <c r="HQS36" s="61"/>
      <c r="HQT36" s="61"/>
      <c r="HQU36" s="61"/>
      <c r="HQV36" s="61"/>
      <c r="HQW36" s="61"/>
      <c r="HQX36" s="61"/>
      <c r="HQY36" s="61"/>
      <c r="HQZ36" s="61"/>
      <c r="HRA36" s="61"/>
      <c r="HRB36" s="61"/>
      <c r="HRC36" s="61"/>
      <c r="HRD36" s="61"/>
      <c r="HRE36" s="61"/>
      <c r="HRF36" s="61"/>
      <c r="HRG36" s="61"/>
      <c r="HRH36" s="61"/>
      <c r="HRI36" s="61"/>
      <c r="HRJ36" s="61"/>
      <c r="HRK36" s="61"/>
      <c r="HRL36" s="61"/>
      <c r="HRM36" s="61"/>
      <c r="HRN36" s="61"/>
      <c r="HRO36" s="61"/>
      <c r="HRP36" s="61"/>
      <c r="HRQ36" s="61"/>
      <c r="HRR36" s="61"/>
      <c r="HRS36" s="61"/>
      <c r="HRT36" s="61"/>
      <c r="HRU36" s="61"/>
      <c r="HRV36" s="61"/>
      <c r="HRW36" s="61"/>
      <c r="HRX36" s="61"/>
      <c r="HRY36" s="61"/>
      <c r="HRZ36" s="61"/>
      <c r="HSA36" s="61"/>
      <c r="HSB36" s="61"/>
      <c r="HSC36" s="61"/>
      <c r="HSD36" s="61"/>
      <c r="HSE36" s="61"/>
      <c r="HSF36" s="61"/>
      <c r="HSG36" s="61"/>
      <c r="HSH36" s="61"/>
      <c r="HSI36" s="61"/>
      <c r="HSJ36" s="61"/>
      <c r="HSK36" s="61"/>
      <c r="HSL36" s="61"/>
      <c r="HSM36" s="61"/>
      <c r="HSN36" s="61"/>
      <c r="HSO36" s="61"/>
      <c r="HSP36" s="61"/>
      <c r="HSQ36" s="61"/>
      <c r="HSR36" s="61"/>
      <c r="HSS36" s="61"/>
      <c r="HST36" s="61"/>
      <c r="HSU36" s="61"/>
      <c r="HSV36" s="61"/>
      <c r="HSW36" s="61"/>
      <c r="HSX36" s="61"/>
      <c r="HSY36" s="61"/>
      <c r="HSZ36" s="61"/>
      <c r="HTA36" s="61"/>
      <c r="HTB36" s="61"/>
      <c r="HTC36" s="61"/>
      <c r="HTD36" s="61"/>
      <c r="HTE36" s="61"/>
      <c r="HTF36" s="61"/>
      <c r="HTG36" s="61"/>
      <c r="HTH36" s="61"/>
      <c r="HTI36" s="61"/>
      <c r="HTJ36" s="61"/>
      <c r="HTK36" s="61"/>
      <c r="HTL36" s="61"/>
      <c r="HTM36" s="61"/>
      <c r="HTN36" s="61"/>
      <c r="HTO36" s="61"/>
      <c r="HTP36" s="61"/>
      <c r="HTQ36" s="61"/>
      <c r="HTR36" s="61"/>
      <c r="HTS36" s="61"/>
      <c r="HTT36" s="61"/>
      <c r="HTU36" s="61"/>
      <c r="HTV36" s="61"/>
      <c r="HTW36" s="61"/>
      <c r="HTX36" s="61"/>
      <c r="HTY36" s="61"/>
      <c r="HTZ36" s="61"/>
      <c r="HUA36" s="61"/>
      <c r="HUB36" s="61"/>
      <c r="HUC36" s="61"/>
      <c r="HUD36" s="61"/>
      <c r="HUE36" s="61"/>
      <c r="HUF36" s="61"/>
      <c r="HUG36" s="61"/>
      <c r="HUH36" s="61"/>
      <c r="HUI36" s="61"/>
      <c r="HUJ36" s="61"/>
      <c r="HUK36" s="61"/>
      <c r="HUL36" s="61"/>
      <c r="HUM36" s="61"/>
      <c r="HUN36" s="61"/>
      <c r="HUO36" s="61"/>
      <c r="HUP36" s="61"/>
      <c r="HUQ36" s="61"/>
      <c r="HUR36" s="61"/>
      <c r="HUS36" s="61"/>
      <c r="HUT36" s="61"/>
      <c r="HUU36" s="61"/>
      <c r="HUV36" s="61"/>
      <c r="HUW36" s="61"/>
      <c r="HUX36" s="61"/>
      <c r="HUY36" s="61"/>
      <c r="HUZ36" s="61"/>
      <c r="HVA36" s="61"/>
      <c r="HVB36" s="61"/>
      <c r="HVC36" s="61"/>
      <c r="HVD36" s="61"/>
      <c r="HVE36" s="61"/>
      <c r="HVF36" s="61"/>
      <c r="HVG36" s="61"/>
      <c r="HVH36" s="61"/>
      <c r="HVI36" s="61"/>
      <c r="HVJ36" s="61"/>
      <c r="HVK36" s="61"/>
      <c r="HVL36" s="61"/>
      <c r="HVM36" s="61"/>
      <c r="HVN36" s="61"/>
      <c r="HVO36" s="61"/>
      <c r="HVP36" s="61"/>
      <c r="HVQ36" s="61"/>
      <c r="HVR36" s="61"/>
      <c r="HVS36" s="61"/>
      <c r="HVT36" s="61"/>
      <c r="HVU36" s="61"/>
      <c r="HVV36" s="61"/>
      <c r="HVW36" s="61"/>
      <c r="HVX36" s="61"/>
      <c r="HVY36" s="61"/>
      <c r="HVZ36" s="61"/>
      <c r="HWA36" s="61"/>
      <c r="HWB36" s="61"/>
      <c r="HWC36" s="61"/>
      <c r="HWD36" s="61"/>
      <c r="HWE36" s="61"/>
      <c r="HWF36" s="61"/>
      <c r="HWG36" s="61"/>
      <c r="HWH36" s="61"/>
      <c r="HWI36" s="61"/>
      <c r="HWJ36" s="61"/>
      <c r="HWK36" s="61"/>
      <c r="HWL36" s="61"/>
      <c r="HWM36" s="61"/>
      <c r="HWN36" s="61"/>
      <c r="HWO36" s="61"/>
      <c r="HWP36" s="61"/>
      <c r="HWQ36" s="61"/>
      <c r="HWR36" s="61"/>
      <c r="HWS36" s="61"/>
      <c r="HWT36" s="61"/>
      <c r="HWU36" s="61"/>
      <c r="HWV36" s="61"/>
      <c r="HWW36" s="61"/>
      <c r="HWX36" s="61"/>
      <c r="HWY36" s="61"/>
      <c r="HWZ36" s="61"/>
      <c r="HXA36" s="61"/>
      <c r="HXB36" s="61"/>
      <c r="HXC36" s="61"/>
      <c r="HXD36" s="61"/>
      <c r="HXE36" s="61"/>
      <c r="HXF36" s="61"/>
      <c r="HXG36" s="61"/>
      <c r="HXH36" s="61"/>
      <c r="HXI36" s="61"/>
      <c r="HXJ36" s="61"/>
      <c r="HXK36" s="61"/>
      <c r="HXL36" s="61"/>
      <c r="HXM36" s="61"/>
      <c r="HXN36" s="61"/>
      <c r="HXO36" s="61"/>
      <c r="HXP36" s="61"/>
      <c r="HXQ36" s="61"/>
      <c r="HXR36" s="61"/>
      <c r="HXS36" s="61"/>
      <c r="HXT36" s="61"/>
      <c r="HXU36" s="61"/>
      <c r="HXV36" s="61"/>
      <c r="HXW36" s="61"/>
      <c r="HXX36" s="61"/>
      <c r="HXY36" s="61"/>
      <c r="HXZ36" s="61"/>
      <c r="HYA36" s="61"/>
      <c r="HYB36" s="61"/>
      <c r="HYC36" s="61"/>
      <c r="HYD36" s="61"/>
      <c r="HYE36" s="61"/>
      <c r="HYF36" s="61"/>
      <c r="HYG36" s="61"/>
      <c r="HYH36" s="61"/>
      <c r="HYI36" s="61"/>
      <c r="HYJ36" s="61"/>
      <c r="HYK36" s="61"/>
      <c r="HYL36" s="61"/>
      <c r="HYM36" s="61"/>
      <c r="HYN36" s="61"/>
      <c r="HYO36" s="61"/>
      <c r="HYP36" s="61"/>
      <c r="HYQ36" s="61"/>
      <c r="HYR36" s="61"/>
      <c r="HYS36" s="61"/>
      <c r="HYT36" s="61"/>
      <c r="HYU36" s="61"/>
      <c r="HYV36" s="61"/>
      <c r="HYW36" s="61"/>
      <c r="HYX36" s="61"/>
      <c r="HYY36" s="61"/>
      <c r="HYZ36" s="61"/>
      <c r="HZA36" s="61"/>
      <c r="HZB36" s="61"/>
      <c r="HZC36" s="61"/>
      <c r="HZD36" s="61"/>
      <c r="HZE36" s="61"/>
      <c r="HZF36" s="61"/>
      <c r="HZG36" s="61"/>
      <c r="HZH36" s="61"/>
      <c r="HZI36" s="61"/>
      <c r="HZJ36" s="61"/>
      <c r="HZK36" s="61"/>
      <c r="HZL36" s="61"/>
      <c r="HZM36" s="61"/>
      <c r="HZN36" s="61"/>
      <c r="HZO36" s="61"/>
      <c r="HZP36" s="61"/>
      <c r="HZQ36" s="61"/>
      <c r="HZR36" s="61"/>
      <c r="HZS36" s="61"/>
      <c r="HZT36" s="61"/>
      <c r="HZU36" s="61"/>
      <c r="HZV36" s="61"/>
      <c r="HZW36" s="61"/>
      <c r="HZX36" s="61"/>
      <c r="HZY36" s="61"/>
      <c r="HZZ36" s="61"/>
      <c r="IAA36" s="61"/>
      <c r="IAB36" s="61"/>
      <c r="IAC36" s="61"/>
      <c r="IAD36" s="61"/>
      <c r="IAE36" s="61"/>
      <c r="IAF36" s="61"/>
      <c r="IAG36" s="61"/>
      <c r="IAH36" s="61"/>
      <c r="IAI36" s="61"/>
      <c r="IAJ36" s="61"/>
      <c r="IAK36" s="61"/>
      <c r="IAL36" s="61"/>
      <c r="IAM36" s="61"/>
      <c r="IAN36" s="61"/>
      <c r="IAO36" s="61"/>
      <c r="IAP36" s="61"/>
      <c r="IAQ36" s="61"/>
      <c r="IAR36" s="61"/>
      <c r="IAS36" s="61"/>
      <c r="IAT36" s="61"/>
      <c r="IAU36" s="61"/>
      <c r="IAV36" s="61"/>
      <c r="IAW36" s="61"/>
      <c r="IAX36" s="61"/>
      <c r="IAY36" s="61"/>
      <c r="IAZ36" s="61"/>
      <c r="IBA36" s="61"/>
      <c r="IBB36" s="61"/>
      <c r="IBC36" s="61"/>
      <c r="IBD36" s="61"/>
      <c r="IBE36" s="61"/>
      <c r="IBF36" s="61"/>
      <c r="IBG36" s="61"/>
      <c r="IBH36" s="61"/>
      <c r="IBI36" s="61"/>
      <c r="IBJ36" s="61"/>
      <c r="IBK36" s="61"/>
      <c r="IBL36" s="61"/>
      <c r="IBM36" s="61"/>
      <c r="IBN36" s="61"/>
      <c r="IBO36" s="61"/>
      <c r="IBP36" s="61"/>
      <c r="IBQ36" s="61"/>
      <c r="IBR36" s="61"/>
      <c r="IBS36" s="61"/>
      <c r="IBT36" s="61"/>
      <c r="IBU36" s="61"/>
      <c r="IBV36" s="61"/>
      <c r="IBW36" s="61"/>
      <c r="IBX36" s="61"/>
      <c r="IBY36" s="61"/>
      <c r="IBZ36" s="61"/>
      <c r="ICA36" s="61"/>
      <c r="ICB36" s="61"/>
      <c r="ICC36" s="61"/>
      <c r="ICD36" s="61"/>
      <c r="ICE36" s="61"/>
      <c r="ICF36" s="61"/>
      <c r="ICG36" s="61"/>
      <c r="ICH36" s="61"/>
      <c r="ICI36" s="61"/>
      <c r="ICJ36" s="61"/>
      <c r="ICK36" s="61"/>
      <c r="ICL36" s="61"/>
      <c r="ICM36" s="61"/>
      <c r="ICN36" s="61"/>
      <c r="ICO36" s="61"/>
      <c r="ICP36" s="61"/>
      <c r="ICQ36" s="61"/>
      <c r="ICR36" s="61"/>
      <c r="ICS36" s="61"/>
      <c r="ICT36" s="61"/>
      <c r="ICU36" s="61"/>
      <c r="ICV36" s="61"/>
      <c r="ICW36" s="61"/>
      <c r="ICX36" s="61"/>
      <c r="ICY36" s="61"/>
      <c r="ICZ36" s="61"/>
      <c r="IDA36" s="61"/>
      <c r="IDB36" s="61"/>
      <c r="IDC36" s="61"/>
      <c r="IDD36" s="61"/>
      <c r="IDE36" s="61"/>
      <c r="IDF36" s="61"/>
      <c r="IDG36" s="61"/>
      <c r="IDH36" s="61"/>
      <c r="IDI36" s="61"/>
      <c r="IDJ36" s="61"/>
      <c r="IDK36" s="61"/>
      <c r="IDL36" s="61"/>
      <c r="IDM36" s="61"/>
      <c r="IDN36" s="61"/>
      <c r="IDO36" s="61"/>
      <c r="IDP36" s="61"/>
      <c r="IDQ36" s="61"/>
      <c r="IDR36" s="61"/>
      <c r="IDS36" s="61"/>
      <c r="IDT36" s="61"/>
      <c r="IDU36" s="61"/>
      <c r="IDV36" s="61"/>
      <c r="IDW36" s="61"/>
      <c r="IDX36" s="61"/>
      <c r="IDY36" s="61"/>
      <c r="IDZ36" s="61"/>
      <c r="IEA36" s="61"/>
      <c r="IEB36" s="61"/>
      <c r="IEC36" s="61"/>
      <c r="IED36" s="61"/>
      <c r="IEE36" s="61"/>
      <c r="IEF36" s="61"/>
      <c r="IEG36" s="61"/>
      <c r="IEH36" s="61"/>
      <c r="IEI36" s="61"/>
      <c r="IEJ36" s="61"/>
      <c r="IEK36" s="61"/>
      <c r="IEL36" s="61"/>
      <c r="IEM36" s="61"/>
      <c r="IEN36" s="61"/>
      <c r="IEO36" s="61"/>
      <c r="IEP36" s="61"/>
      <c r="IEQ36" s="61"/>
      <c r="IER36" s="61"/>
      <c r="IES36" s="61"/>
      <c r="IET36" s="61"/>
      <c r="IEU36" s="61"/>
      <c r="IEV36" s="61"/>
      <c r="IEW36" s="61"/>
      <c r="IEX36" s="61"/>
      <c r="IEY36" s="61"/>
      <c r="IEZ36" s="61"/>
      <c r="IFA36" s="61"/>
      <c r="IFB36" s="61"/>
      <c r="IFC36" s="61"/>
      <c r="IFD36" s="61"/>
      <c r="IFE36" s="61"/>
      <c r="IFF36" s="61"/>
      <c r="IFG36" s="61"/>
      <c r="IFH36" s="61"/>
      <c r="IFI36" s="61"/>
      <c r="IFJ36" s="61"/>
      <c r="IFK36" s="61"/>
      <c r="IFL36" s="61"/>
      <c r="IFM36" s="61"/>
      <c r="IFN36" s="61"/>
      <c r="IFO36" s="61"/>
      <c r="IFP36" s="61"/>
      <c r="IFQ36" s="61"/>
      <c r="IFR36" s="61"/>
      <c r="IFS36" s="61"/>
      <c r="IFT36" s="61"/>
      <c r="IFU36" s="61"/>
      <c r="IFV36" s="61"/>
      <c r="IFW36" s="61"/>
      <c r="IFX36" s="61"/>
      <c r="IFY36" s="61"/>
      <c r="IFZ36" s="61"/>
      <c r="IGA36" s="61"/>
      <c r="IGB36" s="61"/>
      <c r="IGC36" s="61"/>
      <c r="IGD36" s="61"/>
      <c r="IGE36" s="61"/>
      <c r="IGF36" s="61"/>
      <c r="IGG36" s="61"/>
      <c r="IGH36" s="61"/>
      <c r="IGI36" s="61"/>
      <c r="IGJ36" s="61"/>
      <c r="IGK36" s="61"/>
      <c r="IGL36" s="61"/>
      <c r="IGM36" s="61"/>
      <c r="IGN36" s="61"/>
      <c r="IGO36" s="61"/>
      <c r="IGP36" s="61"/>
      <c r="IGQ36" s="61"/>
      <c r="IGR36" s="61"/>
      <c r="IGS36" s="61"/>
      <c r="IGT36" s="61"/>
      <c r="IGU36" s="61"/>
      <c r="IGV36" s="61"/>
      <c r="IGW36" s="61"/>
      <c r="IGX36" s="61"/>
      <c r="IGY36" s="61"/>
      <c r="IGZ36" s="61"/>
      <c r="IHA36" s="61"/>
      <c r="IHB36" s="61"/>
      <c r="IHC36" s="61"/>
      <c r="IHD36" s="61"/>
      <c r="IHE36" s="61"/>
      <c r="IHF36" s="61"/>
      <c r="IHG36" s="61"/>
      <c r="IHH36" s="61"/>
      <c r="IHI36" s="61"/>
      <c r="IHJ36" s="61"/>
      <c r="IHK36" s="61"/>
      <c r="IHL36" s="61"/>
      <c r="IHM36" s="61"/>
      <c r="IHN36" s="61"/>
      <c r="IHO36" s="61"/>
      <c r="IHP36" s="61"/>
      <c r="IHQ36" s="61"/>
      <c r="IHR36" s="61"/>
      <c r="IHS36" s="61"/>
      <c r="IHT36" s="61"/>
      <c r="IHU36" s="61"/>
      <c r="IHV36" s="61"/>
      <c r="IHW36" s="61"/>
      <c r="IHX36" s="61"/>
      <c r="IHY36" s="61"/>
      <c r="IHZ36" s="61"/>
      <c r="IIA36" s="61"/>
      <c r="IIB36" s="61"/>
      <c r="IIC36" s="61"/>
      <c r="IID36" s="61"/>
      <c r="IIE36" s="61"/>
      <c r="IIF36" s="61"/>
      <c r="IIG36" s="61"/>
      <c r="IIH36" s="61"/>
      <c r="III36" s="61"/>
      <c r="IIJ36" s="61"/>
      <c r="IIK36" s="61"/>
      <c r="IIL36" s="61"/>
      <c r="IIM36" s="61"/>
      <c r="IIN36" s="61"/>
      <c r="IIO36" s="61"/>
      <c r="IIP36" s="61"/>
      <c r="IIQ36" s="61"/>
      <c r="IIR36" s="61"/>
      <c r="IIS36" s="61"/>
      <c r="IIT36" s="61"/>
      <c r="IIU36" s="61"/>
      <c r="IIV36" s="61"/>
      <c r="IIW36" s="61"/>
      <c r="IIX36" s="61"/>
      <c r="IIY36" s="61"/>
      <c r="IIZ36" s="61"/>
      <c r="IJA36" s="61"/>
      <c r="IJB36" s="61"/>
      <c r="IJC36" s="61"/>
      <c r="IJD36" s="61"/>
      <c r="IJE36" s="61"/>
      <c r="IJF36" s="61"/>
      <c r="IJG36" s="61"/>
      <c r="IJH36" s="61"/>
      <c r="IJI36" s="61"/>
      <c r="IJJ36" s="61"/>
      <c r="IJK36" s="61"/>
      <c r="IJL36" s="61"/>
      <c r="IJM36" s="61"/>
      <c r="IJN36" s="61"/>
      <c r="IJO36" s="61"/>
      <c r="IJP36" s="61"/>
      <c r="IJQ36" s="61"/>
      <c r="IJR36" s="61"/>
      <c r="IJS36" s="61"/>
      <c r="IJT36" s="61"/>
      <c r="IJU36" s="61"/>
      <c r="IJV36" s="61"/>
      <c r="IJW36" s="61"/>
      <c r="IJX36" s="61"/>
      <c r="IJY36" s="61"/>
      <c r="IJZ36" s="61"/>
      <c r="IKA36" s="61"/>
      <c r="IKB36" s="61"/>
      <c r="IKC36" s="61"/>
      <c r="IKD36" s="61"/>
      <c r="IKE36" s="61"/>
      <c r="IKF36" s="61"/>
      <c r="IKG36" s="61"/>
      <c r="IKH36" s="61"/>
      <c r="IKI36" s="61"/>
      <c r="IKJ36" s="61"/>
      <c r="IKK36" s="61"/>
      <c r="IKL36" s="61"/>
      <c r="IKM36" s="61"/>
      <c r="IKN36" s="61"/>
      <c r="IKO36" s="61"/>
      <c r="IKP36" s="61"/>
      <c r="IKQ36" s="61"/>
      <c r="IKR36" s="61"/>
      <c r="IKS36" s="61"/>
      <c r="IKT36" s="61"/>
      <c r="IKU36" s="61"/>
      <c r="IKV36" s="61"/>
      <c r="IKW36" s="61"/>
      <c r="IKX36" s="61"/>
      <c r="IKY36" s="61"/>
      <c r="IKZ36" s="61"/>
      <c r="ILA36" s="61"/>
      <c r="ILB36" s="61"/>
      <c r="ILC36" s="61"/>
      <c r="ILD36" s="61"/>
      <c r="ILE36" s="61"/>
      <c r="ILF36" s="61"/>
      <c r="ILG36" s="61"/>
      <c r="ILH36" s="61"/>
      <c r="ILI36" s="61"/>
      <c r="ILJ36" s="61"/>
      <c r="ILK36" s="61"/>
      <c r="ILL36" s="61"/>
      <c r="ILM36" s="61"/>
      <c r="ILN36" s="61"/>
      <c r="ILO36" s="61"/>
      <c r="ILP36" s="61"/>
      <c r="ILQ36" s="61"/>
      <c r="ILR36" s="61"/>
      <c r="ILS36" s="61"/>
      <c r="ILT36" s="61"/>
      <c r="ILU36" s="61"/>
      <c r="ILV36" s="61"/>
      <c r="ILW36" s="61"/>
      <c r="ILX36" s="61"/>
      <c r="ILY36" s="61"/>
      <c r="ILZ36" s="61"/>
      <c r="IMA36" s="61"/>
      <c r="IMB36" s="61"/>
      <c r="IMC36" s="61"/>
      <c r="IMD36" s="61"/>
      <c r="IME36" s="61"/>
      <c r="IMF36" s="61"/>
      <c r="IMG36" s="61"/>
      <c r="IMH36" s="61"/>
      <c r="IMI36" s="61"/>
      <c r="IMJ36" s="61"/>
      <c r="IMK36" s="61"/>
      <c r="IML36" s="61"/>
      <c r="IMM36" s="61"/>
      <c r="IMN36" s="61"/>
      <c r="IMO36" s="61"/>
      <c r="IMP36" s="61"/>
      <c r="IMQ36" s="61"/>
      <c r="IMR36" s="61"/>
      <c r="IMS36" s="61"/>
      <c r="IMT36" s="61"/>
      <c r="IMU36" s="61"/>
      <c r="IMV36" s="61"/>
      <c r="IMW36" s="61"/>
      <c r="IMX36" s="61"/>
      <c r="IMY36" s="61"/>
      <c r="IMZ36" s="61"/>
      <c r="INA36" s="61"/>
      <c r="INB36" s="61"/>
      <c r="INC36" s="61"/>
      <c r="IND36" s="61"/>
      <c r="INE36" s="61"/>
      <c r="INF36" s="61"/>
      <c r="ING36" s="61"/>
      <c r="INH36" s="61"/>
      <c r="INI36" s="61"/>
      <c r="INJ36" s="61"/>
      <c r="INK36" s="61"/>
      <c r="INL36" s="61"/>
      <c r="INM36" s="61"/>
      <c r="INN36" s="61"/>
      <c r="INO36" s="61"/>
      <c r="INP36" s="61"/>
      <c r="INQ36" s="61"/>
      <c r="INR36" s="61"/>
      <c r="INS36" s="61"/>
      <c r="INT36" s="61"/>
      <c r="INU36" s="61"/>
      <c r="INV36" s="61"/>
      <c r="INW36" s="61"/>
      <c r="INX36" s="61"/>
      <c r="INY36" s="61"/>
      <c r="INZ36" s="61"/>
      <c r="IOA36" s="61"/>
      <c r="IOB36" s="61"/>
      <c r="IOC36" s="61"/>
      <c r="IOD36" s="61"/>
      <c r="IOE36" s="61"/>
      <c r="IOF36" s="61"/>
      <c r="IOG36" s="61"/>
      <c r="IOH36" s="61"/>
      <c r="IOI36" s="61"/>
      <c r="IOJ36" s="61"/>
      <c r="IOK36" s="61"/>
      <c r="IOL36" s="61"/>
      <c r="IOM36" s="61"/>
      <c r="ION36" s="61"/>
      <c r="IOO36" s="61"/>
      <c r="IOP36" s="61"/>
      <c r="IOQ36" s="61"/>
      <c r="IOR36" s="61"/>
      <c r="IOS36" s="61"/>
      <c r="IOT36" s="61"/>
      <c r="IOU36" s="61"/>
      <c r="IOV36" s="61"/>
      <c r="IOW36" s="61"/>
      <c r="IOX36" s="61"/>
      <c r="IOY36" s="61"/>
      <c r="IOZ36" s="61"/>
      <c r="IPA36" s="61"/>
      <c r="IPB36" s="61"/>
      <c r="IPC36" s="61"/>
      <c r="IPD36" s="61"/>
      <c r="IPE36" s="61"/>
      <c r="IPF36" s="61"/>
      <c r="IPG36" s="61"/>
      <c r="IPH36" s="61"/>
      <c r="IPI36" s="61"/>
      <c r="IPJ36" s="61"/>
      <c r="IPK36" s="61"/>
      <c r="IPL36" s="61"/>
      <c r="IPM36" s="61"/>
      <c r="IPN36" s="61"/>
      <c r="IPO36" s="61"/>
      <c r="IPP36" s="61"/>
      <c r="IPQ36" s="61"/>
      <c r="IPR36" s="61"/>
      <c r="IPS36" s="61"/>
      <c r="IPT36" s="61"/>
      <c r="IPU36" s="61"/>
      <c r="IPV36" s="61"/>
      <c r="IPW36" s="61"/>
      <c r="IPX36" s="61"/>
      <c r="IPY36" s="61"/>
      <c r="IPZ36" s="61"/>
      <c r="IQA36" s="61"/>
      <c r="IQB36" s="61"/>
      <c r="IQC36" s="61"/>
      <c r="IQD36" s="61"/>
      <c r="IQE36" s="61"/>
      <c r="IQF36" s="61"/>
      <c r="IQG36" s="61"/>
      <c r="IQH36" s="61"/>
      <c r="IQI36" s="61"/>
      <c r="IQJ36" s="61"/>
      <c r="IQK36" s="61"/>
      <c r="IQL36" s="61"/>
      <c r="IQM36" s="61"/>
      <c r="IQN36" s="61"/>
      <c r="IQO36" s="61"/>
      <c r="IQP36" s="61"/>
      <c r="IQQ36" s="61"/>
      <c r="IQR36" s="61"/>
      <c r="IQS36" s="61"/>
      <c r="IQT36" s="61"/>
      <c r="IQU36" s="61"/>
      <c r="IQV36" s="61"/>
      <c r="IQW36" s="61"/>
      <c r="IQX36" s="61"/>
      <c r="IQY36" s="61"/>
      <c r="IQZ36" s="61"/>
      <c r="IRA36" s="61"/>
      <c r="IRB36" s="61"/>
      <c r="IRC36" s="61"/>
      <c r="IRD36" s="61"/>
      <c r="IRE36" s="61"/>
      <c r="IRF36" s="61"/>
      <c r="IRG36" s="61"/>
      <c r="IRH36" s="61"/>
      <c r="IRI36" s="61"/>
      <c r="IRJ36" s="61"/>
      <c r="IRK36" s="61"/>
      <c r="IRL36" s="61"/>
      <c r="IRM36" s="61"/>
      <c r="IRN36" s="61"/>
      <c r="IRO36" s="61"/>
      <c r="IRP36" s="61"/>
      <c r="IRQ36" s="61"/>
      <c r="IRR36" s="61"/>
      <c r="IRS36" s="61"/>
      <c r="IRT36" s="61"/>
      <c r="IRU36" s="61"/>
      <c r="IRV36" s="61"/>
      <c r="IRW36" s="61"/>
      <c r="IRX36" s="61"/>
      <c r="IRY36" s="61"/>
      <c r="IRZ36" s="61"/>
      <c r="ISA36" s="61"/>
      <c r="ISB36" s="61"/>
      <c r="ISC36" s="61"/>
      <c r="ISD36" s="61"/>
      <c r="ISE36" s="61"/>
      <c r="ISF36" s="61"/>
      <c r="ISG36" s="61"/>
      <c r="ISH36" s="61"/>
      <c r="ISI36" s="61"/>
      <c r="ISJ36" s="61"/>
      <c r="ISK36" s="61"/>
      <c r="ISL36" s="61"/>
      <c r="ISM36" s="61"/>
      <c r="ISN36" s="61"/>
      <c r="ISO36" s="61"/>
      <c r="ISP36" s="61"/>
      <c r="ISQ36" s="61"/>
      <c r="ISR36" s="61"/>
      <c r="ISS36" s="61"/>
      <c r="IST36" s="61"/>
      <c r="ISU36" s="61"/>
      <c r="ISV36" s="61"/>
      <c r="ISW36" s="61"/>
      <c r="ISX36" s="61"/>
      <c r="ISY36" s="61"/>
      <c r="ISZ36" s="61"/>
      <c r="ITA36" s="61"/>
      <c r="ITB36" s="61"/>
      <c r="ITC36" s="61"/>
      <c r="ITD36" s="61"/>
      <c r="ITE36" s="61"/>
      <c r="ITF36" s="61"/>
      <c r="ITG36" s="61"/>
      <c r="ITH36" s="61"/>
      <c r="ITI36" s="61"/>
      <c r="ITJ36" s="61"/>
      <c r="ITK36" s="61"/>
      <c r="ITL36" s="61"/>
      <c r="ITM36" s="61"/>
      <c r="ITN36" s="61"/>
      <c r="ITO36" s="61"/>
      <c r="ITP36" s="61"/>
      <c r="ITQ36" s="61"/>
      <c r="ITR36" s="61"/>
      <c r="ITS36" s="61"/>
      <c r="ITT36" s="61"/>
      <c r="ITU36" s="61"/>
      <c r="ITV36" s="61"/>
      <c r="ITW36" s="61"/>
      <c r="ITX36" s="61"/>
      <c r="ITY36" s="61"/>
      <c r="ITZ36" s="61"/>
      <c r="IUA36" s="61"/>
      <c r="IUB36" s="61"/>
      <c r="IUC36" s="61"/>
      <c r="IUD36" s="61"/>
      <c r="IUE36" s="61"/>
      <c r="IUF36" s="61"/>
      <c r="IUG36" s="61"/>
      <c r="IUH36" s="61"/>
      <c r="IUI36" s="61"/>
      <c r="IUJ36" s="61"/>
      <c r="IUK36" s="61"/>
      <c r="IUL36" s="61"/>
      <c r="IUM36" s="61"/>
      <c r="IUN36" s="61"/>
      <c r="IUO36" s="61"/>
      <c r="IUP36" s="61"/>
      <c r="IUQ36" s="61"/>
      <c r="IUR36" s="61"/>
      <c r="IUS36" s="61"/>
      <c r="IUT36" s="61"/>
      <c r="IUU36" s="61"/>
      <c r="IUV36" s="61"/>
      <c r="IUW36" s="61"/>
      <c r="IUX36" s="61"/>
      <c r="IUY36" s="61"/>
      <c r="IUZ36" s="61"/>
      <c r="IVA36" s="61"/>
      <c r="IVB36" s="61"/>
      <c r="IVC36" s="61"/>
      <c r="IVD36" s="61"/>
      <c r="IVE36" s="61"/>
      <c r="IVF36" s="61"/>
      <c r="IVG36" s="61"/>
      <c r="IVH36" s="61"/>
      <c r="IVI36" s="61"/>
      <c r="IVJ36" s="61"/>
      <c r="IVK36" s="61"/>
      <c r="IVL36" s="61"/>
      <c r="IVM36" s="61"/>
      <c r="IVN36" s="61"/>
      <c r="IVO36" s="61"/>
      <c r="IVP36" s="61"/>
      <c r="IVQ36" s="61"/>
      <c r="IVR36" s="61"/>
      <c r="IVS36" s="61"/>
      <c r="IVT36" s="61"/>
      <c r="IVU36" s="61"/>
      <c r="IVV36" s="61"/>
      <c r="IVW36" s="61"/>
      <c r="IVX36" s="61"/>
      <c r="IVY36" s="61"/>
      <c r="IVZ36" s="61"/>
      <c r="IWA36" s="61"/>
      <c r="IWB36" s="61"/>
      <c r="IWC36" s="61"/>
      <c r="IWD36" s="61"/>
      <c r="IWE36" s="61"/>
      <c r="IWF36" s="61"/>
      <c r="IWG36" s="61"/>
      <c r="IWH36" s="61"/>
      <c r="IWI36" s="61"/>
      <c r="IWJ36" s="61"/>
      <c r="IWK36" s="61"/>
      <c r="IWL36" s="61"/>
      <c r="IWM36" s="61"/>
      <c r="IWN36" s="61"/>
      <c r="IWO36" s="61"/>
      <c r="IWP36" s="61"/>
      <c r="IWQ36" s="61"/>
      <c r="IWR36" s="61"/>
      <c r="IWS36" s="61"/>
      <c r="IWT36" s="61"/>
      <c r="IWU36" s="61"/>
      <c r="IWV36" s="61"/>
      <c r="IWW36" s="61"/>
      <c r="IWX36" s="61"/>
      <c r="IWY36" s="61"/>
      <c r="IWZ36" s="61"/>
      <c r="IXA36" s="61"/>
      <c r="IXB36" s="61"/>
      <c r="IXC36" s="61"/>
      <c r="IXD36" s="61"/>
      <c r="IXE36" s="61"/>
      <c r="IXF36" s="61"/>
      <c r="IXG36" s="61"/>
      <c r="IXH36" s="61"/>
      <c r="IXI36" s="61"/>
      <c r="IXJ36" s="61"/>
      <c r="IXK36" s="61"/>
      <c r="IXL36" s="61"/>
      <c r="IXM36" s="61"/>
      <c r="IXN36" s="61"/>
      <c r="IXO36" s="61"/>
      <c r="IXP36" s="61"/>
      <c r="IXQ36" s="61"/>
      <c r="IXR36" s="61"/>
      <c r="IXS36" s="61"/>
      <c r="IXT36" s="61"/>
      <c r="IXU36" s="61"/>
      <c r="IXV36" s="61"/>
      <c r="IXW36" s="61"/>
      <c r="IXX36" s="61"/>
      <c r="IXY36" s="61"/>
      <c r="IXZ36" s="61"/>
      <c r="IYA36" s="61"/>
      <c r="IYB36" s="61"/>
      <c r="IYC36" s="61"/>
      <c r="IYD36" s="61"/>
      <c r="IYE36" s="61"/>
      <c r="IYF36" s="61"/>
      <c r="IYG36" s="61"/>
      <c r="IYH36" s="61"/>
      <c r="IYI36" s="61"/>
      <c r="IYJ36" s="61"/>
      <c r="IYK36" s="61"/>
      <c r="IYL36" s="61"/>
      <c r="IYM36" s="61"/>
      <c r="IYN36" s="61"/>
      <c r="IYO36" s="61"/>
      <c r="IYP36" s="61"/>
      <c r="IYQ36" s="61"/>
      <c r="IYR36" s="61"/>
      <c r="IYS36" s="61"/>
      <c r="IYT36" s="61"/>
      <c r="IYU36" s="61"/>
      <c r="IYV36" s="61"/>
      <c r="IYW36" s="61"/>
      <c r="IYX36" s="61"/>
      <c r="IYY36" s="61"/>
      <c r="IYZ36" s="61"/>
      <c r="IZA36" s="61"/>
      <c r="IZB36" s="61"/>
      <c r="IZC36" s="61"/>
      <c r="IZD36" s="61"/>
      <c r="IZE36" s="61"/>
      <c r="IZF36" s="61"/>
      <c r="IZG36" s="61"/>
      <c r="IZH36" s="61"/>
      <c r="IZI36" s="61"/>
      <c r="IZJ36" s="61"/>
      <c r="IZK36" s="61"/>
      <c r="IZL36" s="61"/>
      <c r="IZM36" s="61"/>
      <c r="IZN36" s="61"/>
      <c r="IZO36" s="61"/>
      <c r="IZP36" s="61"/>
      <c r="IZQ36" s="61"/>
      <c r="IZR36" s="61"/>
      <c r="IZS36" s="61"/>
      <c r="IZT36" s="61"/>
      <c r="IZU36" s="61"/>
      <c r="IZV36" s="61"/>
      <c r="IZW36" s="61"/>
      <c r="IZX36" s="61"/>
      <c r="IZY36" s="61"/>
      <c r="IZZ36" s="61"/>
      <c r="JAA36" s="61"/>
      <c r="JAB36" s="61"/>
      <c r="JAC36" s="61"/>
      <c r="JAD36" s="61"/>
      <c r="JAE36" s="61"/>
      <c r="JAF36" s="61"/>
      <c r="JAG36" s="61"/>
      <c r="JAH36" s="61"/>
      <c r="JAI36" s="61"/>
      <c r="JAJ36" s="61"/>
      <c r="JAK36" s="61"/>
      <c r="JAL36" s="61"/>
      <c r="JAM36" s="61"/>
      <c r="JAN36" s="61"/>
      <c r="JAO36" s="61"/>
      <c r="JAP36" s="61"/>
      <c r="JAQ36" s="61"/>
      <c r="JAR36" s="61"/>
      <c r="JAS36" s="61"/>
      <c r="JAT36" s="61"/>
      <c r="JAU36" s="61"/>
      <c r="JAV36" s="61"/>
      <c r="JAW36" s="61"/>
      <c r="JAX36" s="61"/>
      <c r="JAY36" s="61"/>
      <c r="JAZ36" s="61"/>
      <c r="JBA36" s="61"/>
      <c r="JBB36" s="61"/>
      <c r="JBC36" s="61"/>
      <c r="JBD36" s="61"/>
      <c r="JBE36" s="61"/>
      <c r="JBF36" s="61"/>
      <c r="JBG36" s="61"/>
      <c r="JBH36" s="61"/>
      <c r="JBI36" s="61"/>
      <c r="JBJ36" s="61"/>
      <c r="JBK36" s="61"/>
      <c r="JBL36" s="61"/>
      <c r="JBM36" s="61"/>
      <c r="JBN36" s="61"/>
      <c r="JBO36" s="61"/>
      <c r="JBP36" s="61"/>
      <c r="JBQ36" s="61"/>
      <c r="JBR36" s="61"/>
      <c r="JBS36" s="61"/>
      <c r="JBT36" s="61"/>
      <c r="JBU36" s="61"/>
      <c r="JBV36" s="61"/>
      <c r="JBW36" s="61"/>
      <c r="JBX36" s="61"/>
      <c r="JBY36" s="61"/>
      <c r="JBZ36" s="61"/>
      <c r="JCA36" s="61"/>
      <c r="JCB36" s="61"/>
      <c r="JCC36" s="61"/>
      <c r="JCD36" s="61"/>
      <c r="JCE36" s="61"/>
      <c r="JCF36" s="61"/>
      <c r="JCG36" s="61"/>
      <c r="JCH36" s="61"/>
      <c r="JCI36" s="61"/>
      <c r="JCJ36" s="61"/>
      <c r="JCK36" s="61"/>
      <c r="JCL36" s="61"/>
      <c r="JCM36" s="61"/>
      <c r="JCN36" s="61"/>
      <c r="JCO36" s="61"/>
      <c r="JCP36" s="61"/>
      <c r="JCQ36" s="61"/>
      <c r="JCR36" s="61"/>
      <c r="JCS36" s="61"/>
      <c r="JCT36" s="61"/>
      <c r="JCU36" s="61"/>
      <c r="JCV36" s="61"/>
      <c r="JCW36" s="61"/>
      <c r="JCX36" s="61"/>
      <c r="JCY36" s="61"/>
      <c r="JCZ36" s="61"/>
      <c r="JDA36" s="61"/>
      <c r="JDB36" s="61"/>
      <c r="JDC36" s="61"/>
      <c r="JDD36" s="61"/>
      <c r="JDE36" s="61"/>
      <c r="JDF36" s="61"/>
      <c r="JDG36" s="61"/>
      <c r="JDH36" s="61"/>
      <c r="JDI36" s="61"/>
      <c r="JDJ36" s="61"/>
      <c r="JDK36" s="61"/>
      <c r="JDL36" s="61"/>
      <c r="JDM36" s="61"/>
      <c r="JDN36" s="61"/>
      <c r="JDO36" s="61"/>
      <c r="JDP36" s="61"/>
      <c r="JDQ36" s="61"/>
      <c r="JDR36" s="61"/>
      <c r="JDS36" s="61"/>
      <c r="JDT36" s="61"/>
      <c r="JDU36" s="61"/>
      <c r="JDV36" s="61"/>
      <c r="JDW36" s="61"/>
      <c r="JDX36" s="61"/>
      <c r="JDY36" s="61"/>
      <c r="JDZ36" s="61"/>
      <c r="JEA36" s="61"/>
      <c r="JEB36" s="61"/>
      <c r="JEC36" s="61"/>
      <c r="JED36" s="61"/>
      <c r="JEE36" s="61"/>
      <c r="JEF36" s="61"/>
      <c r="JEG36" s="61"/>
      <c r="JEH36" s="61"/>
      <c r="JEI36" s="61"/>
      <c r="JEJ36" s="61"/>
      <c r="JEK36" s="61"/>
      <c r="JEL36" s="61"/>
      <c r="JEM36" s="61"/>
      <c r="JEN36" s="61"/>
      <c r="JEO36" s="61"/>
      <c r="JEP36" s="61"/>
      <c r="JEQ36" s="61"/>
      <c r="JER36" s="61"/>
      <c r="JES36" s="61"/>
      <c r="JET36" s="61"/>
      <c r="JEU36" s="61"/>
      <c r="JEV36" s="61"/>
      <c r="JEW36" s="61"/>
      <c r="JEX36" s="61"/>
      <c r="JEY36" s="61"/>
      <c r="JEZ36" s="61"/>
      <c r="JFA36" s="61"/>
      <c r="JFB36" s="61"/>
      <c r="JFC36" s="61"/>
      <c r="JFD36" s="61"/>
      <c r="JFE36" s="61"/>
      <c r="JFF36" s="61"/>
      <c r="JFG36" s="61"/>
      <c r="JFH36" s="61"/>
      <c r="JFI36" s="61"/>
      <c r="JFJ36" s="61"/>
      <c r="JFK36" s="61"/>
      <c r="JFL36" s="61"/>
      <c r="JFM36" s="61"/>
      <c r="JFN36" s="61"/>
      <c r="JFO36" s="61"/>
      <c r="JFP36" s="61"/>
      <c r="JFQ36" s="61"/>
      <c r="JFR36" s="61"/>
      <c r="JFS36" s="61"/>
      <c r="JFT36" s="61"/>
      <c r="JFU36" s="61"/>
      <c r="JFV36" s="61"/>
      <c r="JFW36" s="61"/>
      <c r="JFX36" s="61"/>
      <c r="JFY36" s="61"/>
      <c r="JFZ36" s="61"/>
      <c r="JGA36" s="61"/>
      <c r="JGB36" s="61"/>
      <c r="JGC36" s="61"/>
      <c r="JGD36" s="61"/>
      <c r="JGE36" s="61"/>
      <c r="JGF36" s="61"/>
      <c r="JGG36" s="61"/>
      <c r="JGH36" s="61"/>
      <c r="JGI36" s="61"/>
      <c r="JGJ36" s="61"/>
      <c r="JGK36" s="61"/>
      <c r="JGL36" s="61"/>
      <c r="JGM36" s="61"/>
      <c r="JGN36" s="61"/>
      <c r="JGO36" s="61"/>
      <c r="JGP36" s="61"/>
      <c r="JGQ36" s="61"/>
      <c r="JGR36" s="61"/>
      <c r="JGS36" s="61"/>
      <c r="JGT36" s="61"/>
      <c r="JGU36" s="61"/>
      <c r="JGV36" s="61"/>
      <c r="JGW36" s="61"/>
      <c r="JGX36" s="61"/>
      <c r="JGY36" s="61"/>
      <c r="JGZ36" s="61"/>
      <c r="JHA36" s="61"/>
      <c r="JHB36" s="61"/>
      <c r="JHC36" s="61"/>
      <c r="JHD36" s="61"/>
      <c r="JHE36" s="61"/>
      <c r="JHF36" s="61"/>
      <c r="JHG36" s="61"/>
      <c r="JHH36" s="61"/>
      <c r="JHI36" s="61"/>
      <c r="JHJ36" s="61"/>
      <c r="JHK36" s="61"/>
      <c r="JHL36" s="61"/>
      <c r="JHM36" s="61"/>
      <c r="JHN36" s="61"/>
      <c r="JHO36" s="61"/>
      <c r="JHP36" s="61"/>
      <c r="JHQ36" s="61"/>
      <c r="JHR36" s="61"/>
      <c r="JHS36" s="61"/>
      <c r="JHT36" s="61"/>
      <c r="JHU36" s="61"/>
      <c r="JHV36" s="61"/>
      <c r="JHW36" s="61"/>
      <c r="JHX36" s="61"/>
      <c r="JHY36" s="61"/>
      <c r="JHZ36" s="61"/>
      <c r="JIA36" s="61"/>
      <c r="JIB36" s="61"/>
      <c r="JIC36" s="61"/>
      <c r="JID36" s="61"/>
      <c r="JIE36" s="61"/>
      <c r="JIF36" s="61"/>
      <c r="JIG36" s="61"/>
      <c r="JIH36" s="61"/>
      <c r="JII36" s="61"/>
      <c r="JIJ36" s="61"/>
      <c r="JIK36" s="61"/>
      <c r="JIL36" s="61"/>
      <c r="JIM36" s="61"/>
      <c r="JIN36" s="61"/>
      <c r="JIO36" s="61"/>
      <c r="JIP36" s="61"/>
      <c r="JIQ36" s="61"/>
      <c r="JIR36" s="61"/>
      <c r="JIS36" s="61"/>
      <c r="JIT36" s="61"/>
      <c r="JIU36" s="61"/>
      <c r="JIV36" s="61"/>
      <c r="JIW36" s="61"/>
      <c r="JIX36" s="61"/>
      <c r="JIY36" s="61"/>
      <c r="JIZ36" s="61"/>
      <c r="JJA36" s="61"/>
      <c r="JJB36" s="61"/>
      <c r="JJC36" s="61"/>
      <c r="JJD36" s="61"/>
      <c r="JJE36" s="61"/>
      <c r="JJF36" s="61"/>
      <c r="JJG36" s="61"/>
      <c r="JJH36" s="61"/>
      <c r="JJI36" s="61"/>
      <c r="JJJ36" s="61"/>
      <c r="JJK36" s="61"/>
      <c r="JJL36" s="61"/>
      <c r="JJM36" s="61"/>
      <c r="JJN36" s="61"/>
      <c r="JJO36" s="61"/>
      <c r="JJP36" s="61"/>
      <c r="JJQ36" s="61"/>
      <c r="JJR36" s="61"/>
      <c r="JJS36" s="61"/>
      <c r="JJT36" s="61"/>
      <c r="JJU36" s="61"/>
      <c r="JJV36" s="61"/>
      <c r="JJW36" s="61"/>
      <c r="JJX36" s="61"/>
      <c r="JJY36" s="61"/>
      <c r="JJZ36" s="61"/>
      <c r="JKA36" s="61"/>
      <c r="JKB36" s="61"/>
      <c r="JKC36" s="61"/>
      <c r="JKD36" s="61"/>
      <c r="JKE36" s="61"/>
      <c r="JKF36" s="61"/>
      <c r="JKG36" s="61"/>
      <c r="JKH36" s="61"/>
      <c r="JKI36" s="61"/>
      <c r="JKJ36" s="61"/>
      <c r="JKK36" s="61"/>
      <c r="JKL36" s="61"/>
      <c r="JKM36" s="61"/>
      <c r="JKN36" s="61"/>
      <c r="JKO36" s="61"/>
      <c r="JKP36" s="61"/>
      <c r="JKQ36" s="61"/>
      <c r="JKR36" s="61"/>
      <c r="JKS36" s="61"/>
      <c r="JKT36" s="61"/>
      <c r="JKU36" s="61"/>
      <c r="JKV36" s="61"/>
      <c r="JKW36" s="61"/>
      <c r="JKX36" s="61"/>
      <c r="JKY36" s="61"/>
      <c r="JKZ36" s="61"/>
      <c r="JLA36" s="61"/>
      <c r="JLB36" s="61"/>
      <c r="JLC36" s="61"/>
      <c r="JLD36" s="61"/>
      <c r="JLE36" s="61"/>
      <c r="JLF36" s="61"/>
      <c r="JLG36" s="61"/>
      <c r="JLH36" s="61"/>
      <c r="JLI36" s="61"/>
      <c r="JLJ36" s="61"/>
      <c r="JLK36" s="61"/>
      <c r="JLL36" s="61"/>
      <c r="JLM36" s="61"/>
      <c r="JLN36" s="61"/>
      <c r="JLO36" s="61"/>
      <c r="JLP36" s="61"/>
      <c r="JLQ36" s="61"/>
      <c r="JLR36" s="61"/>
      <c r="JLS36" s="61"/>
      <c r="JLT36" s="61"/>
      <c r="JLU36" s="61"/>
      <c r="JLV36" s="61"/>
      <c r="JLW36" s="61"/>
      <c r="JLX36" s="61"/>
      <c r="JLY36" s="61"/>
      <c r="JLZ36" s="61"/>
      <c r="JMA36" s="61"/>
      <c r="JMB36" s="61"/>
      <c r="JMC36" s="61"/>
      <c r="JMD36" s="61"/>
      <c r="JME36" s="61"/>
      <c r="JMF36" s="61"/>
      <c r="JMG36" s="61"/>
      <c r="JMH36" s="61"/>
      <c r="JMI36" s="61"/>
      <c r="JMJ36" s="61"/>
      <c r="JMK36" s="61"/>
      <c r="JML36" s="61"/>
      <c r="JMM36" s="61"/>
      <c r="JMN36" s="61"/>
      <c r="JMO36" s="61"/>
      <c r="JMP36" s="61"/>
      <c r="JMQ36" s="61"/>
      <c r="JMR36" s="61"/>
      <c r="JMS36" s="61"/>
      <c r="JMT36" s="61"/>
      <c r="JMU36" s="61"/>
      <c r="JMV36" s="61"/>
      <c r="JMW36" s="61"/>
      <c r="JMX36" s="61"/>
      <c r="JMY36" s="61"/>
      <c r="JMZ36" s="61"/>
      <c r="JNA36" s="61"/>
      <c r="JNB36" s="61"/>
      <c r="JNC36" s="61"/>
      <c r="JND36" s="61"/>
      <c r="JNE36" s="61"/>
      <c r="JNF36" s="61"/>
      <c r="JNG36" s="61"/>
      <c r="JNH36" s="61"/>
      <c r="JNI36" s="61"/>
      <c r="JNJ36" s="61"/>
      <c r="JNK36" s="61"/>
      <c r="JNL36" s="61"/>
      <c r="JNM36" s="61"/>
      <c r="JNN36" s="61"/>
      <c r="JNO36" s="61"/>
      <c r="JNP36" s="61"/>
      <c r="JNQ36" s="61"/>
      <c r="JNR36" s="61"/>
      <c r="JNS36" s="61"/>
      <c r="JNT36" s="61"/>
      <c r="JNU36" s="61"/>
      <c r="JNV36" s="61"/>
      <c r="JNW36" s="61"/>
      <c r="JNX36" s="61"/>
      <c r="JNY36" s="61"/>
      <c r="JNZ36" s="61"/>
      <c r="JOA36" s="61"/>
      <c r="JOB36" s="61"/>
      <c r="JOC36" s="61"/>
      <c r="JOD36" s="61"/>
      <c r="JOE36" s="61"/>
      <c r="JOF36" s="61"/>
      <c r="JOG36" s="61"/>
      <c r="JOH36" s="61"/>
      <c r="JOI36" s="61"/>
      <c r="JOJ36" s="61"/>
      <c r="JOK36" s="61"/>
      <c r="JOL36" s="61"/>
      <c r="JOM36" s="61"/>
      <c r="JON36" s="61"/>
      <c r="JOO36" s="61"/>
      <c r="JOP36" s="61"/>
      <c r="JOQ36" s="61"/>
      <c r="JOR36" s="61"/>
      <c r="JOS36" s="61"/>
      <c r="JOT36" s="61"/>
      <c r="JOU36" s="61"/>
      <c r="JOV36" s="61"/>
      <c r="JOW36" s="61"/>
      <c r="JOX36" s="61"/>
      <c r="JOY36" s="61"/>
      <c r="JOZ36" s="61"/>
      <c r="JPA36" s="61"/>
      <c r="JPB36" s="61"/>
      <c r="JPC36" s="61"/>
      <c r="JPD36" s="61"/>
      <c r="JPE36" s="61"/>
      <c r="JPF36" s="61"/>
      <c r="JPG36" s="61"/>
      <c r="JPH36" s="61"/>
      <c r="JPI36" s="61"/>
      <c r="JPJ36" s="61"/>
      <c r="JPK36" s="61"/>
      <c r="JPL36" s="61"/>
      <c r="JPM36" s="61"/>
      <c r="JPN36" s="61"/>
      <c r="JPO36" s="61"/>
      <c r="JPP36" s="61"/>
      <c r="JPQ36" s="61"/>
      <c r="JPR36" s="61"/>
      <c r="JPS36" s="61"/>
      <c r="JPT36" s="61"/>
      <c r="JPU36" s="61"/>
      <c r="JPV36" s="61"/>
      <c r="JPW36" s="61"/>
      <c r="JPX36" s="61"/>
      <c r="JPY36" s="61"/>
      <c r="JPZ36" s="61"/>
      <c r="JQA36" s="61"/>
      <c r="JQB36" s="61"/>
      <c r="JQC36" s="61"/>
      <c r="JQD36" s="61"/>
      <c r="JQE36" s="61"/>
      <c r="JQF36" s="61"/>
      <c r="JQG36" s="61"/>
      <c r="JQH36" s="61"/>
      <c r="JQI36" s="61"/>
      <c r="JQJ36" s="61"/>
      <c r="JQK36" s="61"/>
      <c r="JQL36" s="61"/>
      <c r="JQM36" s="61"/>
      <c r="JQN36" s="61"/>
      <c r="JQO36" s="61"/>
      <c r="JQP36" s="61"/>
      <c r="JQQ36" s="61"/>
      <c r="JQR36" s="61"/>
      <c r="JQS36" s="61"/>
      <c r="JQT36" s="61"/>
      <c r="JQU36" s="61"/>
      <c r="JQV36" s="61"/>
      <c r="JQW36" s="61"/>
      <c r="JQX36" s="61"/>
      <c r="JQY36" s="61"/>
      <c r="JQZ36" s="61"/>
      <c r="JRA36" s="61"/>
      <c r="JRB36" s="61"/>
      <c r="JRC36" s="61"/>
      <c r="JRD36" s="61"/>
      <c r="JRE36" s="61"/>
      <c r="JRF36" s="61"/>
      <c r="JRG36" s="61"/>
      <c r="JRH36" s="61"/>
      <c r="JRI36" s="61"/>
      <c r="JRJ36" s="61"/>
      <c r="JRK36" s="61"/>
      <c r="JRL36" s="61"/>
      <c r="JRM36" s="61"/>
      <c r="JRN36" s="61"/>
      <c r="JRO36" s="61"/>
      <c r="JRP36" s="61"/>
      <c r="JRQ36" s="61"/>
      <c r="JRR36" s="61"/>
      <c r="JRS36" s="61"/>
      <c r="JRT36" s="61"/>
      <c r="JRU36" s="61"/>
      <c r="JRV36" s="61"/>
      <c r="JRW36" s="61"/>
      <c r="JRX36" s="61"/>
      <c r="JRY36" s="61"/>
      <c r="JRZ36" s="61"/>
      <c r="JSA36" s="61"/>
      <c r="JSB36" s="61"/>
      <c r="JSC36" s="61"/>
      <c r="JSD36" s="61"/>
      <c r="JSE36" s="61"/>
      <c r="JSF36" s="61"/>
      <c r="JSG36" s="61"/>
      <c r="JSH36" s="61"/>
      <c r="JSI36" s="61"/>
      <c r="JSJ36" s="61"/>
      <c r="JSK36" s="61"/>
      <c r="JSL36" s="61"/>
      <c r="JSM36" s="61"/>
      <c r="JSN36" s="61"/>
      <c r="JSO36" s="61"/>
      <c r="JSP36" s="61"/>
      <c r="JSQ36" s="61"/>
      <c r="JSR36" s="61"/>
      <c r="JSS36" s="61"/>
      <c r="JST36" s="61"/>
      <c r="JSU36" s="61"/>
      <c r="JSV36" s="61"/>
      <c r="JSW36" s="61"/>
      <c r="JSX36" s="61"/>
      <c r="JSY36" s="61"/>
      <c r="JSZ36" s="61"/>
      <c r="JTA36" s="61"/>
      <c r="JTB36" s="61"/>
      <c r="JTC36" s="61"/>
      <c r="JTD36" s="61"/>
      <c r="JTE36" s="61"/>
      <c r="JTF36" s="61"/>
      <c r="JTG36" s="61"/>
      <c r="JTH36" s="61"/>
      <c r="JTI36" s="61"/>
      <c r="JTJ36" s="61"/>
      <c r="JTK36" s="61"/>
      <c r="JTL36" s="61"/>
      <c r="JTM36" s="61"/>
      <c r="JTN36" s="61"/>
      <c r="JTO36" s="61"/>
      <c r="JTP36" s="61"/>
      <c r="JTQ36" s="61"/>
      <c r="JTR36" s="61"/>
      <c r="JTS36" s="61"/>
      <c r="JTT36" s="61"/>
      <c r="JTU36" s="61"/>
      <c r="JTV36" s="61"/>
      <c r="JTW36" s="61"/>
      <c r="JTX36" s="61"/>
      <c r="JTY36" s="61"/>
      <c r="JTZ36" s="61"/>
      <c r="JUA36" s="61"/>
      <c r="JUB36" s="61"/>
      <c r="JUC36" s="61"/>
      <c r="JUD36" s="61"/>
      <c r="JUE36" s="61"/>
      <c r="JUF36" s="61"/>
      <c r="JUG36" s="61"/>
      <c r="JUH36" s="61"/>
      <c r="JUI36" s="61"/>
      <c r="JUJ36" s="61"/>
      <c r="JUK36" s="61"/>
      <c r="JUL36" s="61"/>
      <c r="JUM36" s="61"/>
      <c r="JUN36" s="61"/>
      <c r="JUO36" s="61"/>
      <c r="JUP36" s="61"/>
      <c r="JUQ36" s="61"/>
      <c r="JUR36" s="61"/>
      <c r="JUS36" s="61"/>
      <c r="JUT36" s="61"/>
      <c r="JUU36" s="61"/>
      <c r="JUV36" s="61"/>
      <c r="JUW36" s="61"/>
      <c r="JUX36" s="61"/>
      <c r="JUY36" s="61"/>
      <c r="JUZ36" s="61"/>
      <c r="JVA36" s="61"/>
      <c r="JVB36" s="61"/>
      <c r="JVC36" s="61"/>
      <c r="JVD36" s="61"/>
      <c r="JVE36" s="61"/>
      <c r="JVF36" s="61"/>
      <c r="JVG36" s="61"/>
      <c r="JVH36" s="61"/>
      <c r="JVI36" s="61"/>
      <c r="JVJ36" s="61"/>
      <c r="JVK36" s="61"/>
      <c r="JVL36" s="61"/>
      <c r="JVM36" s="61"/>
      <c r="JVN36" s="61"/>
      <c r="JVO36" s="61"/>
      <c r="JVP36" s="61"/>
      <c r="JVQ36" s="61"/>
      <c r="JVR36" s="61"/>
      <c r="JVS36" s="61"/>
      <c r="JVT36" s="61"/>
      <c r="JVU36" s="61"/>
      <c r="JVV36" s="61"/>
      <c r="JVW36" s="61"/>
      <c r="JVX36" s="61"/>
      <c r="JVY36" s="61"/>
      <c r="JVZ36" s="61"/>
      <c r="JWA36" s="61"/>
      <c r="JWB36" s="61"/>
      <c r="JWC36" s="61"/>
      <c r="JWD36" s="61"/>
      <c r="JWE36" s="61"/>
      <c r="JWF36" s="61"/>
      <c r="JWG36" s="61"/>
      <c r="JWH36" s="61"/>
      <c r="JWI36" s="61"/>
      <c r="JWJ36" s="61"/>
      <c r="JWK36" s="61"/>
      <c r="JWL36" s="61"/>
      <c r="JWM36" s="61"/>
      <c r="JWN36" s="61"/>
      <c r="JWO36" s="61"/>
      <c r="JWP36" s="61"/>
      <c r="JWQ36" s="61"/>
      <c r="JWR36" s="61"/>
      <c r="JWS36" s="61"/>
      <c r="JWT36" s="61"/>
      <c r="JWU36" s="61"/>
      <c r="JWV36" s="61"/>
      <c r="JWW36" s="61"/>
      <c r="JWX36" s="61"/>
      <c r="JWY36" s="61"/>
      <c r="JWZ36" s="61"/>
      <c r="JXA36" s="61"/>
      <c r="JXB36" s="61"/>
      <c r="JXC36" s="61"/>
      <c r="JXD36" s="61"/>
      <c r="JXE36" s="61"/>
      <c r="JXF36" s="61"/>
      <c r="JXG36" s="61"/>
      <c r="JXH36" s="61"/>
      <c r="JXI36" s="61"/>
      <c r="JXJ36" s="61"/>
      <c r="JXK36" s="61"/>
      <c r="JXL36" s="61"/>
      <c r="JXM36" s="61"/>
      <c r="JXN36" s="61"/>
      <c r="JXO36" s="61"/>
      <c r="JXP36" s="61"/>
      <c r="JXQ36" s="61"/>
      <c r="JXR36" s="61"/>
      <c r="JXS36" s="61"/>
      <c r="JXT36" s="61"/>
      <c r="JXU36" s="61"/>
      <c r="JXV36" s="61"/>
      <c r="JXW36" s="61"/>
      <c r="JXX36" s="61"/>
      <c r="JXY36" s="61"/>
      <c r="JXZ36" s="61"/>
      <c r="JYA36" s="61"/>
      <c r="JYB36" s="61"/>
      <c r="JYC36" s="61"/>
      <c r="JYD36" s="61"/>
      <c r="JYE36" s="61"/>
      <c r="JYF36" s="61"/>
      <c r="JYG36" s="61"/>
      <c r="JYH36" s="61"/>
      <c r="JYI36" s="61"/>
      <c r="JYJ36" s="61"/>
      <c r="JYK36" s="61"/>
      <c r="JYL36" s="61"/>
      <c r="JYM36" s="61"/>
      <c r="JYN36" s="61"/>
      <c r="JYO36" s="61"/>
      <c r="JYP36" s="61"/>
      <c r="JYQ36" s="61"/>
      <c r="JYR36" s="61"/>
      <c r="JYS36" s="61"/>
      <c r="JYT36" s="61"/>
      <c r="JYU36" s="61"/>
      <c r="JYV36" s="61"/>
      <c r="JYW36" s="61"/>
      <c r="JYX36" s="61"/>
      <c r="JYY36" s="61"/>
      <c r="JYZ36" s="61"/>
      <c r="JZA36" s="61"/>
      <c r="JZB36" s="61"/>
      <c r="JZC36" s="61"/>
      <c r="JZD36" s="61"/>
      <c r="JZE36" s="61"/>
      <c r="JZF36" s="61"/>
      <c r="JZG36" s="61"/>
      <c r="JZH36" s="61"/>
      <c r="JZI36" s="61"/>
      <c r="JZJ36" s="61"/>
      <c r="JZK36" s="61"/>
      <c r="JZL36" s="61"/>
      <c r="JZM36" s="61"/>
      <c r="JZN36" s="61"/>
      <c r="JZO36" s="61"/>
      <c r="JZP36" s="61"/>
      <c r="JZQ36" s="61"/>
      <c r="JZR36" s="61"/>
      <c r="JZS36" s="61"/>
      <c r="JZT36" s="61"/>
      <c r="JZU36" s="61"/>
      <c r="JZV36" s="61"/>
      <c r="JZW36" s="61"/>
      <c r="JZX36" s="61"/>
      <c r="JZY36" s="61"/>
      <c r="JZZ36" s="61"/>
      <c r="KAA36" s="61"/>
      <c r="KAB36" s="61"/>
      <c r="KAC36" s="61"/>
      <c r="KAD36" s="61"/>
      <c r="KAE36" s="61"/>
      <c r="KAF36" s="61"/>
      <c r="KAG36" s="61"/>
      <c r="KAH36" s="61"/>
      <c r="KAI36" s="61"/>
      <c r="KAJ36" s="61"/>
      <c r="KAK36" s="61"/>
      <c r="KAL36" s="61"/>
      <c r="KAM36" s="61"/>
      <c r="KAN36" s="61"/>
      <c r="KAO36" s="61"/>
      <c r="KAP36" s="61"/>
      <c r="KAQ36" s="61"/>
      <c r="KAR36" s="61"/>
      <c r="KAS36" s="61"/>
      <c r="KAT36" s="61"/>
      <c r="KAU36" s="61"/>
      <c r="KAV36" s="61"/>
      <c r="KAW36" s="61"/>
      <c r="KAX36" s="61"/>
      <c r="KAY36" s="61"/>
      <c r="KAZ36" s="61"/>
      <c r="KBA36" s="61"/>
      <c r="KBB36" s="61"/>
      <c r="KBC36" s="61"/>
      <c r="KBD36" s="61"/>
      <c r="KBE36" s="61"/>
      <c r="KBF36" s="61"/>
      <c r="KBG36" s="61"/>
      <c r="KBH36" s="61"/>
      <c r="KBI36" s="61"/>
      <c r="KBJ36" s="61"/>
      <c r="KBK36" s="61"/>
      <c r="KBL36" s="61"/>
      <c r="KBM36" s="61"/>
      <c r="KBN36" s="61"/>
      <c r="KBO36" s="61"/>
      <c r="KBP36" s="61"/>
      <c r="KBQ36" s="61"/>
      <c r="KBR36" s="61"/>
      <c r="KBS36" s="61"/>
      <c r="KBT36" s="61"/>
      <c r="KBU36" s="61"/>
      <c r="KBV36" s="61"/>
      <c r="KBW36" s="61"/>
      <c r="KBX36" s="61"/>
      <c r="KBY36" s="61"/>
      <c r="KBZ36" s="61"/>
      <c r="KCA36" s="61"/>
      <c r="KCB36" s="61"/>
      <c r="KCC36" s="61"/>
      <c r="KCD36" s="61"/>
      <c r="KCE36" s="61"/>
      <c r="KCF36" s="61"/>
      <c r="KCG36" s="61"/>
      <c r="KCH36" s="61"/>
      <c r="KCI36" s="61"/>
      <c r="KCJ36" s="61"/>
      <c r="KCK36" s="61"/>
      <c r="KCL36" s="61"/>
      <c r="KCM36" s="61"/>
      <c r="KCN36" s="61"/>
      <c r="KCO36" s="61"/>
      <c r="KCP36" s="61"/>
      <c r="KCQ36" s="61"/>
      <c r="KCR36" s="61"/>
      <c r="KCS36" s="61"/>
      <c r="KCT36" s="61"/>
      <c r="KCU36" s="61"/>
      <c r="KCV36" s="61"/>
      <c r="KCW36" s="61"/>
      <c r="KCX36" s="61"/>
      <c r="KCY36" s="61"/>
      <c r="KCZ36" s="61"/>
      <c r="KDA36" s="61"/>
      <c r="KDB36" s="61"/>
      <c r="KDC36" s="61"/>
      <c r="KDD36" s="61"/>
      <c r="KDE36" s="61"/>
      <c r="KDF36" s="61"/>
      <c r="KDG36" s="61"/>
      <c r="KDH36" s="61"/>
      <c r="KDI36" s="61"/>
      <c r="KDJ36" s="61"/>
      <c r="KDK36" s="61"/>
      <c r="KDL36" s="61"/>
      <c r="KDM36" s="61"/>
      <c r="KDN36" s="61"/>
      <c r="KDO36" s="61"/>
      <c r="KDP36" s="61"/>
      <c r="KDQ36" s="61"/>
      <c r="KDR36" s="61"/>
      <c r="KDS36" s="61"/>
      <c r="KDT36" s="61"/>
      <c r="KDU36" s="61"/>
      <c r="KDV36" s="61"/>
      <c r="KDW36" s="61"/>
      <c r="KDX36" s="61"/>
      <c r="KDY36" s="61"/>
      <c r="KDZ36" s="61"/>
      <c r="KEA36" s="61"/>
      <c r="KEB36" s="61"/>
      <c r="KEC36" s="61"/>
      <c r="KED36" s="61"/>
      <c r="KEE36" s="61"/>
      <c r="KEF36" s="61"/>
      <c r="KEG36" s="61"/>
      <c r="KEH36" s="61"/>
      <c r="KEI36" s="61"/>
      <c r="KEJ36" s="61"/>
      <c r="KEK36" s="61"/>
      <c r="KEL36" s="61"/>
      <c r="KEM36" s="61"/>
      <c r="KEN36" s="61"/>
      <c r="KEO36" s="61"/>
      <c r="KEP36" s="61"/>
      <c r="KEQ36" s="61"/>
      <c r="KER36" s="61"/>
      <c r="KES36" s="61"/>
      <c r="KET36" s="61"/>
      <c r="KEU36" s="61"/>
      <c r="KEV36" s="61"/>
      <c r="KEW36" s="61"/>
      <c r="KEX36" s="61"/>
      <c r="KEY36" s="61"/>
      <c r="KEZ36" s="61"/>
      <c r="KFA36" s="61"/>
      <c r="KFB36" s="61"/>
      <c r="KFC36" s="61"/>
      <c r="KFD36" s="61"/>
      <c r="KFE36" s="61"/>
      <c r="KFF36" s="61"/>
      <c r="KFG36" s="61"/>
      <c r="KFH36" s="61"/>
      <c r="KFI36" s="61"/>
      <c r="KFJ36" s="61"/>
      <c r="KFK36" s="61"/>
      <c r="KFL36" s="61"/>
      <c r="KFM36" s="61"/>
      <c r="KFN36" s="61"/>
      <c r="KFO36" s="61"/>
      <c r="KFP36" s="61"/>
      <c r="KFQ36" s="61"/>
      <c r="KFR36" s="61"/>
      <c r="KFS36" s="61"/>
      <c r="KFT36" s="61"/>
      <c r="KFU36" s="61"/>
      <c r="KFV36" s="61"/>
      <c r="KFW36" s="61"/>
      <c r="KFX36" s="61"/>
      <c r="KFY36" s="61"/>
      <c r="KFZ36" s="61"/>
      <c r="KGA36" s="61"/>
      <c r="KGB36" s="61"/>
      <c r="KGC36" s="61"/>
      <c r="KGD36" s="61"/>
      <c r="KGE36" s="61"/>
      <c r="KGF36" s="61"/>
      <c r="KGG36" s="61"/>
      <c r="KGH36" s="61"/>
      <c r="KGI36" s="61"/>
      <c r="KGJ36" s="61"/>
      <c r="KGK36" s="61"/>
      <c r="KGL36" s="61"/>
      <c r="KGM36" s="61"/>
      <c r="KGN36" s="61"/>
      <c r="KGO36" s="61"/>
      <c r="KGP36" s="61"/>
      <c r="KGQ36" s="61"/>
      <c r="KGR36" s="61"/>
      <c r="KGS36" s="61"/>
      <c r="KGT36" s="61"/>
      <c r="KGU36" s="61"/>
      <c r="KGV36" s="61"/>
      <c r="KGW36" s="61"/>
      <c r="KGX36" s="61"/>
      <c r="KGY36" s="61"/>
      <c r="KGZ36" s="61"/>
      <c r="KHA36" s="61"/>
      <c r="KHB36" s="61"/>
      <c r="KHC36" s="61"/>
      <c r="KHD36" s="61"/>
      <c r="KHE36" s="61"/>
      <c r="KHF36" s="61"/>
      <c r="KHG36" s="61"/>
      <c r="KHH36" s="61"/>
      <c r="KHI36" s="61"/>
      <c r="KHJ36" s="61"/>
      <c r="KHK36" s="61"/>
      <c r="KHL36" s="61"/>
      <c r="KHM36" s="61"/>
      <c r="KHN36" s="61"/>
      <c r="KHO36" s="61"/>
      <c r="KHP36" s="61"/>
      <c r="KHQ36" s="61"/>
      <c r="KHR36" s="61"/>
      <c r="KHS36" s="61"/>
      <c r="KHT36" s="61"/>
      <c r="KHU36" s="61"/>
      <c r="KHV36" s="61"/>
      <c r="KHW36" s="61"/>
      <c r="KHX36" s="61"/>
      <c r="KHY36" s="61"/>
      <c r="KHZ36" s="61"/>
      <c r="KIA36" s="61"/>
      <c r="KIB36" s="61"/>
      <c r="KIC36" s="61"/>
      <c r="KID36" s="61"/>
      <c r="KIE36" s="61"/>
      <c r="KIF36" s="61"/>
      <c r="KIG36" s="61"/>
      <c r="KIH36" s="61"/>
      <c r="KII36" s="61"/>
      <c r="KIJ36" s="61"/>
      <c r="KIK36" s="61"/>
      <c r="KIL36" s="61"/>
      <c r="KIM36" s="61"/>
      <c r="KIN36" s="61"/>
      <c r="KIO36" s="61"/>
      <c r="KIP36" s="61"/>
      <c r="KIQ36" s="61"/>
      <c r="KIR36" s="61"/>
      <c r="KIS36" s="61"/>
      <c r="KIT36" s="61"/>
      <c r="KIU36" s="61"/>
      <c r="KIV36" s="61"/>
      <c r="KIW36" s="61"/>
      <c r="KIX36" s="61"/>
      <c r="KIY36" s="61"/>
      <c r="KIZ36" s="61"/>
      <c r="KJA36" s="61"/>
      <c r="KJB36" s="61"/>
      <c r="KJC36" s="61"/>
      <c r="KJD36" s="61"/>
      <c r="KJE36" s="61"/>
      <c r="KJF36" s="61"/>
      <c r="KJG36" s="61"/>
      <c r="KJH36" s="61"/>
      <c r="KJI36" s="61"/>
      <c r="KJJ36" s="61"/>
      <c r="KJK36" s="61"/>
      <c r="KJL36" s="61"/>
      <c r="KJM36" s="61"/>
      <c r="KJN36" s="61"/>
      <c r="KJO36" s="61"/>
      <c r="KJP36" s="61"/>
      <c r="KJQ36" s="61"/>
      <c r="KJR36" s="61"/>
      <c r="KJS36" s="61"/>
      <c r="KJT36" s="61"/>
      <c r="KJU36" s="61"/>
      <c r="KJV36" s="61"/>
      <c r="KJW36" s="61"/>
      <c r="KJX36" s="61"/>
      <c r="KJY36" s="61"/>
      <c r="KJZ36" s="61"/>
      <c r="KKA36" s="61"/>
      <c r="KKB36" s="61"/>
      <c r="KKC36" s="61"/>
      <c r="KKD36" s="61"/>
      <c r="KKE36" s="61"/>
      <c r="KKF36" s="61"/>
      <c r="KKG36" s="61"/>
      <c r="KKH36" s="61"/>
      <c r="KKI36" s="61"/>
      <c r="KKJ36" s="61"/>
      <c r="KKK36" s="61"/>
      <c r="KKL36" s="61"/>
      <c r="KKM36" s="61"/>
      <c r="KKN36" s="61"/>
      <c r="KKO36" s="61"/>
      <c r="KKP36" s="61"/>
      <c r="KKQ36" s="61"/>
      <c r="KKR36" s="61"/>
      <c r="KKS36" s="61"/>
      <c r="KKT36" s="61"/>
      <c r="KKU36" s="61"/>
      <c r="KKV36" s="61"/>
      <c r="KKW36" s="61"/>
      <c r="KKX36" s="61"/>
      <c r="KKY36" s="61"/>
      <c r="KKZ36" s="61"/>
      <c r="KLA36" s="61"/>
      <c r="KLB36" s="61"/>
      <c r="KLC36" s="61"/>
      <c r="KLD36" s="61"/>
      <c r="KLE36" s="61"/>
      <c r="KLF36" s="61"/>
      <c r="KLG36" s="61"/>
      <c r="KLH36" s="61"/>
      <c r="KLI36" s="61"/>
      <c r="KLJ36" s="61"/>
      <c r="KLK36" s="61"/>
      <c r="KLL36" s="61"/>
      <c r="KLM36" s="61"/>
      <c r="KLN36" s="61"/>
      <c r="KLO36" s="61"/>
      <c r="KLP36" s="61"/>
      <c r="KLQ36" s="61"/>
      <c r="KLR36" s="61"/>
      <c r="KLS36" s="61"/>
      <c r="KLT36" s="61"/>
      <c r="KLU36" s="61"/>
      <c r="KLV36" s="61"/>
      <c r="KLW36" s="61"/>
      <c r="KLX36" s="61"/>
      <c r="KLY36" s="61"/>
      <c r="KLZ36" s="61"/>
      <c r="KMA36" s="61"/>
      <c r="KMB36" s="61"/>
      <c r="KMC36" s="61"/>
      <c r="KMD36" s="61"/>
      <c r="KME36" s="61"/>
      <c r="KMF36" s="61"/>
      <c r="KMG36" s="61"/>
      <c r="KMH36" s="61"/>
      <c r="KMI36" s="61"/>
      <c r="KMJ36" s="61"/>
      <c r="KMK36" s="61"/>
      <c r="KML36" s="61"/>
      <c r="KMM36" s="61"/>
      <c r="KMN36" s="61"/>
      <c r="KMO36" s="61"/>
      <c r="KMP36" s="61"/>
      <c r="KMQ36" s="61"/>
      <c r="KMR36" s="61"/>
      <c r="KMS36" s="61"/>
      <c r="KMT36" s="61"/>
      <c r="KMU36" s="61"/>
      <c r="KMV36" s="61"/>
      <c r="KMW36" s="61"/>
      <c r="KMX36" s="61"/>
      <c r="KMY36" s="61"/>
      <c r="KMZ36" s="61"/>
      <c r="KNA36" s="61"/>
      <c r="KNB36" s="61"/>
      <c r="KNC36" s="61"/>
      <c r="KND36" s="61"/>
      <c r="KNE36" s="61"/>
      <c r="KNF36" s="61"/>
      <c r="KNG36" s="61"/>
      <c r="KNH36" s="61"/>
      <c r="KNI36" s="61"/>
      <c r="KNJ36" s="61"/>
      <c r="KNK36" s="61"/>
      <c r="KNL36" s="61"/>
      <c r="KNM36" s="61"/>
      <c r="KNN36" s="61"/>
      <c r="KNO36" s="61"/>
      <c r="KNP36" s="61"/>
      <c r="KNQ36" s="61"/>
      <c r="KNR36" s="61"/>
      <c r="KNS36" s="61"/>
      <c r="KNT36" s="61"/>
      <c r="KNU36" s="61"/>
      <c r="KNV36" s="61"/>
      <c r="KNW36" s="61"/>
      <c r="KNX36" s="61"/>
      <c r="KNY36" s="61"/>
      <c r="KNZ36" s="61"/>
      <c r="KOA36" s="61"/>
      <c r="KOB36" s="61"/>
      <c r="KOC36" s="61"/>
      <c r="KOD36" s="61"/>
      <c r="KOE36" s="61"/>
      <c r="KOF36" s="61"/>
      <c r="KOG36" s="61"/>
      <c r="KOH36" s="61"/>
      <c r="KOI36" s="61"/>
      <c r="KOJ36" s="61"/>
      <c r="KOK36" s="61"/>
      <c r="KOL36" s="61"/>
      <c r="KOM36" s="61"/>
      <c r="KON36" s="61"/>
      <c r="KOO36" s="61"/>
      <c r="KOP36" s="61"/>
      <c r="KOQ36" s="61"/>
      <c r="KOR36" s="61"/>
      <c r="KOS36" s="61"/>
      <c r="KOT36" s="61"/>
      <c r="KOU36" s="61"/>
      <c r="KOV36" s="61"/>
      <c r="KOW36" s="61"/>
      <c r="KOX36" s="61"/>
      <c r="KOY36" s="61"/>
      <c r="KOZ36" s="61"/>
      <c r="KPA36" s="61"/>
      <c r="KPB36" s="61"/>
      <c r="KPC36" s="61"/>
      <c r="KPD36" s="61"/>
      <c r="KPE36" s="61"/>
      <c r="KPF36" s="61"/>
      <c r="KPG36" s="61"/>
      <c r="KPH36" s="61"/>
      <c r="KPI36" s="61"/>
      <c r="KPJ36" s="61"/>
      <c r="KPK36" s="61"/>
      <c r="KPL36" s="61"/>
      <c r="KPM36" s="61"/>
      <c r="KPN36" s="61"/>
      <c r="KPO36" s="61"/>
      <c r="KPP36" s="61"/>
      <c r="KPQ36" s="61"/>
      <c r="KPR36" s="61"/>
      <c r="KPS36" s="61"/>
      <c r="KPT36" s="61"/>
      <c r="KPU36" s="61"/>
      <c r="KPV36" s="61"/>
      <c r="KPW36" s="61"/>
      <c r="KPX36" s="61"/>
      <c r="KPY36" s="61"/>
      <c r="KPZ36" s="61"/>
      <c r="KQA36" s="61"/>
      <c r="KQB36" s="61"/>
      <c r="KQC36" s="61"/>
      <c r="KQD36" s="61"/>
      <c r="KQE36" s="61"/>
      <c r="KQF36" s="61"/>
      <c r="KQG36" s="61"/>
      <c r="KQH36" s="61"/>
      <c r="KQI36" s="61"/>
      <c r="KQJ36" s="61"/>
      <c r="KQK36" s="61"/>
      <c r="KQL36" s="61"/>
      <c r="KQM36" s="61"/>
      <c r="KQN36" s="61"/>
      <c r="KQO36" s="61"/>
      <c r="KQP36" s="61"/>
      <c r="KQQ36" s="61"/>
      <c r="KQR36" s="61"/>
      <c r="KQS36" s="61"/>
      <c r="KQT36" s="61"/>
      <c r="KQU36" s="61"/>
      <c r="KQV36" s="61"/>
      <c r="KQW36" s="61"/>
      <c r="KQX36" s="61"/>
      <c r="KQY36" s="61"/>
      <c r="KQZ36" s="61"/>
      <c r="KRA36" s="61"/>
      <c r="KRB36" s="61"/>
      <c r="KRC36" s="61"/>
      <c r="KRD36" s="61"/>
      <c r="KRE36" s="61"/>
      <c r="KRF36" s="61"/>
      <c r="KRG36" s="61"/>
      <c r="KRH36" s="61"/>
      <c r="KRI36" s="61"/>
      <c r="KRJ36" s="61"/>
      <c r="KRK36" s="61"/>
      <c r="KRL36" s="61"/>
      <c r="KRM36" s="61"/>
      <c r="KRN36" s="61"/>
      <c r="KRO36" s="61"/>
      <c r="KRP36" s="61"/>
      <c r="KRQ36" s="61"/>
      <c r="KRR36" s="61"/>
      <c r="KRS36" s="61"/>
      <c r="KRT36" s="61"/>
      <c r="KRU36" s="61"/>
      <c r="KRV36" s="61"/>
      <c r="KRW36" s="61"/>
      <c r="KRX36" s="61"/>
      <c r="KRY36" s="61"/>
      <c r="KRZ36" s="61"/>
      <c r="KSA36" s="61"/>
      <c r="KSB36" s="61"/>
      <c r="KSC36" s="61"/>
      <c r="KSD36" s="61"/>
      <c r="KSE36" s="61"/>
      <c r="KSF36" s="61"/>
      <c r="KSG36" s="61"/>
      <c r="KSH36" s="61"/>
      <c r="KSI36" s="61"/>
      <c r="KSJ36" s="61"/>
      <c r="KSK36" s="61"/>
      <c r="KSL36" s="61"/>
      <c r="KSM36" s="61"/>
      <c r="KSN36" s="61"/>
      <c r="KSO36" s="61"/>
      <c r="KSP36" s="61"/>
      <c r="KSQ36" s="61"/>
      <c r="KSR36" s="61"/>
      <c r="KSS36" s="61"/>
      <c r="KST36" s="61"/>
      <c r="KSU36" s="61"/>
      <c r="KSV36" s="61"/>
      <c r="KSW36" s="61"/>
      <c r="KSX36" s="61"/>
      <c r="KSY36" s="61"/>
      <c r="KSZ36" s="61"/>
      <c r="KTA36" s="61"/>
      <c r="KTB36" s="61"/>
      <c r="KTC36" s="61"/>
      <c r="KTD36" s="61"/>
      <c r="KTE36" s="61"/>
      <c r="KTF36" s="61"/>
      <c r="KTG36" s="61"/>
      <c r="KTH36" s="61"/>
      <c r="KTI36" s="61"/>
      <c r="KTJ36" s="61"/>
      <c r="KTK36" s="61"/>
      <c r="KTL36" s="61"/>
      <c r="KTM36" s="61"/>
      <c r="KTN36" s="61"/>
      <c r="KTO36" s="61"/>
      <c r="KTP36" s="61"/>
      <c r="KTQ36" s="61"/>
      <c r="KTR36" s="61"/>
      <c r="KTS36" s="61"/>
      <c r="KTT36" s="61"/>
      <c r="KTU36" s="61"/>
      <c r="KTV36" s="61"/>
      <c r="KTW36" s="61"/>
      <c r="KTX36" s="61"/>
      <c r="KTY36" s="61"/>
      <c r="KTZ36" s="61"/>
      <c r="KUA36" s="61"/>
      <c r="KUB36" s="61"/>
      <c r="KUC36" s="61"/>
      <c r="KUD36" s="61"/>
      <c r="KUE36" s="61"/>
      <c r="KUF36" s="61"/>
      <c r="KUG36" s="61"/>
      <c r="KUH36" s="61"/>
      <c r="KUI36" s="61"/>
      <c r="KUJ36" s="61"/>
      <c r="KUK36" s="61"/>
      <c r="KUL36" s="61"/>
      <c r="KUM36" s="61"/>
      <c r="KUN36" s="61"/>
      <c r="KUO36" s="61"/>
      <c r="KUP36" s="61"/>
      <c r="KUQ36" s="61"/>
      <c r="KUR36" s="61"/>
      <c r="KUS36" s="61"/>
      <c r="KUT36" s="61"/>
      <c r="KUU36" s="61"/>
      <c r="KUV36" s="61"/>
      <c r="KUW36" s="61"/>
      <c r="KUX36" s="61"/>
      <c r="KUY36" s="61"/>
      <c r="KUZ36" s="61"/>
      <c r="KVA36" s="61"/>
      <c r="KVB36" s="61"/>
      <c r="KVC36" s="61"/>
      <c r="KVD36" s="61"/>
      <c r="KVE36" s="61"/>
      <c r="KVF36" s="61"/>
      <c r="KVG36" s="61"/>
      <c r="KVH36" s="61"/>
      <c r="KVI36" s="61"/>
      <c r="KVJ36" s="61"/>
      <c r="KVK36" s="61"/>
      <c r="KVL36" s="61"/>
      <c r="KVM36" s="61"/>
      <c r="KVN36" s="61"/>
      <c r="KVO36" s="61"/>
      <c r="KVP36" s="61"/>
      <c r="KVQ36" s="61"/>
      <c r="KVR36" s="61"/>
      <c r="KVS36" s="61"/>
      <c r="KVT36" s="61"/>
      <c r="KVU36" s="61"/>
      <c r="KVV36" s="61"/>
      <c r="KVW36" s="61"/>
      <c r="KVX36" s="61"/>
      <c r="KVY36" s="61"/>
      <c r="KVZ36" s="61"/>
      <c r="KWA36" s="61"/>
      <c r="KWB36" s="61"/>
      <c r="KWC36" s="61"/>
      <c r="KWD36" s="61"/>
      <c r="KWE36" s="61"/>
      <c r="KWF36" s="61"/>
      <c r="KWG36" s="61"/>
      <c r="KWH36" s="61"/>
      <c r="KWI36" s="61"/>
      <c r="KWJ36" s="61"/>
      <c r="KWK36" s="61"/>
      <c r="KWL36" s="61"/>
      <c r="KWM36" s="61"/>
      <c r="KWN36" s="61"/>
      <c r="KWO36" s="61"/>
      <c r="KWP36" s="61"/>
      <c r="KWQ36" s="61"/>
      <c r="KWR36" s="61"/>
      <c r="KWS36" s="61"/>
      <c r="KWT36" s="61"/>
      <c r="KWU36" s="61"/>
      <c r="KWV36" s="61"/>
      <c r="KWW36" s="61"/>
      <c r="KWX36" s="61"/>
      <c r="KWY36" s="61"/>
      <c r="KWZ36" s="61"/>
      <c r="KXA36" s="61"/>
      <c r="KXB36" s="61"/>
      <c r="KXC36" s="61"/>
      <c r="KXD36" s="61"/>
      <c r="KXE36" s="61"/>
      <c r="KXF36" s="61"/>
      <c r="KXG36" s="61"/>
      <c r="KXH36" s="61"/>
      <c r="KXI36" s="61"/>
      <c r="KXJ36" s="61"/>
      <c r="KXK36" s="61"/>
      <c r="KXL36" s="61"/>
      <c r="KXM36" s="61"/>
      <c r="KXN36" s="61"/>
      <c r="KXO36" s="61"/>
      <c r="KXP36" s="61"/>
      <c r="KXQ36" s="61"/>
      <c r="KXR36" s="61"/>
      <c r="KXS36" s="61"/>
      <c r="KXT36" s="61"/>
      <c r="KXU36" s="61"/>
      <c r="KXV36" s="61"/>
      <c r="KXW36" s="61"/>
      <c r="KXX36" s="61"/>
      <c r="KXY36" s="61"/>
      <c r="KXZ36" s="61"/>
      <c r="KYA36" s="61"/>
      <c r="KYB36" s="61"/>
      <c r="KYC36" s="61"/>
      <c r="KYD36" s="61"/>
      <c r="KYE36" s="61"/>
      <c r="KYF36" s="61"/>
      <c r="KYG36" s="61"/>
      <c r="KYH36" s="61"/>
      <c r="KYI36" s="61"/>
      <c r="KYJ36" s="61"/>
      <c r="KYK36" s="61"/>
      <c r="KYL36" s="61"/>
      <c r="KYM36" s="61"/>
      <c r="KYN36" s="61"/>
      <c r="KYO36" s="61"/>
      <c r="KYP36" s="61"/>
      <c r="KYQ36" s="61"/>
      <c r="KYR36" s="61"/>
      <c r="KYS36" s="61"/>
      <c r="KYT36" s="61"/>
      <c r="KYU36" s="61"/>
      <c r="KYV36" s="61"/>
      <c r="KYW36" s="61"/>
      <c r="KYX36" s="61"/>
      <c r="KYY36" s="61"/>
      <c r="KYZ36" s="61"/>
      <c r="KZA36" s="61"/>
      <c r="KZB36" s="61"/>
      <c r="KZC36" s="61"/>
      <c r="KZD36" s="61"/>
      <c r="KZE36" s="61"/>
      <c r="KZF36" s="61"/>
      <c r="KZG36" s="61"/>
      <c r="KZH36" s="61"/>
      <c r="KZI36" s="61"/>
      <c r="KZJ36" s="61"/>
      <c r="KZK36" s="61"/>
      <c r="KZL36" s="61"/>
      <c r="KZM36" s="61"/>
      <c r="KZN36" s="61"/>
      <c r="KZO36" s="61"/>
      <c r="KZP36" s="61"/>
      <c r="KZQ36" s="61"/>
      <c r="KZR36" s="61"/>
      <c r="KZS36" s="61"/>
      <c r="KZT36" s="61"/>
      <c r="KZU36" s="61"/>
      <c r="KZV36" s="61"/>
      <c r="KZW36" s="61"/>
      <c r="KZX36" s="61"/>
      <c r="KZY36" s="61"/>
      <c r="KZZ36" s="61"/>
      <c r="LAA36" s="61"/>
      <c r="LAB36" s="61"/>
      <c r="LAC36" s="61"/>
      <c r="LAD36" s="61"/>
      <c r="LAE36" s="61"/>
      <c r="LAF36" s="61"/>
      <c r="LAG36" s="61"/>
      <c r="LAH36" s="61"/>
      <c r="LAI36" s="61"/>
      <c r="LAJ36" s="61"/>
      <c r="LAK36" s="61"/>
      <c r="LAL36" s="61"/>
      <c r="LAM36" s="61"/>
      <c r="LAN36" s="61"/>
      <c r="LAO36" s="61"/>
      <c r="LAP36" s="61"/>
      <c r="LAQ36" s="61"/>
      <c r="LAR36" s="61"/>
      <c r="LAS36" s="61"/>
      <c r="LAT36" s="61"/>
      <c r="LAU36" s="61"/>
      <c r="LAV36" s="61"/>
      <c r="LAW36" s="61"/>
      <c r="LAX36" s="61"/>
      <c r="LAY36" s="61"/>
      <c r="LAZ36" s="61"/>
      <c r="LBA36" s="61"/>
      <c r="LBB36" s="61"/>
      <c r="LBC36" s="61"/>
      <c r="LBD36" s="61"/>
      <c r="LBE36" s="61"/>
      <c r="LBF36" s="61"/>
      <c r="LBG36" s="61"/>
      <c r="LBH36" s="61"/>
      <c r="LBI36" s="61"/>
      <c r="LBJ36" s="61"/>
      <c r="LBK36" s="61"/>
      <c r="LBL36" s="61"/>
      <c r="LBM36" s="61"/>
      <c r="LBN36" s="61"/>
      <c r="LBO36" s="61"/>
      <c r="LBP36" s="61"/>
      <c r="LBQ36" s="61"/>
      <c r="LBR36" s="61"/>
      <c r="LBS36" s="61"/>
      <c r="LBT36" s="61"/>
      <c r="LBU36" s="61"/>
      <c r="LBV36" s="61"/>
      <c r="LBW36" s="61"/>
      <c r="LBX36" s="61"/>
      <c r="LBY36" s="61"/>
      <c r="LBZ36" s="61"/>
      <c r="LCA36" s="61"/>
      <c r="LCB36" s="61"/>
      <c r="LCC36" s="61"/>
      <c r="LCD36" s="61"/>
      <c r="LCE36" s="61"/>
      <c r="LCF36" s="61"/>
      <c r="LCG36" s="61"/>
      <c r="LCH36" s="61"/>
      <c r="LCI36" s="61"/>
      <c r="LCJ36" s="61"/>
      <c r="LCK36" s="61"/>
      <c r="LCL36" s="61"/>
      <c r="LCM36" s="61"/>
      <c r="LCN36" s="61"/>
      <c r="LCO36" s="61"/>
      <c r="LCP36" s="61"/>
      <c r="LCQ36" s="61"/>
      <c r="LCR36" s="61"/>
      <c r="LCS36" s="61"/>
      <c r="LCT36" s="61"/>
      <c r="LCU36" s="61"/>
      <c r="LCV36" s="61"/>
      <c r="LCW36" s="61"/>
      <c r="LCX36" s="61"/>
      <c r="LCY36" s="61"/>
      <c r="LCZ36" s="61"/>
      <c r="LDA36" s="61"/>
      <c r="LDB36" s="61"/>
      <c r="LDC36" s="61"/>
      <c r="LDD36" s="61"/>
      <c r="LDE36" s="61"/>
      <c r="LDF36" s="61"/>
      <c r="LDG36" s="61"/>
      <c r="LDH36" s="61"/>
      <c r="LDI36" s="61"/>
      <c r="LDJ36" s="61"/>
      <c r="LDK36" s="61"/>
      <c r="LDL36" s="61"/>
      <c r="LDM36" s="61"/>
      <c r="LDN36" s="61"/>
      <c r="LDO36" s="61"/>
      <c r="LDP36" s="61"/>
      <c r="LDQ36" s="61"/>
      <c r="LDR36" s="61"/>
      <c r="LDS36" s="61"/>
      <c r="LDT36" s="61"/>
      <c r="LDU36" s="61"/>
      <c r="LDV36" s="61"/>
      <c r="LDW36" s="61"/>
      <c r="LDX36" s="61"/>
      <c r="LDY36" s="61"/>
      <c r="LDZ36" s="61"/>
      <c r="LEA36" s="61"/>
      <c r="LEB36" s="61"/>
      <c r="LEC36" s="61"/>
      <c r="LED36" s="61"/>
      <c r="LEE36" s="61"/>
      <c r="LEF36" s="61"/>
      <c r="LEG36" s="61"/>
      <c r="LEH36" s="61"/>
      <c r="LEI36" s="61"/>
      <c r="LEJ36" s="61"/>
      <c r="LEK36" s="61"/>
      <c r="LEL36" s="61"/>
      <c r="LEM36" s="61"/>
      <c r="LEN36" s="61"/>
      <c r="LEO36" s="61"/>
      <c r="LEP36" s="61"/>
      <c r="LEQ36" s="61"/>
      <c r="LER36" s="61"/>
      <c r="LES36" s="61"/>
      <c r="LET36" s="61"/>
      <c r="LEU36" s="61"/>
      <c r="LEV36" s="61"/>
      <c r="LEW36" s="61"/>
      <c r="LEX36" s="61"/>
      <c r="LEY36" s="61"/>
      <c r="LEZ36" s="61"/>
      <c r="LFA36" s="61"/>
      <c r="LFB36" s="61"/>
      <c r="LFC36" s="61"/>
      <c r="LFD36" s="61"/>
      <c r="LFE36" s="61"/>
      <c r="LFF36" s="61"/>
      <c r="LFG36" s="61"/>
      <c r="LFH36" s="61"/>
      <c r="LFI36" s="61"/>
      <c r="LFJ36" s="61"/>
      <c r="LFK36" s="61"/>
      <c r="LFL36" s="61"/>
      <c r="LFM36" s="61"/>
      <c r="LFN36" s="61"/>
      <c r="LFO36" s="61"/>
      <c r="LFP36" s="61"/>
      <c r="LFQ36" s="61"/>
      <c r="LFR36" s="61"/>
      <c r="LFS36" s="61"/>
      <c r="LFT36" s="61"/>
      <c r="LFU36" s="61"/>
      <c r="LFV36" s="61"/>
      <c r="LFW36" s="61"/>
      <c r="LFX36" s="61"/>
      <c r="LFY36" s="61"/>
      <c r="LFZ36" s="61"/>
      <c r="LGA36" s="61"/>
      <c r="LGB36" s="61"/>
      <c r="LGC36" s="61"/>
      <c r="LGD36" s="61"/>
      <c r="LGE36" s="61"/>
      <c r="LGF36" s="61"/>
      <c r="LGG36" s="61"/>
      <c r="LGH36" s="61"/>
      <c r="LGI36" s="61"/>
      <c r="LGJ36" s="61"/>
      <c r="LGK36" s="61"/>
      <c r="LGL36" s="61"/>
      <c r="LGM36" s="61"/>
      <c r="LGN36" s="61"/>
      <c r="LGO36" s="61"/>
      <c r="LGP36" s="61"/>
      <c r="LGQ36" s="61"/>
      <c r="LGR36" s="61"/>
      <c r="LGS36" s="61"/>
      <c r="LGT36" s="61"/>
      <c r="LGU36" s="61"/>
      <c r="LGV36" s="61"/>
      <c r="LGW36" s="61"/>
      <c r="LGX36" s="61"/>
      <c r="LGY36" s="61"/>
      <c r="LGZ36" s="61"/>
      <c r="LHA36" s="61"/>
      <c r="LHB36" s="61"/>
      <c r="LHC36" s="61"/>
      <c r="LHD36" s="61"/>
      <c r="LHE36" s="61"/>
      <c r="LHF36" s="61"/>
      <c r="LHG36" s="61"/>
      <c r="LHH36" s="61"/>
      <c r="LHI36" s="61"/>
      <c r="LHJ36" s="61"/>
      <c r="LHK36" s="61"/>
      <c r="LHL36" s="61"/>
      <c r="LHM36" s="61"/>
      <c r="LHN36" s="61"/>
      <c r="LHO36" s="61"/>
      <c r="LHP36" s="61"/>
      <c r="LHQ36" s="61"/>
      <c r="LHR36" s="61"/>
      <c r="LHS36" s="61"/>
      <c r="LHT36" s="61"/>
      <c r="LHU36" s="61"/>
      <c r="LHV36" s="61"/>
      <c r="LHW36" s="61"/>
      <c r="LHX36" s="61"/>
      <c r="LHY36" s="61"/>
      <c r="LHZ36" s="61"/>
      <c r="LIA36" s="61"/>
      <c r="LIB36" s="61"/>
      <c r="LIC36" s="61"/>
      <c r="LID36" s="61"/>
      <c r="LIE36" s="61"/>
      <c r="LIF36" s="61"/>
      <c r="LIG36" s="61"/>
      <c r="LIH36" s="61"/>
      <c r="LII36" s="61"/>
      <c r="LIJ36" s="61"/>
      <c r="LIK36" s="61"/>
      <c r="LIL36" s="61"/>
      <c r="LIM36" s="61"/>
      <c r="LIN36" s="61"/>
      <c r="LIO36" s="61"/>
      <c r="LIP36" s="61"/>
      <c r="LIQ36" s="61"/>
      <c r="LIR36" s="61"/>
      <c r="LIS36" s="61"/>
      <c r="LIT36" s="61"/>
      <c r="LIU36" s="61"/>
      <c r="LIV36" s="61"/>
      <c r="LIW36" s="61"/>
      <c r="LIX36" s="61"/>
      <c r="LIY36" s="61"/>
      <c r="LIZ36" s="61"/>
      <c r="LJA36" s="61"/>
      <c r="LJB36" s="61"/>
      <c r="LJC36" s="61"/>
      <c r="LJD36" s="61"/>
      <c r="LJE36" s="61"/>
      <c r="LJF36" s="61"/>
      <c r="LJG36" s="61"/>
      <c r="LJH36" s="61"/>
      <c r="LJI36" s="61"/>
      <c r="LJJ36" s="61"/>
      <c r="LJK36" s="61"/>
      <c r="LJL36" s="61"/>
      <c r="LJM36" s="61"/>
      <c r="LJN36" s="61"/>
      <c r="LJO36" s="61"/>
      <c r="LJP36" s="61"/>
      <c r="LJQ36" s="61"/>
      <c r="LJR36" s="61"/>
      <c r="LJS36" s="61"/>
      <c r="LJT36" s="61"/>
      <c r="LJU36" s="61"/>
      <c r="LJV36" s="61"/>
      <c r="LJW36" s="61"/>
      <c r="LJX36" s="61"/>
      <c r="LJY36" s="61"/>
      <c r="LJZ36" s="61"/>
      <c r="LKA36" s="61"/>
      <c r="LKB36" s="61"/>
      <c r="LKC36" s="61"/>
      <c r="LKD36" s="61"/>
      <c r="LKE36" s="61"/>
      <c r="LKF36" s="61"/>
      <c r="LKG36" s="61"/>
      <c r="LKH36" s="61"/>
      <c r="LKI36" s="61"/>
      <c r="LKJ36" s="61"/>
      <c r="LKK36" s="61"/>
      <c r="LKL36" s="61"/>
      <c r="LKM36" s="61"/>
      <c r="LKN36" s="61"/>
      <c r="LKO36" s="61"/>
      <c r="LKP36" s="61"/>
      <c r="LKQ36" s="61"/>
      <c r="LKR36" s="61"/>
      <c r="LKS36" s="61"/>
      <c r="LKT36" s="61"/>
      <c r="LKU36" s="61"/>
      <c r="LKV36" s="61"/>
      <c r="LKW36" s="61"/>
      <c r="LKX36" s="61"/>
      <c r="LKY36" s="61"/>
      <c r="LKZ36" s="61"/>
      <c r="LLA36" s="61"/>
      <c r="LLB36" s="61"/>
      <c r="LLC36" s="61"/>
      <c r="LLD36" s="61"/>
      <c r="LLE36" s="61"/>
      <c r="LLF36" s="61"/>
      <c r="LLG36" s="61"/>
      <c r="LLH36" s="61"/>
      <c r="LLI36" s="61"/>
      <c r="LLJ36" s="61"/>
      <c r="LLK36" s="61"/>
      <c r="LLL36" s="61"/>
      <c r="LLM36" s="61"/>
      <c r="LLN36" s="61"/>
      <c r="LLO36" s="61"/>
      <c r="LLP36" s="61"/>
      <c r="LLQ36" s="61"/>
      <c r="LLR36" s="61"/>
      <c r="LLS36" s="61"/>
      <c r="LLT36" s="61"/>
      <c r="LLU36" s="61"/>
      <c r="LLV36" s="61"/>
      <c r="LLW36" s="61"/>
      <c r="LLX36" s="61"/>
      <c r="LLY36" s="61"/>
      <c r="LLZ36" s="61"/>
      <c r="LMA36" s="61"/>
      <c r="LMB36" s="61"/>
      <c r="LMC36" s="61"/>
      <c r="LMD36" s="61"/>
      <c r="LME36" s="61"/>
      <c r="LMF36" s="61"/>
      <c r="LMG36" s="61"/>
      <c r="LMH36" s="61"/>
      <c r="LMI36" s="61"/>
      <c r="LMJ36" s="61"/>
      <c r="LMK36" s="61"/>
      <c r="LML36" s="61"/>
      <c r="LMM36" s="61"/>
      <c r="LMN36" s="61"/>
      <c r="LMO36" s="61"/>
      <c r="LMP36" s="61"/>
      <c r="LMQ36" s="61"/>
      <c r="LMR36" s="61"/>
      <c r="LMS36" s="61"/>
      <c r="LMT36" s="61"/>
      <c r="LMU36" s="61"/>
      <c r="LMV36" s="61"/>
      <c r="LMW36" s="61"/>
      <c r="LMX36" s="61"/>
      <c r="LMY36" s="61"/>
      <c r="LMZ36" s="61"/>
      <c r="LNA36" s="61"/>
      <c r="LNB36" s="61"/>
      <c r="LNC36" s="61"/>
      <c r="LND36" s="61"/>
      <c r="LNE36" s="61"/>
      <c r="LNF36" s="61"/>
      <c r="LNG36" s="61"/>
      <c r="LNH36" s="61"/>
      <c r="LNI36" s="61"/>
      <c r="LNJ36" s="61"/>
      <c r="LNK36" s="61"/>
      <c r="LNL36" s="61"/>
      <c r="LNM36" s="61"/>
      <c r="LNN36" s="61"/>
      <c r="LNO36" s="61"/>
      <c r="LNP36" s="61"/>
      <c r="LNQ36" s="61"/>
      <c r="LNR36" s="61"/>
      <c r="LNS36" s="61"/>
      <c r="LNT36" s="61"/>
      <c r="LNU36" s="61"/>
      <c r="LNV36" s="61"/>
      <c r="LNW36" s="61"/>
      <c r="LNX36" s="61"/>
      <c r="LNY36" s="61"/>
      <c r="LNZ36" s="61"/>
      <c r="LOA36" s="61"/>
      <c r="LOB36" s="61"/>
      <c r="LOC36" s="61"/>
      <c r="LOD36" s="61"/>
      <c r="LOE36" s="61"/>
      <c r="LOF36" s="61"/>
      <c r="LOG36" s="61"/>
      <c r="LOH36" s="61"/>
      <c r="LOI36" s="61"/>
      <c r="LOJ36" s="61"/>
      <c r="LOK36" s="61"/>
      <c r="LOL36" s="61"/>
      <c r="LOM36" s="61"/>
      <c r="LON36" s="61"/>
      <c r="LOO36" s="61"/>
      <c r="LOP36" s="61"/>
      <c r="LOQ36" s="61"/>
      <c r="LOR36" s="61"/>
      <c r="LOS36" s="61"/>
      <c r="LOT36" s="61"/>
      <c r="LOU36" s="61"/>
      <c r="LOV36" s="61"/>
      <c r="LOW36" s="61"/>
      <c r="LOX36" s="61"/>
      <c r="LOY36" s="61"/>
      <c r="LOZ36" s="61"/>
      <c r="LPA36" s="61"/>
      <c r="LPB36" s="61"/>
      <c r="LPC36" s="61"/>
      <c r="LPD36" s="61"/>
      <c r="LPE36" s="61"/>
      <c r="LPF36" s="61"/>
      <c r="LPG36" s="61"/>
      <c r="LPH36" s="61"/>
      <c r="LPI36" s="61"/>
      <c r="LPJ36" s="61"/>
      <c r="LPK36" s="61"/>
      <c r="LPL36" s="61"/>
      <c r="LPM36" s="61"/>
      <c r="LPN36" s="61"/>
      <c r="LPO36" s="61"/>
      <c r="LPP36" s="61"/>
      <c r="LPQ36" s="61"/>
      <c r="LPR36" s="61"/>
      <c r="LPS36" s="61"/>
      <c r="LPT36" s="61"/>
      <c r="LPU36" s="61"/>
      <c r="LPV36" s="61"/>
      <c r="LPW36" s="61"/>
      <c r="LPX36" s="61"/>
      <c r="LPY36" s="61"/>
      <c r="LPZ36" s="61"/>
      <c r="LQA36" s="61"/>
      <c r="LQB36" s="61"/>
      <c r="LQC36" s="61"/>
      <c r="LQD36" s="61"/>
      <c r="LQE36" s="61"/>
      <c r="LQF36" s="61"/>
      <c r="LQG36" s="61"/>
      <c r="LQH36" s="61"/>
      <c r="LQI36" s="61"/>
      <c r="LQJ36" s="61"/>
      <c r="LQK36" s="61"/>
      <c r="LQL36" s="61"/>
      <c r="LQM36" s="61"/>
      <c r="LQN36" s="61"/>
      <c r="LQO36" s="61"/>
      <c r="LQP36" s="61"/>
      <c r="LQQ36" s="61"/>
      <c r="LQR36" s="61"/>
      <c r="LQS36" s="61"/>
      <c r="LQT36" s="61"/>
      <c r="LQU36" s="61"/>
      <c r="LQV36" s="61"/>
      <c r="LQW36" s="61"/>
      <c r="LQX36" s="61"/>
      <c r="LQY36" s="61"/>
      <c r="LQZ36" s="61"/>
      <c r="LRA36" s="61"/>
      <c r="LRB36" s="61"/>
      <c r="LRC36" s="61"/>
      <c r="LRD36" s="61"/>
      <c r="LRE36" s="61"/>
      <c r="LRF36" s="61"/>
      <c r="LRG36" s="61"/>
      <c r="LRH36" s="61"/>
      <c r="LRI36" s="61"/>
      <c r="LRJ36" s="61"/>
      <c r="LRK36" s="61"/>
      <c r="LRL36" s="61"/>
      <c r="LRM36" s="61"/>
      <c r="LRN36" s="61"/>
      <c r="LRO36" s="61"/>
      <c r="LRP36" s="61"/>
      <c r="LRQ36" s="61"/>
      <c r="LRR36" s="61"/>
      <c r="LRS36" s="61"/>
      <c r="LRT36" s="61"/>
      <c r="LRU36" s="61"/>
      <c r="LRV36" s="61"/>
      <c r="LRW36" s="61"/>
      <c r="LRX36" s="61"/>
      <c r="LRY36" s="61"/>
      <c r="LRZ36" s="61"/>
      <c r="LSA36" s="61"/>
      <c r="LSB36" s="61"/>
      <c r="LSC36" s="61"/>
      <c r="LSD36" s="61"/>
      <c r="LSE36" s="61"/>
      <c r="LSF36" s="61"/>
      <c r="LSG36" s="61"/>
      <c r="LSH36" s="61"/>
      <c r="LSI36" s="61"/>
      <c r="LSJ36" s="61"/>
      <c r="LSK36" s="61"/>
      <c r="LSL36" s="61"/>
      <c r="LSM36" s="61"/>
      <c r="LSN36" s="61"/>
      <c r="LSO36" s="61"/>
      <c r="LSP36" s="61"/>
      <c r="LSQ36" s="61"/>
      <c r="LSR36" s="61"/>
      <c r="LSS36" s="61"/>
      <c r="LST36" s="61"/>
      <c r="LSU36" s="61"/>
      <c r="LSV36" s="61"/>
      <c r="LSW36" s="61"/>
      <c r="LSX36" s="61"/>
      <c r="LSY36" s="61"/>
      <c r="LSZ36" s="61"/>
      <c r="LTA36" s="61"/>
      <c r="LTB36" s="61"/>
      <c r="LTC36" s="61"/>
      <c r="LTD36" s="61"/>
      <c r="LTE36" s="61"/>
      <c r="LTF36" s="61"/>
      <c r="LTG36" s="61"/>
      <c r="LTH36" s="61"/>
      <c r="LTI36" s="61"/>
      <c r="LTJ36" s="61"/>
      <c r="LTK36" s="61"/>
      <c r="LTL36" s="61"/>
      <c r="LTM36" s="61"/>
      <c r="LTN36" s="61"/>
      <c r="LTO36" s="61"/>
      <c r="LTP36" s="61"/>
      <c r="LTQ36" s="61"/>
      <c r="LTR36" s="61"/>
      <c r="LTS36" s="61"/>
      <c r="LTT36" s="61"/>
      <c r="LTU36" s="61"/>
      <c r="LTV36" s="61"/>
      <c r="LTW36" s="61"/>
      <c r="LTX36" s="61"/>
      <c r="LTY36" s="61"/>
      <c r="LTZ36" s="61"/>
      <c r="LUA36" s="61"/>
      <c r="LUB36" s="61"/>
      <c r="LUC36" s="61"/>
      <c r="LUD36" s="61"/>
      <c r="LUE36" s="61"/>
      <c r="LUF36" s="61"/>
      <c r="LUG36" s="61"/>
      <c r="LUH36" s="61"/>
      <c r="LUI36" s="61"/>
      <c r="LUJ36" s="61"/>
      <c r="LUK36" s="61"/>
      <c r="LUL36" s="61"/>
      <c r="LUM36" s="61"/>
      <c r="LUN36" s="61"/>
      <c r="LUO36" s="61"/>
      <c r="LUP36" s="61"/>
      <c r="LUQ36" s="61"/>
      <c r="LUR36" s="61"/>
      <c r="LUS36" s="61"/>
      <c r="LUT36" s="61"/>
      <c r="LUU36" s="61"/>
      <c r="LUV36" s="61"/>
      <c r="LUW36" s="61"/>
      <c r="LUX36" s="61"/>
      <c r="LUY36" s="61"/>
      <c r="LUZ36" s="61"/>
      <c r="LVA36" s="61"/>
      <c r="LVB36" s="61"/>
      <c r="LVC36" s="61"/>
      <c r="LVD36" s="61"/>
      <c r="LVE36" s="61"/>
      <c r="LVF36" s="61"/>
      <c r="LVG36" s="61"/>
      <c r="LVH36" s="61"/>
      <c r="LVI36" s="61"/>
      <c r="LVJ36" s="61"/>
      <c r="LVK36" s="61"/>
      <c r="LVL36" s="61"/>
      <c r="LVM36" s="61"/>
      <c r="LVN36" s="61"/>
      <c r="LVO36" s="61"/>
      <c r="LVP36" s="61"/>
      <c r="LVQ36" s="61"/>
      <c r="LVR36" s="61"/>
      <c r="LVS36" s="61"/>
      <c r="LVT36" s="61"/>
      <c r="LVU36" s="61"/>
      <c r="LVV36" s="61"/>
      <c r="LVW36" s="61"/>
      <c r="LVX36" s="61"/>
      <c r="LVY36" s="61"/>
      <c r="LVZ36" s="61"/>
      <c r="LWA36" s="61"/>
      <c r="LWB36" s="61"/>
      <c r="LWC36" s="61"/>
      <c r="LWD36" s="61"/>
      <c r="LWE36" s="61"/>
      <c r="LWF36" s="61"/>
      <c r="LWG36" s="61"/>
      <c r="LWH36" s="61"/>
      <c r="LWI36" s="61"/>
      <c r="LWJ36" s="61"/>
      <c r="LWK36" s="61"/>
      <c r="LWL36" s="61"/>
      <c r="LWM36" s="61"/>
      <c r="LWN36" s="61"/>
      <c r="LWO36" s="61"/>
      <c r="LWP36" s="61"/>
      <c r="LWQ36" s="61"/>
      <c r="LWR36" s="61"/>
      <c r="LWS36" s="61"/>
      <c r="LWT36" s="61"/>
      <c r="LWU36" s="61"/>
      <c r="LWV36" s="61"/>
      <c r="LWW36" s="61"/>
      <c r="LWX36" s="61"/>
      <c r="LWY36" s="61"/>
      <c r="LWZ36" s="61"/>
      <c r="LXA36" s="61"/>
      <c r="LXB36" s="61"/>
      <c r="LXC36" s="61"/>
      <c r="LXD36" s="61"/>
      <c r="LXE36" s="61"/>
      <c r="LXF36" s="61"/>
      <c r="LXG36" s="61"/>
      <c r="LXH36" s="61"/>
      <c r="LXI36" s="61"/>
      <c r="LXJ36" s="61"/>
      <c r="LXK36" s="61"/>
      <c r="LXL36" s="61"/>
      <c r="LXM36" s="61"/>
      <c r="LXN36" s="61"/>
      <c r="LXO36" s="61"/>
      <c r="LXP36" s="61"/>
      <c r="LXQ36" s="61"/>
      <c r="LXR36" s="61"/>
      <c r="LXS36" s="61"/>
      <c r="LXT36" s="61"/>
      <c r="LXU36" s="61"/>
      <c r="LXV36" s="61"/>
      <c r="LXW36" s="61"/>
      <c r="LXX36" s="61"/>
      <c r="LXY36" s="61"/>
      <c r="LXZ36" s="61"/>
      <c r="LYA36" s="61"/>
      <c r="LYB36" s="61"/>
      <c r="LYC36" s="61"/>
      <c r="LYD36" s="61"/>
      <c r="LYE36" s="61"/>
      <c r="LYF36" s="61"/>
      <c r="LYG36" s="61"/>
      <c r="LYH36" s="61"/>
      <c r="LYI36" s="61"/>
      <c r="LYJ36" s="61"/>
      <c r="LYK36" s="61"/>
      <c r="LYL36" s="61"/>
      <c r="LYM36" s="61"/>
      <c r="LYN36" s="61"/>
      <c r="LYO36" s="61"/>
      <c r="LYP36" s="61"/>
      <c r="LYQ36" s="61"/>
      <c r="LYR36" s="61"/>
      <c r="LYS36" s="61"/>
      <c r="LYT36" s="61"/>
      <c r="LYU36" s="61"/>
      <c r="LYV36" s="61"/>
      <c r="LYW36" s="61"/>
      <c r="LYX36" s="61"/>
      <c r="LYY36" s="61"/>
      <c r="LYZ36" s="61"/>
      <c r="LZA36" s="61"/>
      <c r="LZB36" s="61"/>
      <c r="LZC36" s="61"/>
      <c r="LZD36" s="61"/>
      <c r="LZE36" s="61"/>
      <c r="LZF36" s="61"/>
      <c r="LZG36" s="61"/>
      <c r="LZH36" s="61"/>
      <c r="LZI36" s="61"/>
      <c r="LZJ36" s="61"/>
      <c r="LZK36" s="61"/>
      <c r="LZL36" s="61"/>
      <c r="LZM36" s="61"/>
      <c r="LZN36" s="61"/>
      <c r="LZO36" s="61"/>
      <c r="LZP36" s="61"/>
      <c r="LZQ36" s="61"/>
      <c r="LZR36" s="61"/>
      <c r="LZS36" s="61"/>
      <c r="LZT36" s="61"/>
      <c r="LZU36" s="61"/>
      <c r="LZV36" s="61"/>
      <c r="LZW36" s="61"/>
      <c r="LZX36" s="61"/>
      <c r="LZY36" s="61"/>
      <c r="LZZ36" s="61"/>
      <c r="MAA36" s="61"/>
      <c r="MAB36" s="61"/>
      <c r="MAC36" s="61"/>
      <c r="MAD36" s="61"/>
      <c r="MAE36" s="61"/>
      <c r="MAF36" s="61"/>
      <c r="MAG36" s="61"/>
      <c r="MAH36" s="61"/>
      <c r="MAI36" s="61"/>
      <c r="MAJ36" s="61"/>
      <c r="MAK36" s="61"/>
      <c r="MAL36" s="61"/>
      <c r="MAM36" s="61"/>
      <c r="MAN36" s="61"/>
      <c r="MAO36" s="61"/>
      <c r="MAP36" s="61"/>
      <c r="MAQ36" s="61"/>
      <c r="MAR36" s="61"/>
      <c r="MAS36" s="61"/>
      <c r="MAT36" s="61"/>
      <c r="MAU36" s="61"/>
      <c r="MAV36" s="61"/>
      <c r="MAW36" s="61"/>
      <c r="MAX36" s="61"/>
      <c r="MAY36" s="61"/>
      <c r="MAZ36" s="61"/>
      <c r="MBA36" s="61"/>
      <c r="MBB36" s="61"/>
      <c r="MBC36" s="61"/>
      <c r="MBD36" s="61"/>
      <c r="MBE36" s="61"/>
      <c r="MBF36" s="61"/>
      <c r="MBG36" s="61"/>
      <c r="MBH36" s="61"/>
      <c r="MBI36" s="61"/>
      <c r="MBJ36" s="61"/>
      <c r="MBK36" s="61"/>
      <c r="MBL36" s="61"/>
      <c r="MBM36" s="61"/>
      <c r="MBN36" s="61"/>
      <c r="MBO36" s="61"/>
      <c r="MBP36" s="61"/>
      <c r="MBQ36" s="61"/>
      <c r="MBR36" s="61"/>
      <c r="MBS36" s="61"/>
      <c r="MBT36" s="61"/>
      <c r="MBU36" s="61"/>
      <c r="MBV36" s="61"/>
      <c r="MBW36" s="61"/>
      <c r="MBX36" s="61"/>
      <c r="MBY36" s="61"/>
      <c r="MBZ36" s="61"/>
      <c r="MCA36" s="61"/>
      <c r="MCB36" s="61"/>
      <c r="MCC36" s="61"/>
      <c r="MCD36" s="61"/>
      <c r="MCE36" s="61"/>
      <c r="MCF36" s="61"/>
      <c r="MCG36" s="61"/>
      <c r="MCH36" s="61"/>
      <c r="MCI36" s="61"/>
      <c r="MCJ36" s="61"/>
      <c r="MCK36" s="61"/>
      <c r="MCL36" s="61"/>
      <c r="MCM36" s="61"/>
      <c r="MCN36" s="61"/>
      <c r="MCO36" s="61"/>
      <c r="MCP36" s="61"/>
      <c r="MCQ36" s="61"/>
      <c r="MCR36" s="61"/>
      <c r="MCS36" s="61"/>
      <c r="MCT36" s="61"/>
      <c r="MCU36" s="61"/>
      <c r="MCV36" s="61"/>
      <c r="MCW36" s="61"/>
      <c r="MCX36" s="61"/>
      <c r="MCY36" s="61"/>
      <c r="MCZ36" s="61"/>
      <c r="MDA36" s="61"/>
      <c r="MDB36" s="61"/>
      <c r="MDC36" s="61"/>
      <c r="MDD36" s="61"/>
      <c r="MDE36" s="61"/>
      <c r="MDF36" s="61"/>
      <c r="MDG36" s="61"/>
      <c r="MDH36" s="61"/>
      <c r="MDI36" s="61"/>
      <c r="MDJ36" s="61"/>
      <c r="MDK36" s="61"/>
      <c r="MDL36" s="61"/>
      <c r="MDM36" s="61"/>
      <c r="MDN36" s="61"/>
      <c r="MDO36" s="61"/>
      <c r="MDP36" s="61"/>
      <c r="MDQ36" s="61"/>
      <c r="MDR36" s="61"/>
      <c r="MDS36" s="61"/>
      <c r="MDT36" s="61"/>
      <c r="MDU36" s="61"/>
      <c r="MDV36" s="61"/>
      <c r="MDW36" s="61"/>
      <c r="MDX36" s="61"/>
      <c r="MDY36" s="61"/>
      <c r="MDZ36" s="61"/>
      <c r="MEA36" s="61"/>
      <c r="MEB36" s="61"/>
      <c r="MEC36" s="61"/>
      <c r="MED36" s="61"/>
      <c r="MEE36" s="61"/>
      <c r="MEF36" s="61"/>
      <c r="MEG36" s="61"/>
      <c r="MEH36" s="61"/>
      <c r="MEI36" s="61"/>
      <c r="MEJ36" s="61"/>
      <c r="MEK36" s="61"/>
      <c r="MEL36" s="61"/>
      <c r="MEM36" s="61"/>
      <c r="MEN36" s="61"/>
      <c r="MEO36" s="61"/>
      <c r="MEP36" s="61"/>
      <c r="MEQ36" s="61"/>
      <c r="MER36" s="61"/>
      <c r="MES36" s="61"/>
      <c r="MET36" s="61"/>
      <c r="MEU36" s="61"/>
      <c r="MEV36" s="61"/>
      <c r="MEW36" s="61"/>
      <c r="MEX36" s="61"/>
      <c r="MEY36" s="61"/>
      <c r="MEZ36" s="61"/>
      <c r="MFA36" s="61"/>
      <c r="MFB36" s="61"/>
      <c r="MFC36" s="61"/>
      <c r="MFD36" s="61"/>
      <c r="MFE36" s="61"/>
      <c r="MFF36" s="61"/>
      <c r="MFG36" s="61"/>
      <c r="MFH36" s="61"/>
      <c r="MFI36" s="61"/>
      <c r="MFJ36" s="61"/>
      <c r="MFK36" s="61"/>
      <c r="MFL36" s="61"/>
      <c r="MFM36" s="61"/>
      <c r="MFN36" s="61"/>
      <c r="MFO36" s="61"/>
      <c r="MFP36" s="61"/>
      <c r="MFQ36" s="61"/>
      <c r="MFR36" s="61"/>
      <c r="MFS36" s="61"/>
      <c r="MFT36" s="61"/>
      <c r="MFU36" s="61"/>
      <c r="MFV36" s="61"/>
      <c r="MFW36" s="61"/>
      <c r="MFX36" s="61"/>
      <c r="MFY36" s="61"/>
      <c r="MFZ36" s="61"/>
      <c r="MGA36" s="61"/>
      <c r="MGB36" s="61"/>
      <c r="MGC36" s="61"/>
      <c r="MGD36" s="61"/>
      <c r="MGE36" s="61"/>
      <c r="MGF36" s="61"/>
      <c r="MGG36" s="61"/>
      <c r="MGH36" s="61"/>
      <c r="MGI36" s="61"/>
      <c r="MGJ36" s="61"/>
      <c r="MGK36" s="61"/>
      <c r="MGL36" s="61"/>
      <c r="MGM36" s="61"/>
      <c r="MGN36" s="61"/>
      <c r="MGO36" s="61"/>
      <c r="MGP36" s="61"/>
      <c r="MGQ36" s="61"/>
      <c r="MGR36" s="61"/>
      <c r="MGS36" s="61"/>
      <c r="MGT36" s="61"/>
      <c r="MGU36" s="61"/>
      <c r="MGV36" s="61"/>
      <c r="MGW36" s="61"/>
      <c r="MGX36" s="61"/>
      <c r="MGY36" s="61"/>
      <c r="MGZ36" s="61"/>
      <c r="MHA36" s="61"/>
      <c r="MHB36" s="61"/>
      <c r="MHC36" s="61"/>
      <c r="MHD36" s="61"/>
      <c r="MHE36" s="61"/>
      <c r="MHF36" s="61"/>
      <c r="MHG36" s="61"/>
      <c r="MHH36" s="61"/>
      <c r="MHI36" s="61"/>
      <c r="MHJ36" s="61"/>
      <c r="MHK36" s="61"/>
      <c r="MHL36" s="61"/>
      <c r="MHM36" s="61"/>
      <c r="MHN36" s="61"/>
      <c r="MHO36" s="61"/>
      <c r="MHP36" s="61"/>
      <c r="MHQ36" s="61"/>
      <c r="MHR36" s="61"/>
      <c r="MHS36" s="61"/>
      <c r="MHT36" s="61"/>
      <c r="MHU36" s="61"/>
      <c r="MHV36" s="61"/>
      <c r="MHW36" s="61"/>
      <c r="MHX36" s="61"/>
      <c r="MHY36" s="61"/>
      <c r="MHZ36" s="61"/>
      <c r="MIA36" s="61"/>
      <c r="MIB36" s="61"/>
      <c r="MIC36" s="61"/>
      <c r="MID36" s="61"/>
      <c r="MIE36" s="61"/>
      <c r="MIF36" s="61"/>
      <c r="MIG36" s="61"/>
      <c r="MIH36" s="61"/>
      <c r="MII36" s="61"/>
      <c r="MIJ36" s="61"/>
      <c r="MIK36" s="61"/>
      <c r="MIL36" s="61"/>
      <c r="MIM36" s="61"/>
      <c r="MIN36" s="61"/>
      <c r="MIO36" s="61"/>
      <c r="MIP36" s="61"/>
      <c r="MIQ36" s="61"/>
      <c r="MIR36" s="61"/>
      <c r="MIS36" s="61"/>
      <c r="MIT36" s="61"/>
      <c r="MIU36" s="61"/>
      <c r="MIV36" s="61"/>
      <c r="MIW36" s="61"/>
      <c r="MIX36" s="61"/>
      <c r="MIY36" s="61"/>
      <c r="MIZ36" s="61"/>
      <c r="MJA36" s="61"/>
      <c r="MJB36" s="61"/>
      <c r="MJC36" s="61"/>
      <c r="MJD36" s="61"/>
      <c r="MJE36" s="61"/>
      <c r="MJF36" s="61"/>
      <c r="MJG36" s="61"/>
      <c r="MJH36" s="61"/>
      <c r="MJI36" s="61"/>
      <c r="MJJ36" s="61"/>
      <c r="MJK36" s="61"/>
      <c r="MJL36" s="61"/>
      <c r="MJM36" s="61"/>
      <c r="MJN36" s="61"/>
      <c r="MJO36" s="61"/>
      <c r="MJP36" s="61"/>
      <c r="MJQ36" s="61"/>
      <c r="MJR36" s="61"/>
      <c r="MJS36" s="61"/>
      <c r="MJT36" s="61"/>
      <c r="MJU36" s="61"/>
      <c r="MJV36" s="61"/>
      <c r="MJW36" s="61"/>
      <c r="MJX36" s="61"/>
      <c r="MJY36" s="61"/>
      <c r="MJZ36" s="61"/>
      <c r="MKA36" s="61"/>
      <c r="MKB36" s="61"/>
      <c r="MKC36" s="61"/>
      <c r="MKD36" s="61"/>
      <c r="MKE36" s="61"/>
      <c r="MKF36" s="61"/>
      <c r="MKG36" s="61"/>
      <c r="MKH36" s="61"/>
      <c r="MKI36" s="61"/>
      <c r="MKJ36" s="61"/>
      <c r="MKK36" s="61"/>
      <c r="MKL36" s="61"/>
      <c r="MKM36" s="61"/>
      <c r="MKN36" s="61"/>
      <c r="MKO36" s="61"/>
      <c r="MKP36" s="61"/>
      <c r="MKQ36" s="61"/>
      <c r="MKR36" s="61"/>
      <c r="MKS36" s="61"/>
      <c r="MKT36" s="61"/>
      <c r="MKU36" s="61"/>
      <c r="MKV36" s="61"/>
      <c r="MKW36" s="61"/>
      <c r="MKX36" s="61"/>
      <c r="MKY36" s="61"/>
      <c r="MKZ36" s="61"/>
      <c r="MLA36" s="61"/>
      <c r="MLB36" s="61"/>
      <c r="MLC36" s="61"/>
      <c r="MLD36" s="61"/>
      <c r="MLE36" s="61"/>
      <c r="MLF36" s="61"/>
      <c r="MLG36" s="61"/>
      <c r="MLH36" s="61"/>
      <c r="MLI36" s="61"/>
      <c r="MLJ36" s="61"/>
      <c r="MLK36" s="61"/>
      <c r="MLL36" s="61"/>
      <c r="MLM36" s="61"/>
      <c r="MLN36" s="61"/>
      <c r="MLO36" s="61"/>
      <c r="MLP36" s="61"/>
      <c r="MLQ36" s="61"/>
      <c r="MLR36" s="61"/>
      <c r="MLS36" s="61"/>
      <c r="MLT36" s="61"/>
      <c r="MLU36" s="61"/>
      <c r="MLV36" s="61"/>
      <c r="MLW36" s="61"/>
      <c r="MLX36" s="61"/>
      <c r="MLY36" s="61"/>
      <c r="MLZ36" s="61"/>
      <c r="MMA36" s="61"/>
      <c r="MMB36" s="61"/>
      <c r="MMC36" s="61"/>
      <c r="MMD36" s="61"/>
      <c r="MME36" s="61"/>
      <c r="MMF36" s="61"/>
      <c r="MMG36" s="61"/>
      <c r="MMH36" s="61"/>
      <c r="MMI36" s="61"/>
      <c r="MMJ36" s="61"/>
      <c r="MMK36" s="61"/>
      <c r="MML36" s="61"/>
      <c r="MMM36" s="61"/>
      <c r="MMN36" s="61"/>
      <c r="MMO36" s="61"/>
      <c r="MMP36" s="61"/>
      <c r="MMQ36" s="61"/>
      <c r="MMR36" s="61"/>
      <c r="MMS36" s="61"/>
      <c r="MMT36" s="61"/>
      <c r="MMU36" s="61"/>
      <c r="MMV36" s="61"/>
      <c r="MMW36" s="61"/>
      <c r="MMX36" s="61"/>
      <c r="MMY36" s="61"/>
      <c r="MMZ36" s="61"/>
      <c r="MNA36" s="61"/>
      <c r="MNB36" s="61"/>
      <c r="MNC36" s="61"/>
      <c r="MND36" s="61"/>
      <c r="MNE36" s="61"/>
      <c r="MNF36" s="61"/>
      <c r="MNG36" s="61"/>
      <c r="MNH36" s="61"/>
      <c r="MNI36" s="61"/>
      <c r="MNJ36" s="61"/>
      <c r="MNK36" s="61"/>
      <c r="MNL36" s="61"/>
      <c r="MNM36" s="61"/>
      <c r="MNN36" s="61"/>
      <c r="MNO36" s="61"/>
      <c r="MNP36" s="61"/>
      <c r="MNQ36" s="61"/>
      <c r="MNR36" s="61"/>
      <c r="MNS36" s="61"/>
      <c r="MNT36" s="61"/>
      <c r="MNU36" s="61"/>
      <c r="MNV36" s="61"/>
      <c r="MNW36" s="61"/>
      <c r="MNX36" s="61"/>
      <c r="MNY36" s="61"/>
      <c r="MNZ36" s="61"/>
      <c r="MOA36" s="61"/>
      <c r="MOB36" s="61"/>
      <c r="MOC36" s="61"/>
      <c r="MOD36" s="61"/>
      <c r="MOE36" s="61"/>
      <c r="MOF36" s="61"/>
      <c r="MOG36" s="61"/>
      <c r="MOH36" s="61"/>
      <c r="MOI36" s="61"/>
      <c r="MOJ36" s="61"/>
      <c r="MOK36" s="61"/>
      <c r="MOL36" s="61"/>
      <c r="MOM36" s="61"/>
      <c r="MON36" s="61"/>
      <c r="MOO36" s="61"/>
      <c r="MOP36" s="61"/>
      <c r="MOQ36" s="61"/>
      <c r="MOR36" s="61"/>
      <c r="MOS36" s="61"/>
      <c r="MOT36" s="61"/>
      <c r="MOU36" s="61"/>
      <c r="MOV36" s="61"/>
      <c r="MOW36" s="61"/>
      <c r="MOX36" s="61"/>
      <c r="MOY36" s="61"/>
      <c r="MOZ36" s="61"/>
      <c r="MPA36" s="61"/>
      <c r="MPB36" s="61"/>
      <c r="MPC36" s="61"/>
      <c r="MPD36" s="61"/>
      <c r="MPE36" s="61"/>
      <c r="MPF36" s="61"/>
      <c r="MPG36" s="61"/>
      <c r="MPH36" s="61"/>
      <c r="MPI36" s="61"/>
      <c r="MPJ36" s="61"/>
      <c r="MPK36" s="61"/>
      <c r="MPL36" s="61"/>
      <c r="MPM36" s="61"/>
      <c r="MPN36" s="61"/>
      <c r="MPO36" s="61"/>
      <c r="MPP36" s="61"/>
      <c r="MPQ36" s="61"/>
      <c r="MPR36" s="61"/>
      <c r="MPS36" s="61"/>
      <c r="MPT36" s="61"/>
      <c r="MPU36" s="61"/>
      <c r="MPV36" s="61"/>
      <c r="MPW36" s="61"/>
      <c r="MPX36" s="61"/>
      <c r="MPY36" s="61"/>
      <c r="MPZ36" s="61"/>
      <c r="MQA36" s="61"/>
      <c r="MQB36" s="61"/>
      <c r="MQC36" s="61"/>
      <c r="MQD36" s="61"/>
      <c r="MQE36" s="61"/>
      <c r="MQF36" s="61"/>
      <c r="MQG36" s="61"/>
      <c r="MQH36" s="61"/>
      <c r="MQI36" s="61"/>
      <c r="MQJ36" s="61"/>
      <c r="MQK36" s="61"/>
      <c r="MQL36" s="61"/>
      <c r="MQM36" s="61"/>
      <c r="MQN36" s="61"/>
      <c r="MQO36" s="61"/>
      <c r="MQP36" s="61"/>
      <c r="MQQ36" s="61"/>
      <c r="MQR36" s="61"/>
      <c r="MQS36" s="61"/>
      <c r="MQT36" s="61"/>
      <c r="MQU36" s="61"/>
      <c r="MQV36" s="61"/>
      <c r="MQW36" s="61"/>
      <c r="MQX36" s="61"/>
      <c r="MQY36" s="61"/>
      <c r="MQZ36" s="61"/>
      <c r="MRA36" s="61"/>
      <c r="MRB36" s="61"/>
      <c r="MRC36" s="61"/>
      <c r="MRD36" s="61"/>
      <c r="MRE36" s="61"/>
      <c r="MRF36" s="61"/>
      <c r="MRG36" s="61"/>
      <c r="MRH36" s="61"/>
      <c r="MRI36" s="61"/>
      <c r="MRJ36" s="61"/>
      <c r="MRK36" s="61"/>
      <c r="MRL36" s="61"/>
      <c r="MRM36" s="61"/>
      <c r="MRN36" s="61"/>
      <c r="MRO36" s="61"/>
      <c r="MRP36" s="61"/>
      <c r="MRQ36" s="61"/>
      <c r="MRR36" s="61"/>
      <c r="MRS36" s="61"/>
      <c r="MRT36" s="61"/>
      <c r="MRU36" s="61"/>
      <c r="MRV36" s="61"/>
      <c r="MRW36" s="61"/>
      <c r="MRX36" s="61"/>
      <c r="MRY36" s="61"/>
      <c r="MRZ36" s="61"/>
      <c r="MSA36" s="61"/>
      <c r="MSB36" s="61"/>
      <c r="MSC36" s="61"/>
      <c r="MSD36" s="61"/>
      <c r="MSE36" s="61"/>
      <c r="MSF36" s="61"/>
      <c r="MSG36" s="61"/>
      <c r="MSH36" s="61"/>
      <c r="MSI36" s="61"/>
      <c r="MSJ36" s="61"/>
      <c r="MSK36" s="61"/>
      <c r="MSL36" s="61"/>
      <c r="MSM36" s="61"/>
      <c r="MSN36" s="61"/>
      <c r="MSO36" s="61"/>
      <c r="MSP36" s="61"/>
      <c r="MSQ36" s="61"/>
      <c r="MSR36" s="61"/>
      <c r="MSS36" s="61"/>
      <c r="MST36" s="61"/>
      <c r="MSU36" s="61"/>
      <c r="MSV36" s="61"/>
      <c r="MSW36" s="61"/>
      <c r="MSX36" s="61"/>
      <c r="MSY36" s="61"/>
      <c r="MSZ36" s="61"/>
      <c r="MTA36" s="61"/>
      <c r="MTB36" s="61"/>
      <c r="MTC36" s="61"/>
      <c r="MTD36" s="61"/>
      <c r="MTE36" s="61"/>
      <c r="MTF36" s="61"/>
      <c r="MTG36" s="61"/>
      <c r="MTH36" s="61"/>
      <c r="MTI36" s="61"/>
      <c r="MTJ36" s="61"/>
      <c r="MTK36" s="61"/>
      <c r="MTL36" s="61"/>
      <c r="MTM36" s="61"/>
      <c r="MTN36" s="61"/>
      <c r="MTO36" s="61"/>
      <c r="MTP36" s="61"/>
      <c r="MTQ36" s="61"/>
      <c r="MTR36" s="61"/>
      <c r="MTS36" s="61"/>
      <c r="MTT36" s="61"/>
      <c r="MTU36" s="61"/>
      <c r="MTV36" s="61"/>
      <c r="MTW36" s="61"/>
      <c r="MTX36" s="61"/>
      <c r="MTY36" s="61"/>
      <c r="MTZ36" s="61"/>
      <c r="MUA36" s="61"/>
      <c r="MUB36" s="61"/>
      <c r="MUC36" s="61"/>
      <c r="MUD36" s="61"/>
      <c r="MUE36" s="61"/>
      <c r="MUF36" s="61"/>
      <c r="MUG36" s="61"/>
      <c r="MUH36" s="61"/>
      <c r="MUI36" s="61"/>
      <c r="MUJ36" s="61"/>
      <c r="MUK36" s="61"/>
      <c r="MUL36" s="61"/>
      <c r="MUM36" s="61"/>
      <c r="MUN36" s="61"/>
      <c r="MUO36" s="61"/>
      <c r="MUP36" s="61"/>
      <c r="MUQ36" s="61"/>
      <c r="MUR36" s="61"/>
      <c r="MUS36" s="61"/>
      <c r="MUT36" s="61"/>
      <c r="MUU36" s="61"/>
      <c r="MUV36" s="61"/>
      <c r="MUW36" s="61"/>
      <c r="MUX36" s="61"/>
      <c r="MUY36" s="61"/>
      <c r="MUZ36" s="61"/>
      <c r="MVA36" s="61"/>
      <c r="MVB36" s="61"/>
      <c r="MVC36" s="61"/>
      <c r="MVD36" s="61"/>
      <c r="MVE36" s="61"/>
      <c r="MVF36" s="61"/>
      <c r="MVG36" s="61"/>
      <c r="MVH36" s="61"/>
      <c r="MVI36" s="61"/>
      <c r="MVJ36" s="61"/>
      <c r="MVK36" s="61"/>
      <c r="MVL36" s="61"/>
      <c r="MVM36" s="61"/>
      <c r="MVN36" s="61"/>
      <c r="MVO36" s="61"/>
      <c r="MVP36" s="61"/>
      <c r="MVQ36" s="61"/>
      <c r="MVR36" s="61"/>
      <c r="MVS36" s="61"/>
      <c r="MVT36" s="61"/>
      <c r="MVU36" s="61"/>
      <c r="MVV36" s="61"/>
      <c r="MVW36" s="61"/>
      <c r="MVX36" s="61"/>
      <c r="MVY36" s="61"/>
      <c r="MVZ36" s="61"/>
      <c r="MWA36" s="61"/>
      <c r="MWB36" s="61"/>
      <c r="MWC36" s="61"/>
      <c r="MWD36" s="61"/>
      <c r="MWE36" s="61"/>
      <c r="MWF36" s="61"/>
      <c r="MWG36" s="61"/>
      <c r="MWH36" s="61"/>
      <c r="MWI36" s="61"/>
      <c r="MWJ36" s="61"/>
      <c r="MWK36" s="61"/>
      <c r="MWL36" s="61"/>
      <c r="MWM36" s="61"/>
      <c r="MWN36" s="61"/>
      <c r="MWO36" s="61"/>
      <c r="MWP36" s="61"/>
      <c r="MWQ36" s="61"/>
      <c r="MWR36" s="61"/>
      <c r="MWS36" s="61"/>
      <c r="MWT36" s="61"/>
      <c r="MWU36" s="61"/>
      <c r="MWV36" s="61"/>
      <c r="MWW36" s="61"/>
      <c r="MWX36" s="61"/>
      <c r="MWY36" s="61"/>
      <c r="MWZ36" s="61"/>
      <c r="MXA36" s="61"/>
      <c r="MXB36" s="61"/>
      <c r="MXC36" s="61"/>
      <c r="MXD36" s="61"/>
      <c r="MXE36" s="61"/>
      <c r="MXF36" s="61"/>
      <c r="MXG36" s="61"/>
      <c r="MXH36" s="61"/>
      <c r="MXI36" s="61"/>
      <c r="MXJ36" s="61"/>
      <c r="MXK36" s="61"/>
      <c r="MXL36" s="61"/>
      <c r="MXM36" s="61"/>
      <c r="MXN36" s="61"/>
      <c r="MXO36" s="61"/>
      <c r="MXP36" s="61"/>
      <c r="MXQ36" s="61"/>
      <c r="MXR36" s="61"/>
      <c r="MXS36" s="61"/>
      <c r="MXT36" s="61"/>
      <c r="MXU36" s="61"/>
      <c r="MXV36" s="61"/>
      <c r="MXW36" s="61"/>
      <c r="MXX36" s="61"/>
      <c r="MXY36" s="61"/>
      <c r="MXZ36" s="61"/>
      <c r="MYA36" s="61"/>
      <c r="MYB36" s="61"/>
      <c r="MYC36" s="61"/>
      <c r="MYD36" s="61"/>
      <c r="MYE36" s="61"/>
      <c r="MYF36" s="61"/>
      <c r="MYG36" s="61"/>
      <c r="MYH36" s="61"/>
      <c r="MYI36" s="61"/>
      <c r="MYJ36" s="61"/>
      <c r="MYK36" s="61"/>
      <c r="MYL36" s="61"/>
      <c r="MYM36" s="61"/>
      <c r="MYN36" s="61"/>
      <c r="MYO36" s="61"/>
      <c r="MYP36" s="61"/>
      <c r="MYQ36" s="61"/>
      <c r="MYR36" s="61"/>
      <c r="MYS36" s="61"/>
      <c r="MYT36" s="61"/>
      <c r="MYU36" s="61"/>
      <c r="MYV36" s="61"/>
      <c r="MYW36" s="61"/>
      <c r="MYX36" s="61"/>
      <c r="MYY36" s="61"/>
      <c r="MYZ36" s="61"/>
      <c r="MZA36" s="61"/>
      <c r="MZB36" s="61"/>
      <c r="MZC36" s="61"/>
      <c r="MZD36" s="61"/>
      <c r="MZE36" s="61"/>
      <c r="MZF36" s="61"/>
      <c r="MZG36" s="61"/>
      <c r="MZH36" s="61"/>
      <c r="MZI36" s="61"/>
      <c r="MZJ36" s="61"/>
      <c r="MZK36" s="61"/>
      <c r="MZL36" s="61"/>
      <c r="MZM36" s="61"/>
      <c r="MZN36" s="61"/>
      <c r="MZO36" s="61"/>
      <c r="MZP36" s="61"/>
      <c r="MZQ36" s="61"/>
      <c r="MZR36" s="61"/>
      <c r="MZS36" s="61"/>
      <c r="MZT36" s="61"/>
      <c r="MZU36" s="61"/>
      <c r="MZV36" s="61"/>
      <c r="MZW36" s="61"/>
      <c r="MZX36" s="61"/>
      <c r="MZY36" s="61"/>
      <c r="MZZ36" s="61"/>
      <c r="NAA36" s="61"/>
      <c r="NAB36" s="61"/>
      <c r="NAC36" s="61"/>
      <c r="NAD36" s="61"/>
      <c r="NAE36" s="61"/>
      <c r="NAF36" s="61"/>
      <c r="NAG36" s="61"/>
      <c r="NAH36" s="61"/>
      <c r="NAI36" s="61"/>
      <c r="NAJ36" s="61"/>
      <c r="NAK36" s="61"/>
      <c r="NAL36" s="61"/>
      <c r="NAM36" s="61"/>
      <c r="NAN36" s="61"/>
      <c r="NAO36" s="61"/>
      <c r="NAP36" s="61"/>
      <c r="NAQ36" s="61"/>
      <c r="NAR36" s="61"/>
      <c r="NAS36" s="61"/>
      <c r="NAT36" s="61"/>
      <c r="NAU36" s="61"/>
      <c r="NAV36" s="61"/>
      <c r="NAW36" s="61"/>
      <c r="NAX36" s="61"/>
      <c r="NAY36" s="61"/>
      <c r="NAZ36" s="61"/>
      <c r="NBA36" s="61"/>
      <c r="NBB36" s="61"/>
      <c r="NBC36" s="61"/>
      <c r="NBD36" s="61"/>
      <c r="NBE36" s="61"/>
      <c r="NBF36" s="61"/>
      <c r="NBG36" s="61"/>
      <c r="NBH36" s="61"/>
      <c r="NBI36" s="61"/>
      <c r="NBJ36" s="61"/>
      <c r="NBK36" s="61"/>
      <c r="NBL36" s="61"/>
      <c r="NBM36" s="61"/>
      <c r="NBN36" s="61"/>
      <c r="NBO36" s="61"/>
      <c r="NBP36" s="61"/>
      <c r="NBQ36" s="61"/>
      <c r="NBR36" s="61"/>
      <c r="NBS36" s="61"/>
      <c r="NBT36" s="61"/>
      <c r="NBU36" s="61"/>
      <c r="NBV36" s="61"/>
      <c r="NBW36" s="61"/>
      <c r="NBX36" s="61"/>
      <c r="NBY36" s="61"/>
      <c r="NBZ36" s="61"/>
      <c r="NCA36" s="61"/>
      <c r="NCB36" s="61"/>
      <c r="NCC36" s="61"/>
      <c r="NCD36" s="61"/>
      <c r="NCE36" s="61"/>
      <c r="NCF36" s="61"/>
      <c r="NCG36" s="61"/>
      <c r="NCH36" s="61"/>
      <c r="NCI36" s="61"/>
      <c r="NCJ36" s="61"/>
      <c r="NCK36" s="61"/>
      <c r="NCL36" s="61"/>
      <c r="NCM36" s="61"/>
      <c r="NCN36" s="61"/>
      <c r="NCO36" s="61"/>
      <c r="NCP36" s="61"/>
      <c r="NCQ36" s="61"/>
      <c r="NCR36" s="61"/>
      <c r="NCS36" s="61"/>
      <c r="NCT36" s="61"/>
      <c r="NCU36" s="61"/>
      <c r="NCV36" s="61"/>
      <c r="NCW36" s="61"/>
      <c r="NCX36" s="61"/>
      <c r="NCY36" s="61"/>
      <c r="NCZ36" s="61"/>
      <c r="NDA36" s="61"/>
      <c r="NDB36" s="61"/>
      <c r="NDC36" s="61"/>
      <c r="NDD36" s="61"/>
      <c r="NDE36" s="61"/>
      <c r="NDF36" s="61"/>
      <c r="NDG36" s="61"/>
      <c r="NDH36" s="61"/>
      <c r="NDI36" s="61"/>
      <c r="NDJ36" s="61"/>
      <c r="NDK36" s="61"/>
      <c r="NDL36" s="61"/>
      <c r="NDM36" s="61"/>
      <c r="NDN36" s="61"/>
      <c r="NDO36" s="61"/>
      <c r="NDP36" s="61"/>
      <c r="NDQ36" s="61"/>
      <c r="NDR36" s="61"/>
      <c r="NDS36" s="61"/>
      <c r="NDT36" s="61"/>
      <c r="NDU36" s="61"/>
      <c r="NDV36" s="61"/>
      <c r="NDW36" s="61"/>
      <c r="NDX36" s="61"/>
      <c r="NDY36" s="61"/>
      <c r="NDZ36" s="61"/>
      <c r="NEA36" s="61"/>
      <c r="NEB36" s="61"/>
      <c r="NEC36" s="61"/>
      <c r="NED36" s="61"/>
      <c r="NEE36" s="61"/>
      <c r="NEF36" s="61"/>
      <c r="NEG36" s="61"/>
      <c r="NEH36" s="61"/>
      <c r="NEI36" s="61"/>
      <c r="NEJ36" s="61"/>
      <c r="NEK36" s="61"/>
      <c r="NEL36" s="61"/>
      <c r="NEM36" s="61"/>
      <c r="NEN36" s="61"/>
      <c r="NEO36" s="61"/>
      <c r="NEP36" s="61"/>
      <c r="NEQ36" s="61"/>
      <c r="NER36" s="61"/>
      <c r="NES36" s="61"/>
      <c r="NET36" s="61"/>
      <c r="NEU36" s="61"/>
      <c r="NEV36" s="61"/>
      <c r="NEW36" s="61"/>
      <c r="NEX36" s="61"/>
      <c r="NEY36" s="61"/>
      <c r="NEZ36" s="61"/>
      <c r="NFA36" s="61"/>
      <c r="NFB36" s="61"/>
      <c r="NFC36" s="61"/>
      <c r="NFD36" s="61"/>
      <c r="NFE36" s="61"/>
      <c r="NFF36" s="61"/>
      <c r="NFG36" s="61"/>
      <c r="NFH36" s="61"/>
      <c r="NFI36" s="61"/>
      <c r="NFJ36" s="61"/>
      <c r="NFK36" s="61"/>
      <c r="NFL36" s="61"/>
      <c r="NFM36" s="61"/>
      <c r="NFN36" s="61"/>
      <c r="NFO36" s="61"/>
      <c r="NFP36" s="61"/>
      <c r="NFQ36" s="61"/>
      <c r="NFR36" s="61"/>
      <c r="NFS36" s="61"/>
      <c r="NFT36" s="61"/>
      <c r="NFU36" s="61"/>
      <c r="NFV36" s="61"/>
      <c r="NFW36" s="61"/>
      <c r="NFX36" s="61"/>
      <c r="NFY36" s="61"/>
      <c r="NFZ36" s="61"/>
      <c r="NGA36" s="61"/>
      <c r="NGB36" s="61"/>
      <c r="NGC36" s="61"/>
      <c r="NGD36" s="61"/>
      <c r="NGE36" s="61"/>
      <c r="NGF36" s="61"/>
      <c r="NGG36" s="61"/>
      <c r="NGH36" s="61"/>
      <c r="NGI36" s="61"/>
      <c r="NGJ36" s="61"/>
      <c r="NGK36" s="61"/>
      <c r="NGL36" s="61"/>
      <c r="NGM36" s="61"/>
      <c r="NGN36" s="61"/>
      <c r="NGO36" s="61"/>
      <c r="NGP36" s="61"/>
      <c r="NGQ36" s="61"/>
      <c r="NGR36" s="61"/>
      <c r="NGS36" s="61"/>
      <c r="NGT36" s="61"/>
      <c r="NGU36" s="61"/>
      <c r="NGV36" s="61"/>
      <c r="NGW36" s="61"/>
      <c r="NGX36" s="61"/>
      <c r="NGY36" s="61"/>
      <c r="NGZ36" s="61"/>
      <c r="NHA36" s="61"/>
      <c r="NHB36" s="61"/>
      <c r="NHC36" s="61"/>
      <c r="NHD36" s="61"/>
      <c r="NHE36" s="61"/>
      <c r="NHF36" s="61"/>
      <c r="NHG36" s="61"/>
      <c r="NHH36" s="61"/>
      <c r="NHI36" s="61"/>
      <c r="NHJ36" s="61"/>
      <c r="NHK36" s="61"/>
      <c r="NHL36" s="61"/>
      <c r="NHM36" s="61"/>
      <c r="NHN36" s="61"/>
      <c r="NHO36" s="61"/>
      <c r="NHP36" s="61"/>
      <c r="NHQ36" s="61"/>
      <c r="NHR36" s="61"/>
      <c r="NHS36" s="61"/>
      <c r="NHT36" s="61"/>
      <c r="NHU36" s="61"/>
      <c r="NHV36" s="61"/>
      <c r="NHW36" s="61"/>
      <c r="NHX36" s="61"/>
      <c r="NHY36" s="61"/>
      <c r="NHZ36" s="61"/>
      <c r="NIA36" s="61"/>
      <c r="NIB36" s="61"/>
      <c r="NIC36" s="61"/>
      <c r="NID36" s="61"/>
      <c r="NIE36" s="61"/>
      <c r="NIF36" s="61"/>
      <c r="NIG36" s="61"/>
      <c r="NIH36" s="61"/>
      <c r="NII36" s="61"/>
      <c r="NIJ36" s="61"/>
      <c r="NIK36" s="61"/>
      <c r="NIL36" s="61"/>
      <c r="NIM36" s="61"/>
      <c r="NIN36" s="61"/>
      <c r="NIO36" s="61"/>
      <c r="NIP36" s="61"/>
      <c r="NIQ36" s="61"/>
      <c r="NIR36" s="61"/>
      <c r="NIS36" s="61"/>
      <c r="NIT36" s="61"/>
      <c r="NIU36" s="61"/>
      <c r="NIV36" s="61"/>
      <c r="NIW36" s="61"/>
      <c r="NIX36" s="61"/>
      <c r="NIY36" s="61"/>
      <c r="NIZ36" s="61"/>
      <c r="NJA36" s="61"/>
      <c r="NJB36" s="61"/>
      <c r="NJC36" s="61"/>
      <c r="NJD36" s="61"/>
      <c r="NJE36" s="61"/>
      <c r="NJF36" s="61"/>
      <c r="NJG36" s="61"/>
      <c r="NJH36" s="61"/>
      <c r="NJI36" s="61"/>
      <c r="NJJ36" s="61"/>
      <c r="NJK36" s="61"/>
      <c r="NJL36" s="61"/>
      <c r="NJM36" s="61"/>
      <c r="NJN36" s="61"/>
      <c r="NJO36" s="61"/>
      <c r="NJP36" s="61"/>
      <c r="NJQ36" s="61"/>
      <c r="NJR36" s="61"/>
      <c r="NJS36" s="61"/>
      <c r="NJT36" s="61"/>
      <c r="NJU36" s="61"/>
      <c r="NJV36" s="61"/>
      <c r="NJW36" s="61"/>
      <c r="NJX36" s="61"/>
      <c r="NJY36" s="61"/>
      <c r="NJZ36" s="61"/>
      <c r="NKA36" s="61"/>
      <c r="NKB36" s="61"/>
      <c r="NKC36" s="61"/>
      <c r="NKD36" s="61"/>
      <c r="NKE36" s="61"/>
      <c r="NKF36" s="61"/>
      <c r="NKG36" s="61"/>
      <c r="NKH36" s="61"/>
      <c r="NKI36" s="61"/>
      <c r="NKJ36" s="61"/>
      <c r="NKK36" s="61"/>
      <c r="NKL36" s="61"/>
      <c r="NKM36" s="61"/>
      <c r="NKN36" s="61"/>
      <c r="NKO36" s="61"/>
      <c r="NKP36" s="61"/>
      <c r="NKQ36" s="61"/>
      <c r="NKR36" s="61"/>
      <c r="NKS36" s="61"/>
      <c r="NKT36" s="61"/>
      <c r="NKU36" s="61"/>
      <c r="NKV36" s="61"/>
      <c r="NKW36" s="61"/>
      <c r="NKX36" s="61"/>
      <c r="NKY36" s="61"/>
      <c r="NKZ36" s="61"/>
      <c r="NLA36" s="61"/>
      <c r="NLB36" s="61"/>
      <c r="NLC36" s="61"/>
      <c r="NLD36" s="61"/>
      <c r="NLE36" s="61"/>
      <c r="NLF36" s="61"/>
      <c r="NLG36" s="61"/>
      <c r="NLH36" s="61"/>
      <c r="NLI36" s="61"/>
      <c r="NLJ36" s="61"/>
      <c r="NLK36" s="61"/>
      <c r="NLL36" s="61"/>
      <c r="NLM36" s="61"/>
      <c r="NLN36" s="61"/>
      <c r="NLO36" s="61"/>
      <c r="NLP36" s="61"/>
      <c r="NLQ36" s="61"/>
      <c r="NLR36" s="61"/>
      <c r="NLS36" s="61"/>
      <c r="NLT36" s="61"/>
      <c r="NLU36" s="61"/>
      <c r="NLV36" s="61"/>
      <c r="NLW36" s="61"/>
      <c r="NLX36" s="61"/>
      <c r="NLY36" s="61"/>
      <c r="NLZ36" s="61"/>
      <c r="NMA36" s="61"/>
      <c r="NMB36" s="61"/>
      <c r="NMC36" s="61"/>
      <c r="NMD36" s="61"/>
      <c r="NME36" s="61"/>
      <c r="NMF36" s="61"/>
      <c r="NMG36" s="61"/>
      <c r="NMH36" s="61"/>
      <c r="NMI36" s="61"/>
      <c r="NMJ36" s="61"/>
      <c r="NMK36" s="61"/>
      <c r="NML36" s="61"/>
      <c r="NMM36" s="61"/>
      <c r="NMN36" s="61"/>
      <c r="NMO36" s="61"/>
      <c r="NMP36" s="61"/>
      <c r="NMQ36" s="61"/>
      <c r="NMR36" s="61"/>
      <c r="NMS36" s="61"/>
      <c r="NMT36" s="61"/>
      <c r="NMU36" s="61"/>
      <c r="NMV36" s="61"/>
      <c r="NMW36" s="61"/>
      <c r="NMX36" s="61"/>
      <c r="NMY36" s="61"/>
      <c r="NMZ36" s="61"/>
      <c r="NNA36" s="61"/>
      <c r="NNB36" s="61"/>
      <c r="NNC36" s="61"/>
      <c r="NND36" s="61"/>
      <c r="NNE36" s="61"/>
      <c r="NNF36" s="61"/>
      <c r="NNG36" s="61"/>
      <c r="NNH36" s="61"/>
      <c r="NNI36" s="61"/>
      <c r="NNJ36" s="61"/>
      <c r="NNK36" s="61"/>
      <c r="NNL36" s="61"/>
      <c r="NNM36" s="61"/>
      <c r="NNN36" s="61"/>
      <c r="NNO36" s="61"/>
      <c r="NNP36" s="61"/>
      <c r="NNQ36" s="61"/>
      <c r="NNR36" s="61"/>
      <c r="NNS36" s="61"/>
      <c r="NNT36" s="61"/>
      <c r="NNU36" s="61"/>
      <c r="NNV36" s="61"/>
      <c r="NNW36" s="61"/>
      <c r="NNX36" s="61"/>
      <c r="NNY36" s="61"/>
      <c r="NNZ36" s="61"/>
      <c r="NOA36" s="61"/>
      <c r="NOB36" s="61"/>
      <c r="NOC36" s="61"/>
      <c r="NOD36" s="61"/>
      <c r="NOE36" s="61"/>
      <c r="NOF36" s="61"/>
      <c r="NOG36" s="61"/>
      <c r="NOH36" s="61"/>
      <c r="NOI36" s="61"/>
      <c r="NOJ36" s="61"/>
      <c r="NOK36" s="61"/>
      <c r="NOL36" s="61"/>
      <c r="NOM36" s="61"/>
      <c r="NON36" s="61"/>
      <c r="NOO36" s="61"/>
      <c r="NOP36" s="61"/>
      <c r="NOQ36" s="61"/>
      <c r="NOR36" s="61"/>
      <c r="NOS36" s="61"/>
      <c r="NOT36" s="61"/>
      <c r="NOU36" s="61"/>
      <c r="NOV36" s="61"/>
      <c r="NOW36" s="61"/>
      <c r="NOX36" s="61"/>
      <c r="NOY36" s="61"/>
      <c r="NOZ36" s="61"/>
      <c r="NPA36" s="61"/>
      <c r="NPB36" s="61"/>
      <c r="NPC36" s="61"/>
      <c r="NPD36" s="61"/>
      <c r="NPE36" s="61"/>
      <c r="NPF36" s="61"/>
      <c r="NPG36" s="61"/>
      <c r="NPH36" s="61"/>
      <c r="NPI36" s="61"/>
      <c r="NPJ36" s="61"/>
      <c r="NPK36" s="61"/>
      <c r="NPL36" s="61"/>
      <c r="NPM36" s="61"/>
      <c r="NPN36" s="61"/>
      <c r="NPO36" s="61"/>
      <c r="NPP36" s="61"/>
      <c r="NPQ36" s="61"/>
      <c r="NPR36" s="61"/>
      <c r="NPS36" s="61"/>
      <c r="NPT36" s="61"/>
      <c r="NPU36" s="61"/>
      <c r="NPV36" s="61"/>
      <c r="NPW36" s="61"/>
      <c r="NPX36" s="61"/>
      <c r="NPY36" s="61"/>
      <c r="NPZ36" s="61"/>
      <c r="NQA36" s="61"/>
      <c r="NQB36" s="61"/>
      <c r="NQC36" s="61"/>
      <c r="NQD36" s="61"/>
      <c r="NQE36" s="61"/>
      <c r="NQF36" s="61"/>
      <c r="NQG36" s="61"/>
      <c r="NQH36" s="61"/>
      <c r="NQI36" s="61"/>
      <c r="NQJ36" s="61"/>
      <c r="NQK36" s="61"/>
      <c r="NQL36" s="61"/>
      <c r="NQM36" s="61"/>
      <c r="NQN36" s="61"/>
      <c r="NQO36" s="61"/>
      <c r="NQP36" s="61"/>
      <c r="NQQ36" s="61"/>
      <c r="NQR36" s="61"/>
      <c r="NQS36" s="61"/>
      <c r="NQT36" s="61"/>
      <c r="NQU36" s="61"/>
      <c r="NQV36" s="61"/>
      <c r="NQW36" s="61"/>
      <c r="NQX36" s="61"/>
      <c r="NQY36" s="61"/>
      <c r="NQZ36" s="61"/>
      <c r="NRA36" s="61"/>
      <c r="NRB36" s="61"/>
      <c r="NRC36" s="61"/>
      <c r="NRD36" s="61"/>
      <c r="NRE36" s="61"/>
      <c r="NRF36" s="61"/>
      <c r="NRG36" s="61"/>
      <c r="NRH36" s="61"/>
      <c r="NRI36" s="61"/>
      <c r="NRJ36" s="61"/>
      <c r="NRK36" s="61"/>
      <c r="NRL36" s="61"/>
      <c r="NRM36" s="61"/>
      <c r="NRN36" s="61"/>
      <c r="NRO36" s="61"/>
      <c r="NRP36" s="61"/>
      <c r="NRQ36" s="61"/>
      <c r="NRR36" s="61"/>
      <c r="NRS36" s="61"/>
      <c r="NRT36" s="61"/>
      <c r="NRU36" s="61"/>
      <c r="NRV36" s="61"/>
      <c r="NRW36" s="61"/>
      <c r="NRX36" s="61"/>
      <c r="NRY36" s="61"/>
      <c r="NRZ36" s="61"/>
      <c r="NSA36" s="61"/>
      <c r="NSB36" s="61"/>
      <c r="NSC36" s="61"/>
      <c r="NSD36" s="61"/>
      <c r="NSE36" s="61"/>
      <c r="NSF36" s="61"/>
      <c r="NSG36" s="61"/>
      <c r="NSH36" s="61"/>
      <c r="NSI36" s="61"/>
      <c r="NSJ36" s="61"/>
      <c r="NSK36" s="61"/>
      <c r="NSL36" s="61"/>
      <c r="NSM36" s="61"/>
      <c r="NSN36" s="61"/>
      <c r="NSO36" s="61"/>
      <c r="NSP36" s="61"/>
      <c r="NSQ36" s="61"/>
      <c r="NSR36" s="61"/>
      <c r="NSS36" s="61"/>
      <c r="NST36" s="61"/>
      <c r="NSU36" s="61"/>
      <c r="NSV36" s="61"/>
      <c r="NSW36" s="61"/>
      <c r="NSX36" s="61"/>
      <c r="NSY36" s="61"/>
      <c r="NSZ36" s="61"/>
      <c r="NTA36" s="61"/>
      <c r="NTB36" s="61"/>
      <c r="NTC36" s="61"/>
      <c r="NTD36" s="61"/>
      <c r="NTE36" s="61"/>
      <c r="NTF36" s="61"/>
      <c r="NTG36" s="61"/>
      <c r="NTH36" s="61"/>
      <c r="NTI36" s="61"/>
      <c r="NTJ36" s="61"/>
      <c r="NTK36" s="61"/>
      <c r="NTL36" s="61"/>
      <c r="NTM36" s="61"/>
      <c r="NTN36" s="61"/>
      <c r="NTO36" s="61"/>
      <c r="NTP36" s="61"/>
      <c r="NTQ36" s="61"/>
      <c r="NTR36" s="61"/>
      <c r="NTS36" s="61"/>
      <c r="NTT36" s="61"/>
      <c r="NTU36" s="61"/>
      <c r="NTV36" s="61"/>
      <c r="NTW36" s="61"/>
      <c r="NTX36" s="61"/>
      <c r="NTY36" s="61"/>
      <c r="NTZ36" s="61"/>
      <c r="NUA36" s="61"/>
      <c r="NUB36" s="61"/>
      <c r="NUC36" s="61"/>
      <c r="NUD36" s="61"/>
      <c r="NUE36" s="61"/>
      <c r="NUF36" s="61"/>
      <c r="NUG36" s="61"/>
      <c r="NUH36" s="61"/>
      <c r="NUI36" s="61"/>
      <c r="NUJ36" s="61"/>
      <c r="NUK36" s="61"/>
      <c r="NUL36" s="61"/>
      <c r="NUM36" s="61"/>
      <c r="NUN36" s="61"/>
      <c r="NUO36" s="61"/>
      <c r="NUP36" s="61"/>
      <c r="NUQ36" s="61"/>
      <c r="NUR36" s="61"/>
      <c r="NUS36" s="61"/>
      <c r="NUT36" s="61"/>
      <c r="NUU36" s="61"/>
      <c r="NUV36" s="61"/>
      <c r="NUW36" s="61"/>
      <c r="NUX36" s="61"/>
      <c r="NUY36" s="61"/>
      <c r="NUZ36" s="61"/>
      <c r="NVA36" s="61"/>
      <c r="NVB36" s="61"/>
      <c r="NVC36" s="61"/>
      <c r="NVD36" s="61"/>
      <c r="NVE36" s="61"/>
      <c r="NVF36" s="61"/>
      <c r="NVG36" s="61"/>
      <c r="NVH36" s="61"/>
      <c r="NVI36" s="61"/>
      <c r="NVJ36" s="61"/>
      <c r="NVK36" s="61"/>
      <c r="NVL36" s="61"/>
      <c r="NVM36" s="61"/>
      <c r="NVN36" s="61"/>
      <c r="NVO36" s="61"/>
      <c r="NVP36" s="61"/>
      <c r="NVQ36" s="61"/>
      <c r="NVR36" s="61"/>
      <c r="NVS36" s="61"/>
      <c r="NVT36" s="61"/>
      <c r="NVU36" s="61"/>
      <c r="NVV36" s="61"/>
      <c r="NVW36" s="61"/>
      <c r="NVX36" s="61"/>
      <c r="NVY36" s="61"/>
      <c r="NVZ36" s="61"/>
      <c r="NWA36" s="61"/>
      <c r="NWB36" s="61"/>
      <c r="NWC36" s="61"/>
      <c r="NWD36" s="61"/>
      <c r="NWE36" s="61"/>
      <c r="NWF36" s="61"/>
      <c r="NWG36" s="61"/>
      <c r="NWH36" s="61"/>
      <c r="NWI36" s="61"/>
      <c r="NWJ36" s="61"/>
      <c r="NWK36" s="61"/>
      <c r="NWL36" s="61"/>
      <c r="NWM36" s="61"/>
      <c r="NWN36" s="61"/>
      <c r="NWO36" s="61"/>
      <c r="NWP36" s="61"/>
      <c r="NWQ36" s="61"/>
      <c r="NWR36" s="61"/>
      <c r="NWS36" s="61"/>
      <c r="NWT36" s="61"/>
      <c r="NWU36" s="61"/>
      <c r="NWV36" s="61"/>
      <c r="NWW36" s="61"/>
      <c r="NWX36" s="61"/>
      <c r="NWY36" s="61"/>
      <c r="NWZ36" s="61"/>
      <c r="NXA36" s="61"/>
      <c r="NXB36" s="61"/>
      <c r="NXC36" s="61"/>
      <c r="NXD36" s="61"/>
      <c r="NXE36" s="61"/>
      <c r="NXF36" s="61"/>
      <c r="NXG36" s="61"/>
      <c r="NXH36" s="61"/>
      <c r="NXI36" s="61"/>
      <c r="NXJ36" s="61"/>
      <c r="NXK36" s="61"/>
      <c r="NXL36" s="61"/>
      <c r="NXM36" s="61"/>
      <c r="NXN36" s="61"/>
      <c r="NXO36" s="61"/>
      <c r="NXP36" s="61"/>
      <c r="NXQ36" s="61"/>
      <c r="NXR36" s="61"/>
      <c r="NXS36" s="61"/>
      <c r="NXT36" s="61"/>
      <c r="NXU36" s="61"/>
      <c r="NXV36" s="61"/>
      <c r="NXW36" s="61"/>
      <c r="NXX36" s="61"/>
      <c r="NXY36" s="61"/>
      <c r="NXZ36" s="61"/>
      <c r="NYA36" s="61"/>
      <c r="NYB36" s="61"/>
      <c r="NYC36" s="61"/>
      <c r="NYD36" s="61"/>
      <c r="NYE36" s="61"/>
      <c r="NYF36" s="61"/>
      <c r="NYG36" s="61"/>
      <c r="NYH36" s="61"/>
      <c r="NYI36" s="61"/>
      <c r="NYJ36" s="61"/>
      <c r="NYK36" s="61"/>
      <c r="NYL36" s="61"/>
      <c r="NYM36" s="61"/>
      <c r="NYN36" s="61"/>
      <c r="NYO36" s="61"/>
      <c r="NYP36" s="61"/>
      <c r="NYQ36" s="61"/>
      <c r="NYR36" s="61"/>
      <c r="NYS36" s="61"/>
      <c r="NYT36" s="61"/>
      <c r="NYU36" s="61"/>
      <c r="NYV36" s="61"/>
      <c r="NYW36" s="61"/>
      <c r="NYX36" s="61"/>
      <c r="NYY36" s="61"/>
      <c r="NYZ36" s="61"/>
      <c r="NZA36" s="61"/>
      <c r="NZB36" s="61"/>
      <c r="NZC36" s="61"/>
      <c r="NZD36" s="61"/>
      <c r="NZE36" s="61"/>
      <c r="NZF36" s="61"/>
      <c r="NZG36" s="61"/>
      <c r="NZH36" s="61"/>
      <c r="NZI36" s="61"/>
      <c r="NZJ36" s="61"/>
      <c r="NZK36" s="61"/>
      <c r="NZL36" s="61"/>
      <c r="NZM36" s="61"/>
      <c r="NZN36" s="61"/>
      <c r="NZO36" s="61"/>
      <c r="NZP36" s="61"/>
      <c r="NZQ36" s="61"/>
      <c r="NZR36" s="61"/>
      <c r="NZS36" s="61"/>
      <c r="NZT36" s="61"/>
      <c r="NZU36" s="61"/>
      <c r="NZV36" s="61"/>
      <c r="NZW36" s="61"/>
      <c r="NZX36" s="61"/>
      <c r="NZY36" s="61"/>
      <c r="NZZ36" s="61"/>
      <c r="OAA36" s="61"/>
      <c r="OAB36" s="61"/>
      <c r="OAC36" s="61"/>
      <c r="OAD36" s="61"/>
      <c r="OAE36" s="61"/>
      <c r="OAF36" s="61"/>
      <c r="OAG36" s="61"/>
      <c r="OAH36" s="61"/>
      <c r="OAI36" s="61"/>
      <c r="OAJ36" s="61"/>
      <c r="OAK36" s="61"/>
      <c r="OAL36" s="61"/>
      <c r="OAM36" s="61"/>
      <c r="OAN36" s="61"/>
      <c r="OAO36" s="61"/>
      <c r="OAP36" s="61"/>
      <c r="OAQ36" s="61"/>
      <c r="OAR36" s="61"/>
      <c r="OAS36" s="61"/>
      <c r="OAT36" s="61"/>
      <c r="OAU36" s="61"/>
      <c r="OAV36" s="61"/>
      <c r="OAW36" s="61"/>
      <c r="OAX36" s="61"/>
      <c r="OAY36" s="61"/>
      <c r="OAZ36" s="61"/>
      <c r="OBA36" s="61"/>
      <c r="OBB36" s="61"/>
      <c r="OBC36" s="61"/>
      <c r="OBD36" s="61"/>
      <c r="OBE36" s="61"/>
      <c r="OBF36" s="61"/>
      <c r="OBG36" s="61"/>
      <c r="OBH36" s="61"/>
      <c r="OBI36" s="61"/>
      <c r="OBJ36" s="61"/>
      <c r="OBK36" s="61"/>
      <c r="OBL36" s="61"/>
      <c r="OBM36" s="61"/>
      <c r="OBN36" s="61"/>
      <c r="OBO36" s="61"/>
      <c r="OBP36" s="61"/>
      <c r="OBQ36" s="61"/>
      <c r="OBR36" s="61"/>
      <c r="OBS36" s="61"/>
      <c r="OBT36" s="61"/>
      <c r="OBU36" s="61"/>
      <c r="OBV36" s="61"/>
      <c r="OBW36" s="61"/>
      <c r="OBX36" s="61"/>
      <c r="OBY36" s="61"/>
      <c r="OBZ36" s="61"/>
      <c r="OCA36" s="61"/>
      <c r="OCB36" s="61"/>
      <c r="OCC36" s="61"/>
      <c r="OCD36" s="61"/>
      <c r="OCE36" s="61"/>
      <c r="OCF36" s="61"/>
      <c r="OCG36" s="61"/>
      <c r="OCH36" s="61"/>
      <c r="OCI36" s="61"/>
      <c r="OCJ36" s="61"/>
      <c r="OCK36" s="61"/>
      <c r="OCL36" s="61"/>
      <c r="OCM36" s="61"/>
      <c r="OCN36" s="61"/>
      <c r="OCO36" s="61"/>
      <c r="OCP36" s="61"/>
      <c r="OCQ36" s="61"/>
      <c r="OCR36" s="61"/>
      <c r="OCS36" s="61"/>
      <c r="OCT36" s="61"/>
      <c r="OCU36" s="61"/>
      <c r="OCV36" s="61"/>
      <c r="OCW36" s="61"/>
      <c r="OCX36" s="61"/>
      <c r="OCY36" s="61"/>
      <c r="OCZ36" s="61"/>
      <c r="ODA36" s="61"/>
      <c r="ODB36" s="61"/>
      <c r="ODC36" s="61"/>
      <c r="ODD36" s="61"/>
      <c r="ODE36" s="61"/>
      <c r="ODF36" s="61"/>
      <c r="ODG36" s="61"/>
      <c r="ODH36" s="61"/>
      <c r="ODI36" s="61"/>
      <c r="ODJ36" s="61"/>
      <c r="ODK36" s="61"/>
      <c r="ODL36" s="61"/>
      <c r="ODM36" s="61"/>
      <c r="ODN36" s="61"/>
      <c r="ODO36" s="61"/>
      <c r="ODP36" s="61"/>
      <c r="ODQ36" s="61"/>
      <c r="ODR36" s="61"/>
      <c r="ODS36" s="61"/>
      <c r="ODT36" s="61"/>
      <c r="ODU36" s="61"/>
      <c r="ODV36" s="61"/>
      <c r="ODW36" s="61"/>
      <c r="ODX36" s="61"/>
      <c r="ODY36" s="61"/>
      <c r="ODZ36" s="61"/>
      <c r="OEA36" s="61"/>
      <c r="OEB36" s="61"/>
      <c r="OEC36" s="61"/>
      <c r="OED36" s="61"/>
      <c r="OEE36" s="61"/>
      <c r="OEF36" s="61"/>
      <c r="OEG36" s="61"/>
      <c r="OEH36" s="61"/>
      <c r="OEI36" s="61"/>
      <c r="OEJ36" s="61"/>
      <c r="OEK36" s="61"/>
      <c r="OEL36" s="61"/>
      <c r="OEM36" s="61"/>
      <c r="OEN36" s="61"/>
      <c r="OEO36" s="61"/>
      <c r="OEP36" s="61"/>
      <c r="OEQ36" s="61"/>
      <c r="OER36" s="61"/>
      <c r="OES36" s="61"/>
      <c r="OET36" s="61"/>
      <c r="OEU36" s="61"/>
      <c r="OEV36" s="61"/>
      <c r="OEW36" s="61"/>
      <c r="OEX36" s="61"/>
      <c r="OEY36" s="61"/>
      <c r="OEZ36" s="61"/>
      <c r="OFA36" s="61"/>
      <c r="OFB36" s="61"/>
      <c r="OFC36" s="61"/>
      <c r="OFD36" s="61"/>
      <c r="OFE36" s="61"/>
      <c r="OFF36" s="61"/>
      <c r="OFG36" s="61"/>
      <c r="OFH36" s="61"/>
      <c r="OFI36" s="61"/>
      <c r="OFJ36" s="61"/>
      <c r="OFK36" s="61"/>
      <c r="OFL36" s="61"/>
      <c r="OFM36" s="61"/>
      <c r="OFN36" s="61"/>
      <c r="OFO36" s="61"/>
      <c r="OFP36" s="61"/>
      <c r="OFQ36" s="61"/>
      <c r="OFR36" s="61"/>
      <c r="OFS36" s="61"/>
      <c r="OFT36" s="61"/>
      <c r="OFU36" s="61"/>
      <c r="OFV36" s="61"/>
      <c r="OFW36" s="61"/>
      <c r="OFX36" s="61"/>
      <c r="OFY36" s="61"/>
      <c r="OFZ36" s="61"/>
      <c r="OGA36" s="61"/>
      <c r="OGB36" s="61"/>
      <c r="OGC36" s="61"/>
      <c r="OGD36" s="61"/>
      <c r="OGE36" s="61"/>
      <c r="OGF36" s="61"/>
      <c r="OGG36" s="61"/>
      <c r="OGH36" s="61"/>
      <c r="OGI36" s="61"/>
      <c r="OGJ36" s="61"/>
      <c r="OGK36" s="61"/>
      <c r="OGL36" s="61"/>
      <c r="OGM36" s="61"/>
      <c r="OGN36" s="61"/>
      <c r="OGO36" s="61"/>
      <c r="OGP36" s="61"/>
      <c r="OGQ36" s="61"/>
      <c r="OGR36" s="61"/>
      <c r="OGS36" s="61"/>
      <c r="OGT36" s="61"/>
      <c r="OGU36" s="61"/>
      <c r="OGV36" s="61"/>
      <c r="OGW36" s="61"/>
      <c r="OGX36" s="61"/>
      <c r="OGY36" s="61"/>
      <c r="OGZ36" s="61"/>
      <c r="OHA36" s="61"/>
      <c r="OHB36" s="61"/>
      <c r="OHC36" s="61"/>
      <c r="OHD36" s="61"/>
      <c r="OHE36" s="61"/>
      <c r="OHF36" s="61"/>
      <c r="OHG36" s="61"/>
      <c r="OHH36" s="61"/>
      <c r="OHI36" s="61"/>
      <c r="OHJ36" s="61"/>
      <c r="OHK36" s="61"/>
      <c r="OHL36" s="61"/>
      <c r="OHM36" s="61"/>
      <c r="OHN36" s="61"/>
      <c r="OHO36" s="61"/>
      <c r="OHP36" s="61"/>
      <c r="OHQ36" s="61"/>
      <c r="OHR36" s="61"/>
      <c r="OHS36" s="61"/>
      <c r="OHT36" s="61"/>
      <c r="OHU36" s="61"/>
      <c r="OHV36" s="61"/>
      <c r="OHW36" s="61"/>
      <c r="OHX36" s="61"/>
      <c r="OHY36" s="61"/>
      <c r="OHZ36" s="61"/>
      <c r="OIA36" s="61"/>
      <c r="OIB36" s="61"/>
      <c r="OIC36" s="61"/>
      <c r="OID36" s="61"/>
      <c r="OIE36" s="61"/>
      <c r="OIF36" s="61"/>
      <c r="OIG36" s="61"/>
      <c r="OIH36" s="61"/>
      <c r="OII36" s="61"/>
      <c r="OIJ36" s="61"/>
      <c r="OIK36" s="61"/>
      <c r="OIL36" s="61"/>
      <c r="OIM36" s="61"/>
      <c r="OIN36" s="61"/>
      <c r="OIO36" s="61"/>
      <c r="OIP36" s="61"/>
      <c r="OIQ36" s="61"/>
      <c r="OIR36" s="61"/>
      <c r="OIS36" s="61"/>
      <c r="OIT36" s="61"/>
      <c r="OIU36" s="61"/>
      <c r="OIV36" s="61"/>
      <c r="OIW36" s="61"/>
      <c r="OIX36" s="61"/>
      <c r="OIY36" s="61"/>
      <c r="OIZ36" s="61"/>
      <c r="OJA36" s="61"/>
      <c r="OJB36" s="61"/>
      <c r="OJC36" s="61"/>
      <c r="OJD36" s="61"/>
      <c r="OJE36" s="61"/>
      <c r="OJF36" s="61"/>
      <c r="OJG36" s="61"/>
      <c r="OJH36" s="61"/>
      <c r="OJI36" s="61"/>
      <c r="OJJ36" s="61"/>
      <c r="OJK36" s="61"/>
      <c r="OJL36" s="61"/>
      <c r="OJM36" s="61"/>
      <c r="OJN36" s="61"/>
      <c r="OJO36" s="61"/>
      <c r="OJP36" s="61"/>
      <c r="OJQ36" s="61"/>
      <c r="OJR36" s="61"/>
      <c r="OJS36" s="61"/>
      <c r="OJT36" s="61"/>
      <c r="OJU36" s="61"/>
      <c r="OJV36" s="61"/>
      <c r="OJW36" s="61"/>
      <c r="OJX36" s="61"/>
      <c r="OJY36" s="61"/>
      <c r="OJZ36" s="61"/>
      <c r="OKA36" s="61"/>
      <c r="OKB36" s="61"/>
      <c r="OKC36" s="61"/>
      <c r="OKD36" s="61"/>
      <c r="OKE36" s="61"/>
      <c r="OKF36" s="61"/>
      <c r="OKG36" s="61"/>
      <c r="OKH36" s="61"/>
      <c r="OKI36" s="61"/>
      <c r="OKJ36" s="61"/>
      <c r="OKK36" s="61"/>
      <c r="OKL36" s="61"/>
      <c r="OKM36" s="61"/>
      <c r="OKN36" s="61"/>
      <c r="OKO36" s="61"/>
      <c r="OKP36" s="61"/>
      <c r="OKQ36" s="61"/>
      <c r="OKR36" s="61"/>
      <c r="OKS36" s="61"/>
      <c r="OKT36" s="61"/>
      <c r="OKU36" s="61"/>
      <c r="OKV36" s="61"/>
      <c r="OKW36" s="61"/>
      <c r="OKX36" s="61"/>
      <c r="OKY36" s="61"/>
      <c r="OKZ36" s="61"/>
      <c r="OLA36" s="61"/>
      <c r="OLB36" s="61"/>
      <c r="OLC36" s="61"/>
      <c r="OLD36" s="61"/>
      <c r="OLE36" s="61"/>
      <c r="OLF36" s="61"/>
      <c r="OLG36" s="61"/>
      <c r="OLH36" s="61"/>
      <c r="OLI36" s="61"/>
      <c r="OLJ36" s="61"/>
      <c r="OLK36" s="61"/>
      <c r="OLL36" s="61"/>
      <c r="OLM36" s="61"/>
      <c r="OLN36" s="61"/>
      <c r="OLO36" s="61"/>
      <c r="OLP36" s="61"/>
      <c r="OLQ36" s="61"/>
      <c r="OLR36" s="61"/>
      <c r="OLS36" s="61"/>
      <c r="OLT36" s="61"/>
      <c r="OLU36" s="61"/>
      <c r="OLV36" s="61"/>
      <c r="OLW36" s="61"/>
      <c r="OLX36" s="61"/>
      <c r="OLY36" s="61"/>
      <c r="OLZ36" s="61"/>
      <c r="OMA36" s="61"/>
      <c r="OMB36" s="61"/>
      <c r="OMC36" s="61"/>
      <c r="OMD36" s="61"/>
      <c r="OME36" s="61"/>
      <c r="OMF36" s="61"/>
      <c r="OMG36" s="61"/>
      <c r="OMH36" s="61"/>
      <c r="OMI36" s="61"/>
      <c r="OMJ36" s="61"/>
      <c r="OMK36" s="61"/>
      <c r="OML36" s="61"/>
      <c r="OMM36" s="61"/>
      <c r="OMN36" s="61"/>
      <c r="OMO36" s="61"/>
      <c r="OMP36" s="61"/>
      <c r="OMQ36" s="61"/>
      <c r="OMR36" s="61"/>
      <c r="OMS36" s="61"/>
      <c r="OMT36" s="61"/>
      <c r="OMU36" s="61"/>
      <c r="OMV36" s="61"/>
      <c r="OMW36" s="61"/>
      <c r="OMX36" s="61"/>
      <c r="OMY36" s="61"/>
      <c r="OMZ36" s="61"/>
      <c r="ONA36" s="61"/>
      <c r="ONB36" s="61"/>
      <c r="ONC36" s="61"/>
      <c r="OND36" s="61"/>
      <c r="ONE36" s="61"/>
      <c r="ONF36" s="61"/>
      <c r="ONG36" s="61"/>
      <c r="ONH36" s="61"/>
      <c r="ONI36" s="61"/>
      <c r="ONJ36" s="61"/>
      <c r="ONK36" s="61"/>
      <c r="ONL36" s="61"/>
      <c r="ONM36" s="61"/>
      <c r="ONN36" s="61"/>
      <c r="ONO36" s="61"/>
      <c r="ONP36" s="61"/>
      <c r="ONQ36" s="61"/>
      <c r="ONR36" s="61"/>
      <c r="ONS36" s="61"/>
      <c r="ONT36" s="61"/>
      <c r="ONU36" s="61"/>
      <c r="ONV36" s="61"/>
      <c r="ONW36" s="61"/>
      <c r="ONX36" s="61"/>
      <c r="ONY36" s="61"/>
      <c r="ONZ36" s="61"/>
      <c r="OOA36" s="61"/>
      <c r="OOB36" s="61"/>
      <c r="OOC36" s="61"/>
      <c r="OOD36" s="61"/>
      <c r="OOE36" s="61"/>
      <c r="OOF36" s="61"/>
      <c r="OOG36" s="61"/>
      <c r="OOH36" s="61"/>
      <c r="OOI36" s="61"/>
      <c r="OOJ36" s="61"/>
      <c r="OOK36" s="61"/>
      <c r="OOL36" s="61"/>
      <c r="OOM36" s="61"/>
      <c r="OON36" s="61"/>
      <c r="OOO36" s="61"/>
      <c r="OOP36" s="61"/>
      <c r="OOQ36" s="61"/>
      <c r="OOR36" s="61"/>
      <c r="OOS36" s="61"/>
      <c r="OOT36" s="61"/>
      <c r="OOU36" s="61"/>
      <c r="OOV36" s="61"/>
      <c r="OOW36" s="61"/>
      <c r="OOX36" s="61"/>
      <c r="OOY36" s="61"/>
      <c r="OOZ36" s="61"/>
      <c r="OPA36" s="61"/>
      <c r="OPB36" s="61"/>
      <c r="OPC36" s="61"/>
      <c r="OPD36" s="61"/>
      <c r="OPE36" s="61"/>
      <c r="OPF36" s="61"/>
      <c r="OPG36" s="61"/>
      <c r="OPH36" s="61"/>
      <c r="OPI36" s="61"/>
      <c r="OPJ36" s="61"/>
      <c r="OPK36" s="61"/>
      <c r="OPL36" s="61"/>
      <c r="OPM36" s="61"/>
      <c r="OPN36" s="61"/>
      <c r="OPO36" s="61"/>
      <c r="OPP36" s="61"/>
      <c r="OPQ36" s="61"/>
      <c r="OPR36" s="61"/>
      <c r="OPS36" s="61"/>
      <c r="OPT36" s="61"/>
      <c r="OPU36" s="61"/>
      <c r="OPV36" s="61"/>
      <c r="OPW36" s="61"/>
      <c r="OPX36" s="61"/>
      <c r="OPY36" s="61"/>
      <c r="OPZ36" s="61"/>
      <c r="OQA36" s="61"/>
      <c r="OQB36" s="61"/>
      <c r="OQC36" s="61"/>
      <c r="OQD36" s="61"/>
      <c r="OQE36" s="61"/>
      <c r="OQF36" s="61"/>
      <c r="OQG36" s="61"/>
      <c r="OQH36" s="61"/>
      <c r="OQI36" s="61"/>
      <c r="OQJ36" s="61"/>
      <c r="OQK36" s="61"/>
      <c r="OQL36" s="61"/>
      <c r="OQM36" s="61"/>
      <c r="OQN36" s="61"/>
      <c r="OQO36" s="61"/>
      <c r="OQP36" s="61"/>
      <c r="OQQ36" s="61"/>
      <c r="OQR36" s="61"/>
      <c r="OQS36" s="61"/>
      <c r="OQT36" s="61"/>
      <c r="OQU36" s="61"/>
      <c r="OQV36" s="61"/>
      <c r="OQW36" s="61"/>
      <c r="OQX36" s="61"/>
      <c r="OQY36" s="61"/>
      <c r="OQZ36" s="61"/>
      <c r="ORA36" s="61"/>
      <c r="ORB36" s="61"/>
      <c r="ORC36" s="61"/>
      <c r="ORD36" s="61"/>
      <c r="ORE36" s="61"/>
      <c r="ORF36" s="61"/>
      <c r="ORG36" s="61"/>
      <c r="ORH36" s="61"/>
      <c r="ORI36" s="61"/>
      <c r="ORJ36" s="61"/>
      <c r="ORK36" s="61"/>
      <c r="ORL36" s="61"/>
      <c r="ORM36" s="61"/>
      <c r="ORN36" s="61"/>
      <c r="ORO36" s="61"/>
      <c r="ORP36" s="61"/>
      <c r="ORQ36" s="61"/>
      <c r="ORR36" s="61"/>
      <c r="ORS36" s="61"/>
      <c r="ORT36" s="61"/>
      <c r="ORU36" s="61"/>
      <c r="ORV36" s="61"/>
      <c r="ORW36" s="61"/>
      <c r="ORX36" s="61"/>
      <c r="ORY36" s="61"/>
      <c r="ORZ36" s="61"/>
      <c r="OSA36" s="61"/>
      <c r="OSB36" s="61"/>
      <c r="OSC36" s="61"/>
      <c r="OSD36" s="61"/>
      <c r="OSE36" s="61"/>
      <c r="OSF36" s="61"/>
      <c r="OSG36" s="61"/>
      <c r="OSH36" s="61"/>
      <c r="OSI36" s="61"/>
      <c r="OSJ36" s="61"/>
      <c r="OSK36" s="61"/>
      <c r="OSL36" s="61"/>
      <c r="OSM36" s="61"/>
      <c r="OSN36" s="61"/>
      <c r="OSO36" s="61"/>
      <c r="OSP36" s="61"/>
      <c r="OSQ36" s="61"/>
      <c r="OSR36" s="61"/>
      <c r="OSS36" s="61"/>
      <c r="OST36" s="61"/>
      <c r="OSU36" s="61"/>
      <c r="OSV36" s="61"/>
      <c r="OSW36" s="61"/>
      <c r="OSX36" s="61"/>
      <c r="OSY36" s="61"/>
      <c r="OSZ36" s="61"/>
      <c r="OTA36" s="61"/>
      <c r="OTB36" s="61"/>
      <c r="OTC36" s="61"/>
      <c r="OTD36" s="61"/>
      <c r="OTE36" s="61"/>
      <c r="OTF36" s="61"/>
      <c r="OTG36" s="61"/>
      <c r="OTH36" s="61"/>
      <c r="OTI36" s="61"/>
      <c r="OTJ36" s="61"/>
      <c r="OTK36" s="61"/>
      <c r="OTL36" s="61"/>
      <c r="OTM36" s="61"/>
      <c r="OTN36" s="61"/>
      <c r="OTO36" s="61"/>
      <c r="OTP36" s="61"/>
      <c r="OTQ36" s="61"/>
      <c r="OTR36" s="61"/>
      <c r="OTS36" s="61"/>
      <c r="OTT36" s="61"/>
      <c r="OTU36" s="61"/>
      <c r="OTV36" s="61"/>
      <c r="OTW36" s="61"/>
      <c r="OTX36" s="61"/>
      <c r="OTY36" s="61"/>
      <c r="OTZ36" s="61"/>
      <c r="OUA36" s="61"/>
      <c r="OUB36" s="61"/>
      <c r="OUC36" s="61"/>
      <c r="OUD36" s="61"/>
      <c r="OUE36" s="61"/>
      <c r="OUF36" s="61"/>
      <c r="OUG36" s="61"/>
      <c r="OUH36" s="61"/>
      <c r="OUI36" s="61"/>
      <c r="OUJ36" s="61"/>
      <c r="OUK36" s="61"/>
      <c r="OUL36" s="61"/>
      <c r="OUM36" s="61"/>
      <c r="OUN36" s="61"/>
      <c r="OUO36" s="61"/>
      <c r="OUP36" s="61"/>
      <c r="OUQ36" s="61"/>
      <c r="OUR36" s="61"/>
      <c r="OUS36" s="61"/>
      <c r="OUT36" s="61"/>
      <c r="OUU36" s="61"/>
      <c r="OUV36" s="61"/>
      <c r="OUW36" s="61"/>
      <c r="OUX36" s="61"/>
      <c r="OUY36" s="61"/>
      <c r="OUZ36" s="61"/>
      <c r="OVA36" s="61"/>
      <c r="OVB36" s="61"/>
      <c r="OVC36" s="61"/>
      <c r="OVD36" s="61"/>
      <c r="OVE36" s="61"/>
      <c r="OVF36" s="61"/>
      <c r="OVG36" s="61"/>
      <c r="OVH36" s="61"/>
      <c r="OVI36" s="61"/>
      <c r="OVJ36" s="61"/>
      <c r="OVK36" s="61"/>
      <c r="OVL36" s="61"/>
      <c r="OVM36" s="61"/>
      <c r="OVN36" s="61"/>
      <c r="OVO36" s="61"/>
      <c r="OVP36" s="61"/>
      <c r="OVQ36" s="61"/>
      <c r="OVR36" s="61"/>
      <c r="OVS36" s="61"/>
      <c r="OVT36" s="61"/>
      <c r="OVU36" s="61"/>
      <c r="OVV36" s="61"/>
      <c r="OVW36" s="61"/>
      <c r="OVX36" s="61"/>
      <c r="OVY36" s="61"/>
      <c r="OVZ36" s="61"/>
      <c r="OWA36" s="61"/>
      <c r="OWB36" s="61"/>
      <c r="OWC36" s="61"/>
      <c r="OWD36" s="61"/>
      <c r="OWE36" s="61"/>
      <c r="OWF36" s="61"/>
      <c r="OWG36" s="61"/>
      <c r="OWH36" s="61"/>
      <c r="OWI36" s="61"/>
      <c r="OWJ36" s="61"/>
      <c r="OWK36" s="61"/>
      <c r="OWL36" s="61"/>
      <c r="OWM36" s="61"/>
      <c r="OWN36" s="61"/>
      <c r="OWO36" s="61"/>
      <c r="OWP36" s="61"/>
      <c r="OWQ36" s="61"/>
      <c r="OWR36" s="61"/>
      <c r="OWS36" s="61"/>
      <c r="OWT36" s="61"/>
      <c r="OWU36" s="61"/>
      <c r="OWV36" s="61"/>
      <c r="OWW36" s="61"/>
      <c r="OWX36" s="61"/>
      <c r="OWY36" s="61"/>
      <c r="OWZ36" s="61"/>
      <c r="OXA36" s="61"/>
      <c r="OXB36" s="61"/>
      <c r="OXC36" s="61"/>
      <c r="OXD36" s="61"/>
      <c r="OXE36" s="61"/>
      <c r="OXF36" s="61"/>
      <c r="OXG36" s="61"/>
      <c r="OXH36" s="61"/>
      <c r="OXI36" s="61"/>
      <c r="OXJ36" s="61"/>
      <c r="OXK36" s="61"/>
      <c r="OXL36" s="61"/>
      <c r="OXM36" s="61"/>
      <c r="OXN36" s="61"/>
      <c r="OXO36" s="61"/>
      <c r="OXP36" s="61"/>
      <c r="OXQ36" s="61"/>
      <c r="OXR36" s="61"/>
      <c r="OXS36" s="61"/>
      <c r="OXT36" s="61"/>
      <c r="OXU36" s="61"/>
      <c r="OXV36" s="61"/>
      <c r="OXW36" s="61"/>
      <c r="OXX36" s="61"/>
      <c r="OXY36" s="61"/>
      <c r="OXZ36" s="61"/>
      <c r="OYA36" s="61"/>
      <c r="OYB36" s="61"/>
      <c r="OYC36" s="61"/>
      <c r="OYD36" s="61"/>
      <c r="OYE36" s="61"/>
      <c r="OYF36" s="61"/>
      <c r="OYG36" s="61"/>
      <c r="OYH36" s="61"/>
      <c r="OYI36" s="61"/>
      <c r="OYJ36" s="61"/>
      <c r="OYK36" s="61"/>
      <c r="OYL36" s="61"/>
      <c r="OYM36" s="61"/>
      <c r="OYN36" s="61"/>
      <c r="OYO36" s="61"/>
      <c r="OYP36" s="61"/>
      <c r="OYQ36" s="61"/>
      <c r="OYR36" s="61"/>
      <c r="OYS36" s="61"/>
      <c r="OYT36" s="61"/>
      <c r="OYU36" s="61"/>
      <c r="OYV36" s="61"/>
      <c r="OYW36" s="61"/>
      <c r="OYX36" s="61"/>
      <c r="OYY36" s="61"/>
      <c r="OYZ36" s="61"/>
      <c r="OZA36" s="61"/>
      <c r="OZB36" s="61"/>
      <c r="OZC36" s="61"/>
      <c r="OZD36" s="61"/>
      <c r="OZE36" s="61"/>
      <c r="OZF36" s="61"/>
      <c r="OZG36" s="61"/>
      <c r="OZH36" s="61"/>
      <c r="OZI36" s="61"/>
      <c r="OZJ36" s="61"/>
      <c r="OZK36" s="61"/>
      <c r="OZL36" s="61"/>
      <c r="OZM36" s="61"/>
      <c r="OZN36" s="61"/>
      <c r="OZO36" s="61"/>
      <c r="OZP36" s="61"/>
      <c r="OZQ36" s="61"/>
      <c r="OZR36" s="61"/>
      <c r="OZS36" s="61"/>
      <c r="OZT36" s="61"/>
      <c r="OZU36" s="61"/>
      <c r="OZV36" s="61"/>
      <c r="OZW36" s="61"/>
      <c r="OZX36" s="61"/>
      <c r="OZY36" s="61"/>
      <c r="OZZ36" s="61"/>
      <c r="PAA36" s="61"/>
      <c r="PAB36" s="61"/>
      <c r="PAC36" s="61"/>
      <c r="PAD36" s="61"/>
      <c r="PAE36" s="61"/>
      <c r="PAF36" s="61"/>
      <c r="PAG36" s="61"/>
      <c r="PAH36" s="61"/>
      <c r="PAI36" s="61"/>
      <c r="PAJ36" s="61"/>
      <c r="PAK36" s="61"/>
      <c r="PAL36" s="61"/>
      <c r="PAM36" s="61"/>
      <c r="PAN36" s="61"/>
      <c r="PAO36" s="61"/>
      <c r="PAP36" s="61"/>
      <c r="PAQ36" s="61"/>
      <c r="PAR36" s="61"/>
      <c r="PAS36" s="61"/>
      <c r="PAT36" s="61"/>
      <c r="PAU36" s="61"/>
      <c r="PAV36" s="61"/>
      <c r="PAW36" s="61"/>
      <c r="PAX36" s="61"/>
      <c r="PAY36" s="61"/>
      <c r="PAZ36" s="61"/>
      <c r="PBA36" s="61"/>
      <c r="PBB36" s="61"/>
      <c r="PBC36" s="61"/>
      <c r="PBD36" s="61"/>
      <c r="PBE36" s="61"/>
      <c r="PBF36" s="61"/>
      <c r="PBG36" s="61"/>
      <c r="PBH36" s="61"/>
      <c r="PBI36" s="61"/>
      <c r="PBJ36" s="61"/>
      <c r="PBK36" s="61"/>
      <c r="PBL36" s="61"/>
      <c r="PBM36" s="61"/>
      <c r="PBN36" s="61"/>
      <c r="PBO36" s="61"/>
      <c r="PBP36" s="61"/>
      <c r="PBQ36" s="61"/>
      <c r="PBR36" s="61"/>
      <c r="PBS36" s="61"/>
      <c r="PBT36" s="61"/>
      <c r="PBU36" s="61"/>
      <c r="PBV36" s="61"/>
      <c r="PBW36" s="61"/>
      <c r="PBX36" s="61"/>
      <c r="PBY36" s="61"/>
      <c r="PBZ36" s="61"/>
      <c r="PCA36" s="61"/>
      <c r="PCB36" s="61"/>
      <c r="PCC36" s="61"/>
      <c r="PCD36" s="61"/>
      <c r="PCE36" s="61"/>
      <c r="PCF36" s="61"/>
      <c r="PCG36" s="61"/>
      <c r="PCH36" s="61"/>
      <c r="PCI36" s="61"/>
      <c r="PCJ36" s="61"/>
      <c r="PCK36" s="61"/>
      <c r="PCL36" s="61"/>
      <c r="PCM36" s="61"/>
      <c r="PCN36" s="61"/>
      <c r="PCO36" s="61"/>
      <c r="PCP36" s="61"/>
      <c r="PCQ36" s="61"/>
      <c r="PCR36" s="61"/>
      <c r="PCS36" s="61"/>
      <c r="PCT36" s="61"/>
      <c r="PCU36" s="61"/>
      <c r="PCV36" s="61"/>
      <c r="PCW36" s="61"/>
      <c r="PCX36" s="61"/>
      <c r="PCY36" s="61"/>
      <c r="PCZ36" s="61"/>
      <c r="PDA36" s="61"/>
      <c r="PDB36" s="61"/>
      <c r="PDC36" s="61"/>
      <c r="PDD36" s="61"/>
      <c r="PDE36" s="61"/>
      <c r="PDF36" s="61"/>
      <c r="PDG36" s="61"/>
      <c r="PDH36" s="61"/>
      <c r="PDI36" s="61"/>
      <c r="PDJ36" s="61"/>
      <c r="PDK36" s="61"/>
      <c r="PDL36" s="61"/>
      <c r="PDM36" s="61"/>
      <c r="PDN36" s="61"/>
      <c r="PDO36" s="61"/>
      <c r="PDP36" s="61"/>
      <c r="PDQ36" s="61"/>
      <c r="PDR36" s="61"/>
      <c r="PDS36" s="61"/>
      <c r="PDT36" s="61"/>
      <c r="PDU36" s="61"/>
      <c r="PDV36" s="61"/>
      <c r="PDW36" s="61"/>
      <c r="PDX36" s="61"/>
      <c r="PDY36" s="61"/>
      <c r="PDZ36" s="61"/>
      <c r="PEA36" s="61"/>
      <c r="PEB36" s="61"/>
      <c r="PEC36" s="61"/>
      <c r="PED36" s="61"/>
      <c r="PEE36" s="61"/>
      <c r="PEF36" s="61"/>
      <c r="PEG36" s="61"/>
      <c r="PEH36" s="61"/>
      <c r="PEI36" s="61"/>
      <c r="PEJ36" s="61"/>
      <c r="PEK36" s="61"/>
      <c r="PEL36" s="61"/>
      <c r="PEM36" s="61"/>
      <c r="PEN36" s="61"/>
      <c r="PEO36" s="61"/>
      <c r="PEP36" s="61"/>
      <c r="PEQ36" s="61"/>
      <c r="PER36" s="61"/>
      <c r="PES36" s="61"/>
      <c r="PET36" s="61"/>
      <c r="PEU36" s="61"/>
      <c r="PEV36" s="61"/>
      <c r="PEW36" s="61"/>
      <c r="PEX36" s="61"/>
      <c r="PEY36" s="61"/>
      <c r="PEZ36" s="61"/>
      <c r="PFA36" s="61"/>
      <c r="PFB36" s="61"/>
      <c r="PFC36" s="61"/>
      <c r="PFD36" s="61"/>
      <c r="PFE36" s="61"/>
      <c r="PFF36" s="61"/>
      <c r="PFG36" s="61"/>
      <c r="PFH36" s="61"/>
      <c r="PFI36" s="61"/>
      <c r="PFJ36" s="61"/>
      <c r="PFK36" s="61"/>
      <c r="PFL36" s="61"/>
      <c r="PFM36" s="61"/>
      <c r="PFN36" s="61"/>
      <c r="PFO36" s="61"/>
      <c r="PFP36" s="61"/>
      <c r="PFQ36" s="61"/>
      <c r="PFR36" s="61"/>
      <c r="PFS36" s="61"/>
      <c r="PFT36" s="61"/>
      <c r="PFU36" s="61"/>
      <c r="PFV36" s="61"/>
      <c r="PFW36" s="61"/>
      <c r="PFX36" s="61"/>
      <c r="PFY36" s="61"/>
      <c r="PFZ36" s="61"/>
      <c r="PGA36" s="61"/>
      <c r="PGB36" s="61"/>
      <c r="PGC36" s="61"/>
      <c r="PGD36" s="61"/>
      <c r="PGE36" s="61"/>
      <c r="PGF36" s="61"/>
      <c r="PGG36" s="61"/>
      <c r="PGH36" s="61"/>
      <c r="PGI36" s="61"/>
      <c r="PGJ36" s="61"/>
      <c r="PGK36" s="61"/>
      <c r="PGL36" s="61"/>
      <c r="PGM36" s="61"/>
      <c r="PGN36" s="61"/>
      <c r="PGO36" s="61"/>
      <c r="PGP36" s="61"/>
      <c r="PGQ36" s="61"/>
      <c r="PGR36" s="61"/>
      <c r="PGS36" s="61"/>
      <c r="PGT36" s="61"/>
      <c r="PGU36" s="61"/>
      <c r="PGV36" s="61"/>
      <c r="PGW36" s="61"/>
      <c r="PGX36" s="61"/>
      <c r="PGY36" s="61"/>
      <c r="PGZ36" s="61"/>
      <c r="PHA36" s="61"/>
      <c r="PHB36" s="61"/>
      <c r="PHC36" s="61"/>
      <c r="PHD36" s="61"/>
      <c r="PHE36" s="61"/>
      <c r="PHF36" s="61"/>
      <c r="PHG36" s="61"/>
      <c r="PHH36" s="61"/>
      <c r="PHI36" s="61"/>
      <c r="PHJ36" s="61"/>
      <c r="PHK36" s="61"/>
      <c r="PHL36" s="61"/>
      <c r="PHM36" s="61"/>
      <c r="PHN36" s="61"/>
      <c r="PHO36" s="61"/>
      <c r="PHP36" s="61"/>
      <c r="PHQ36" s="61"/>
      <c r="PHR36" s="61"/>
      <c r="PHS36" s="61"/>
      <c r="PHT36" s="61"/>
      <c r="PHU36" s="61"/>
      <c r="PHV36" s="61"/>
      <c r="PHW36" s="61"/>
      <c r="PHX36" s="61"/>
      <c r="PHY36" s="61"/>
      <c r="PHZ36" s="61"/>
      <c r="PIA36" s="61"/>
      <c r="PIB36" s="61"/>
      <c r="PIC36" s="61"/>
      <c r="PID36" s="61"/>
      <c r="PIE36" s="61"/>
      <c r="PIF36" s="61"/>
      <c r="PIG36" s="61"/>
      <c r="PIH36" s="61"/>
      <c r="PII36" s="61"/>
      <c r="PIJ36" s="61"/>
      <c r="PIK36" s="61"/>
      <c r="PIL36" s="61"/>
      <c r="PIM36" s="61"/>
      <c r="PIN36" s="61"/>
      <c r="PIO36" s="61"/>
      <c r="PIP36" s="61"/>
      <c r="PIQ36" s="61"/>
      <c r="PIR36" s="61"/>
      <c r="PIS36" s="61"/>
      <c r="PIT36" s="61"/>
      <c r="PIU36" s="61"/>
      <c r="PIV36" s="61"/>
      <c r="PIW36" s="61"/>
      <c r="PIX36" s="61"/>
      <c r="PIY36" s="61"/>
      <c r="PIZ36" s="61"/>
      <c r="PJA36" s="61"/>
      <c r="PJB36" s="61"/>
      <c r="PJC36" s="61"/>
      <c r="PJD36" s="61"/>
      <c r="PJE36" s="61"/>
      <c r="PJF36" s="61"/>
      <c r="PJG36" s="61"/>
      <c r="PJH36" s="61"/>
      <c r="PJI36" s="61"/>
      <c r="PJJ36" s="61"/>
      <c r="PJK36" s="61"/>
      <c r="PJL36" s="61"/>
      <c r="PJM36" s="61"/>
      <c r="PJN36" s="61"/>
      <c r="PJO36" s="61"/>
      <c r="PJP36" s="61"/>
      <c r="PJQ36" s="61"/>
      <c r="PJR36" s="61"/>
      <c r="PJS36" s="61"/>
      <c r="PJT36" s="61"/>
      <c r="PJU36" s="61"/>
      <c r="PJV36" s="61"/>
      <c r="PJW36" s="61"/>
      <c r="PJX36" s="61"/>
      <c r="PJY36" s="61"/>
      <c r="PJZ36" s="61"/>
      <c r="PKA36" s="61"/>
      <c r="PKB36" s="61"/>
      <c r="PKC36" s="61"/>
      <c r="PKD36" s="61"/>
      <c r="PKE36" s="61"/>
      <c r="PKF36" s="61"/>
      <c r="PKG36" s="61"/>
      <c r="PKH36" s="61"/>
      <c r="PKI36" s="61"/>
      <c r="PKJ36" s="61"/>
      <c r="PKK36" s="61"/>
      <c r="PKL36" s="61"/>
      <c r="PKM36" s="61"/>
      <c r="PKN36" s="61"/>
      <c r="PKO36" s="61"/>
      <c r="PKP36" s="61"/>
      <c r="PKQ36" s="61"/>
      <c r="PKR36" s="61"/>
      <c r="PKS36" s="61"/>
      <c r="PKT36" s="61"/>
      <c r="PKU36" s="61"/>
      <c r="PKV36" s="61"/>
      <c r="PKW36" s="61"/>
      <c r="PKX36" s="61"/>
      <c r="PKY36" s="61"/>
      <c r="PKZ36" s="61"/>
      <c r="PLA36" s="61"/>
      <c r="PLB36" s="61"/>
      <c r="PLC36" s="61"/>
      <c r="PLD36" s="61"/>
      <c r="PLE36" s="61"/>
      <c r="PLF36" s="61"/>
      <c r="PLG36" s="61"/>
      <c r="PLH36" s="61"/>
      <c r="PLI36" s="61"/>
      <c r="PLJ36" s="61"/>
      <c r="PLK36" s="61"/>
      <c r="PLL36" s="61"/>
      <c r="PLM36" s="61"/>
      <c r="PLN36" s="61"/>
      <c r="PLO36" s="61"/>
      <c r="PLP36" s="61"/>
      <c r="PLQ36" s="61"/>
      <c r="PLR36" s="61"/>
      <c r="PLS36" s="61"/>
      <c r="PLT36" s="61"/>
      <c r="PLU36" s="61"/>
      <c r="PLV36" s="61"/>
      <c r="PLW36" s="61"/>
      <c r="PLX36" s="61"/>
      <c r="PLY36" s="61"/>
      <c r="PLZ36" s="61"/>
      <c r="PMA36" s="61"/>
      <c r="PMB36" s="61"/>
      <c r="PMC36" s="61"/>
      <c r="PMD36" s="61"/>
      <c r="PME36" s="61"/>
      <c r="PMF36" s="61"/>
      <c r="PMG36" s="61"/>
      <c r="PMH36" s="61"/>
      <c r="PMI36" s="61"/>
      <c r="PMJ36" s="61"/>
      <c r="PMK36" s="61"/>
      <c r="PML36" s="61"/>
      <c r="PMM36" s="61"/>
      <c r="PMN36" s="61"/>
      <c r="PMO36" s="61"/>
      <c r="PMP36" s="61"/>
      <c r="PMQ36" s="61"/>
      <c r="PMR36" s="61"/>
      <c r="PMS36" s="61"/>
      <c r="PMT36" s="61"/>
      <c r="PMU36" s="61"/>
      <c r="PMV36" s="61"/>
      <c r="PMW36" s="61"/>
      <c r="PMX36" s="61"/>
      <c r="PMY36" s="61"/>
      <c r="PMZ36" s="61"/>
      <c r="PNA36" s="61"/>
      <c r="PNB36" s="61"/>
      <c r="PNC36" s="61"/>
      <c r="PND36" s="61"/>
      <c r="PNE36" s="61"/>
      <c r="PNF36" s="61"/>
      <c r="PNG36" s="61"/>
      <c r="PNH36" s="61"/>
      <c r="PNI36" s="61"/>
      <c r="PNJ36" s="61"/>
      <c r="PNK36" s="61"/>
      <c r="PNL36" s="61"/>
      <c r="PNM36" s="61"/>
      <c r="PNN36" s="61"/>
      <c r="PNO36" s="61"/>
      <c r="PNP36" s="61"/>
      <c r="PNQ36" s="61"/>
      <c r="PNR36" s="61"/>
      <c r="PNS36" s="61"/>
      <c r="PNT36" s="61"/>
      <c r="PNU36" s="61"/>
      <c r="PNV36" s="61"/>
      <c r="PNW36" s="61"/>
      <c r="PNX36" s="61"/>
      <c r="PNY36" s="61"/>
      <c r="PNZ36" s="61"/>
      <c r="POA36" s="61"/>
      <c r="POB36" s="61"/>
      <c r="POC36" s="61"/>
      <c r="POD36" s="61"/>
      <c r="POE36" s="61"/>
      <c r="POF36" s="61"/>
      <c r="POG36" s="61"/>
      <c r="POH36" s="61"/>
      <c r="POI36" s="61"/>
      <c r="POJ36" s="61"/>
      <c r="POK36" s="61"/>
      <c r="POL36" s="61"/>
      <c r="POM36" s="61"/>
      <c r="PON36" s="61"/>
      <c r="POO36" s="61"/>
      <c r="POP36" s="61"/>
      <c r="POQ36" s="61"/>
      <c r="POR36" s="61"/>
      <c r="POS36" s="61"/>
      <c r="POT36" s="61"/>
      <c r="POU36" s="61"/>
      <c r="POV36" s="61"/>
      <c r="POW36" s="61"/>
      <c r="POX36" s="61"/>
      <c r="POY36" s="61"/>
      <c r="POZ36" s="61"/>
      <c r="PPA36" s="61"/>
      <c r="PPB36" s="61"/>
      <c r="PPC36" s="61"/>
      <c r="PPD36" s="61"/>
      <c r="PPE36" s="61"/>
      <c r="PPF36" s="61"/>
      <c r="PPG36" s="61"/>
      <c r="PPH36" s="61"/>
      <c r="PPI36" s="61"/>
      <c r="PPJ36" s="61"/>
      <c r="PPK36" s="61"/>
      <c r="PPL36" s="61"/>
      <c r="PPM36" s="61"/>
      <c r="PPN36" s="61"/>
      <c r="PPO36" s="61"/>
      <c r="PPP36" s="61"/>
      <c r="PPQ36" s="61"/>
      <c r="PPR36" s="61"/>
      <c r="PPS36" s="61"/>
      <c r="PPT36" s="61"/>
      <c r="PPU36" s="61"/>
      <c r="PPV36" s="61"/>
      <c r="PPW36" s="61"/>
      <c r="PPX36" s="61"/>
      <c r="PPY36" s="61"/>
      <c r="PPZ36" s="61"/>
      <c r="PQA36" s="61"/>
      <c r="PQB36" s="61"/>
      <c r="PQC36" s="61"/>
      <c r="PQD36" s="61"/>
      <c r="PQE36" s="61"/>
      <c r="PQF36" s="61"/>
      <c r="PQG36" s="61"/>
      <c r="PQH36" s="61"/>
      <c r="PQI36" s="61"/>
      <c r="PQJ36" s="61"/>
      <c r="PQK36" s="61"/>
      <c r="PQL36" s="61"/>
      <c r="PQM36" s="61"/>
      <c r="PQN36" s="61"/>
      <c r="PQO36" s="61"/>
      <c r="PQP36" s="61"/>
      <c r="PQQ36" s="61"/>
      <c r="PQR36" s="61"/>
      <c r="PQS36" s="61"/>
      <c r="PQT36" s="61"/>
      <c r="PQU36" s="61"/>
      <c r="PQV36" s="61"/>
      <c r="PQW36" s="61"/>
      <c r="PQX36" s="61"/>
      <c r="PQY36" s="61"/>
      <c r="PQZ36" s="61"/>
      <c r="PRA36" s="61"/>
      <c r="PRB36" s="61"/>
      <c r="PRC36" s="61"/>
      <c r="PRD36" s="61"/>
      <c r="PRE36" s="61"/>
      <c r="PRF36" s="61"/>
      <c r="PRG36" s="61"/>
      <c r="PRH36" s="61"/>
      <c r="PRI36" s="61"/>
      <c r="PRJ36" s="61"/>
      <c r="PRK36" s="61"/>
      <c r="PRL36" s="61"/>
      <c r="PRM36" s="61"/>
      <c r="PRN36" s="61"/>
      <c r="PRO36" s="61"/>
      <c r="PRP36" s="61"/>
      <c r="PRQ36" s="61"/>
      <c r="PRR36" s="61"/>
      <c r="PRS36" s="61"/>
      <c r="PRT36" s="61"/>
      <c r="PRU36" s="61"/>
      <c r="PRV36" s="61"/>
      <c r="PRW36" s="61"/>
      <c r="PRX36" s="61"/>
      <c r="PRY36" s="61"/>
      <c r="PRZ36" s="61"/>
      <c r="PSA36" s="61"/>
      <c r="PSB36" s="61"/>
      <c r="PSC36" s="61"/>
      <c r="PSD36" s="61"/>
      <c r="PSE36" s="61"/>
      <c r="PSF36" s="61"/>
      <c r="PSG36" s="61"/>
      <c r="PSH36" s="61"/>
      <c r="PSI36" s="61"/>
      <c r="PSJ36" s="61"/>
      <c r="PSK36" s="61"/>
      <c r="PSL36" s="61"/>
      <c r="PSM36" s="61"/>
      <c r="PSN36" s="61"/>
      <c r="PSO36" s="61"/>
      <c r="PSP36" s="61"/>
      <c r="PSQ36" s="61"/>
      <c r="PSR36" s="61"/>
      <c r="PSS36" s="61"/>
      <c r="PST36" s="61"/>
      <c r="PSU36" s="61"/>
      <c r="PSV36" s="61"/>
      <c r="PSW36" s="61"/>
      <c r="PSX36" s="61"/>
      <c r="PSY36" s="61"/>
      <c r="PSZ36" s="61"/>
      <c r="PTA36" s="61"/>
      <c r="PTB36" s="61"/>
      <c r="PTC36" s="61"/>
      <c r="PTD36" s="61"/>
      <c r="PTE36" s="61"/>
      <c r="PTF36" s="61"/>
      <c r="PTG36" s="61"/>
      <c r="PTH36" s="61"/>
      <c r="PTI36" s="61"/>
      <c r="PTJ36" s="61"/>
      <c r="PTK36" s="61"/>
      <c r="PTL36" s="61"/>
      <c r="PTM36" s="61"/>
      <c r="PTN36" s="61"/>
      <c r="PTO36" s="61"/>
      <c r="PTP36" s="61"/>
      <c r="PTQ36" s="61"/>
      <c r="PTR36" s="61"/>
      <c r="PTS36" s="61"/>
      <c r="PTT36" s="61"/>
      <c r="PTU36" s="61"/>
      <c r="PTV36" s="61"/>
      <c r="PTW36" s="61"/>
      <c r="PTX36" s="61"/>
      <c r="PTY36" s="61"/>
      <c r="PTZ36" s="61"/>
      <c r="PUA36" s="61"/>
      <c r="PUB36" s="61"/>
      <c r="PUC36" s="61"/>
      <c r="PUD36" s="61"/>
      <c r="PUE36" s="61"/>
      <c r="PUF36" s="61"/>
      <c r="PUG36" s="61"/>
      <c r="PUH36" s="61"/>
      <c r="PUI36" s="61"/>
      <c r="PUJ36" s="61"/>
      <c r="PUK36" s="61"/>
      <c r="PUL36" s="61"/>
      <c r="PUM36" s="61"/>
      <c r="PUN36" s="61"/>
      <c r="PUO36" s="61"/>
      <c r="PUP36" s="61"/>
      <c r="PUQ36" s="61"/>
      <c r="PUR36" s="61"/>
      <c r="PUS36" s="61"/>
      <c r="PUT36" s="61"/>
      <c r="PUU36" s="61"/>
      <c r="PUV36" s="61"/>
      <c r="PUW36" s="61"/>
      <c r="PUX36" s="61"/>
      <c r="PUY36" s="61"/>
      <c r="PUZ36" s="61"/>
      <c r="PVA36" s="61"/>
      <c r="PVB36" s="61"/>
      <c r="PVC36" s="61"/>
      <c r="PVD36" s="61"/>
      <c r="PVE36" s="61"/>
      <c r="PVF36" s="61"/>
      <c r="PVG36" s="61"/>
      <c r="PVH36" s="61"/>
      <c r="PVI36" s="61"/>
      <c r="PVJ36" s="61"/>
      <c r="PVK36" s="61"/>
      <c r="PVL36" s="61"/>
      <c r="PVM36" s="61"/>
      <c r="PVN36" s="61"/>
      <c r="PVO36" s="61"/>
      <c r="PVP36" s="61"/>
      <c r="PVQ36" s="61"/>
      <c r="PVR36" s="61"/>
      <c r="PVS36" s="61"/>
      <c r="PVT36" s="61"/>
      <c r="PVU36" s="61"/>
      <c r="PVV36" s="61"/>
      <c r="PVW36" s="61"/>
      <c r="PVX36" s="61"/>
      <c r="PVY36" s="61"/>
      <c r="PVZ36" s="61"/>
      <c r="PWA36" s="61"/>
      <c r="PWB36" s="61"/>
      <c r="PWC36" s="61"/>
      <c r="PWD36" s="61"/>
      <c r="PWE36" s="61"/>
      <c r="PWF36" s="61"/>
      <c r="PWG36" s="61"/>
      <c r="PWH36" s="61"/>
      <c r="PWI36" s="61"/>
      <c r="PWJ36" s="61"/>
      <c r="PWK36" s="61"/>
      <c r="PWL36" s="61"/>
      <c r="PWM36" s="61"/>
      <c r="PWN36" s="61"/>
      <c r="PWO36" s="61"/>
      <c r="PWP36" s="61"/>
      <c r="PWQ36" s="61"/>
      <c r="PWR36" s="61"/>
      <c r="PWS36" s="61"/>
      <c r="PWT36" s="61"/>
      <c r="PWU36" s="61"/>
      <c r="PWV36" s="61"/>
      <c r="PWW36" s="61"/>
      <c r="PWX36" s="61"/>
      <c r="PWY36" s="61"/>
      <c r="PWZ36" s="61"/>
      <c r="PXA36" s="61"/>
      <c r="PXB36" s="61"/>
      <c r="PXC36" s="61"/>
      <c r="PXD36" s="61"/>
      <c r="PXE36" s="61"/>
      <c r="PXF36" s="61"/>
      <c r="PXG36" s="61"/>
      <c r="PXH36" s="61"/>
      <c r="PXI36" s="61"/>
      <c r="PXJ36" s="61"/>
      <c r="PXK36" s="61"/>
      <c r="PXL36" s="61"/>
      <c r="PXM36" s="61"/>
      <c r="PXN36" s="61"/>
      <c r="PXO36" s="61"/>
      <c r="PXP36" s="61"/>
      <c r="PXQ36" s="61"/>
      <c r="PXR36" s="61"/>
      <c r="PXS36" s="61"/>
      <c r="PXT36" s="61"/>
      <c r="PXU36" s="61"/>
      <c r="PXV36" s="61"/>
      <c r="PXW36" s="61"/>
      <c r="PXX36" s="61"/>
      <c r="PXY36" s="61"/>
      <c r="PXZ36" s="61"/>
      <c r="PYA36" s="61"/>
      <c r="PYB36" s="61"/>
      <c r="PYC36" s="61"/>
      <c r="PYD36" s="61"/>
      <c r="PYE36" s="61"/>
      <c r="PYF36" s="61"/>
      <c r="PYG36" s="61"/>
      <c r="PYH36" s="61"/>
      <c r="PYI36" s="61"/>
      <c r="PYJ36" s="61"/>
      <c r="PYK36" s="61"/>
      <c r="PYL36" s="61"/>
      <c r="PYM36" s="61"/>
      <c r="PYN36" s="61"/>
      <c r="PYO36" s="61"/>
      <c r="PYP36" s="61"/>
      <c r="PYQ36" s="61"/>
      <c r="PYR36" s="61"/>
      <c r="PYS36" s="61"/>
      <c r="PYT36" s="61"/>
      <c r="PYU36" s="61"/>
      <c r="PYV36" s="61"/>
      <c r="PYW36" s="61"/>
      <c r="PYX36" s="61"/>
      <c r="PYY36" s="61"/>
      <c r="PYZ36" s="61"/>
      <c r="PZA36" s="61"/>
      <c r="PZB36" s="61"/>
      <c r="PZC36" s="61"/>
      <c r="PZD36" s="61"/>
      <c r="PZE36" s="61"/>
      <c r="PZF36" s="61"/>
      <c r="PZG36" s="61"/>
      <c r="PZH36" s="61"/>
      <c r="PZI36" s="61"/>
      <c r="PZJ36" s="61"/>
      <c r="PZK36" s="61"/>
      <c r="PZL36" s="61"/>
      <c r="PZM36" s="61"/>
      <c r="PZN36" s="61"/>
      <c r="PZO36" s="61"/>
      <c r="PZP36" s="61"/>
      <c r="PZQ36" s="61"/>
      <c r="PZR36" s="61"/>
      <c r="PZS36" s="61"/>
      <c r="PZT36" s="61"/>
      <c r="PZU36" s="61"/>
      <c r="PZV36" s="61"/>
      <c r="PZW36" s="61"/>
      <c r="PZX36" s="61"/>
      <c r="PZY36" s="61"/>
      <c r="PZZ36" s="61"/>
      <c r="QAA36" s="61"/>
      <c r="QAB36" s="61"/>
      <c r="QAC36" s="61"/>
      <c r="QAD36" s="61"/>
      <c r="QAE36" s="61"/>
      <c r="QAF36" s="61"/>
      <c r="QAG36" s="61"/>
      <c r="QAH36" s="61"/>
      <c r="QAI36" s="61"/>
      <c r="QAJ36" s="61"/>
      <c r="QAK36" s="61"/>
      <c r="QAL36" s="61"/>
      <c r="QAM36" s="61"/>
      <c r="QAN36" s="61"/>
      <c r="QAO36" s="61"/>
      <c r="QAP36" s="61"/>
      <c r="QAQ36" s="61"/>
      <c r="QAR36" s="61"/>
      <c r="QAS36" s="61"/>
      <c r="QAT36" s="61"/>
      <c r="QAU36" s="61"/>
      <c r="QAV36" s="61"/>
      <c r="QAW36" s="61"/>
      <c r="QAX36" s="61"/>
      <c r="QAY36" s="61"/>
      <c r="QAZ36" s="61"/>
      <c r="QBA36" s="61"/>
      <c r="QBB36" s="61"/>
      <c r="QBC36" s="61"/>
      <c r="QBD36" s="61"/>
      <c r="QBE36" s="61"/>
      <c r="QBF36" s="61"/>
      <c r="QBG36" s="61"/>
      <c r="QBH36" s="61"/>
      <c r="QBI36" s="61"/>
      <c r="QBJ36" s="61"/>
      <c r="QBK36" s="61"/>
      <c r="QBL36" s="61"/>
      <c r="QBM36" s="61"/>
      <c r="QBN36" s="61"/>
      <c r="QBO36" s="61"/>
      <c r="QBP36" s="61"/>
      <c r="QBQ36" s="61"/>
      <c r="QBR36" s="61"/>
      <c r="QBS36" s="61"/>
      <c r="QBT36" s="61"/>
      <c r="QBU36" s="61"/>
      <c r="QBV36" s="61"/>
      <c r="QBW36" s="61"/>
      <c r="QBX36" s="61"/>
      <c r="QBY36" s="61"/>
      <c r="QBZ36" s="61"/>
      <c r="QCA36" s="61"/>
      <c r="QCB36" s="61"/>
      <c r="QCC36" s="61"/>
      <c r="QCD36" s="61"/>
      <c r="QCE36" s="61"/>
      <c r="QCF36" s="61"/>
      <c r="QCG36" s="61"/>
      <c r="QCH36" s="61"/>
      <c r="QCI36" s="61"/>
      <c r="QCJ36" s="61"/>
      <c r="QCK36" s="61"/>
      <c r="QCL36" s="61"/>
      <c r="QCM36" s="61"/>
      <c r="QCN36" s="61"/>
      <c r="QCO36" s="61"/>
      <c r="QCP36" s="61"/>
      <c r="QCQ36" s="61"/>
      <c r="QCR36" s="61"/>
      <c r="QCS36" s="61"/>
      <c r="QCT36" s="61"/>
      <c r="QCU36" s="61"/>
      <c r="QCV36" s="61"/>
      <c r="QCW36" s="61"/>
      <c r="QCX36" s="61"/>
      <c r="QCY36" s="61"/>
      <c r="QCZ36" s="61"/>
      <c r="QDA36" s="61"/>
      <c r="QDB36" s="61"/>
      <c r="QDC36" s="61"/>
      <c r="QDD36" s="61"/>
      <c r="QDE36" s="61"/>
      <c r="QDF36" s="61"/>
      <c r="QDG36" s="61"/>
      <c r="QDH36" s="61"/>
      <c r="QDI36" s="61"/>
      <c r="QDJ36" s="61"/>
      <c r="QDK36" s="61"/>
      <c r="QDL36" s="61"/>
      <c r="QDM36" s="61"/>
      <c r="QDN36" s="61"/>
      <c r="QDO36" s="61"/>
      <c r="QDP36" s="61"/>
      <c r="QDQ36" s="61"/>
      <c r="QDR36" s="61"/>
      <c r="QDS36" s="61"/>
      <c r="QDT36" s="61"/>
      <c r="QDU36" s="61"/>
      <c r="QDV36" s="61"/>
      <c r="QDW36" s="61"/>
      <c r="QDX36" s="61"/>
      <c r="QDY36" s="61"/>
      <c r="QDZ36" s="61"/>
      <c r="QEA36" s="61"/>
      <c r="QEB36" s="61"/>
      <c r="QEC36" s="61"/>
      <c r="QED36" s="61"/>
      <c r="QEE36" s="61"/>
      <c r="QEF36" s="61"/>
      <c r="QEG36" s="61"/>
      <c r="QEH36" s="61"/>
      <c r="QEI36" s="61"/>
      <c r="QEJ36" s="61"/>
      <c r="QEK36" s="61"/>
      <c r="QEL36" s="61"/>
      <c r="QEM36" s="61"/>
      <c r="QEN36" s="61"/>
      <c r="QEO36" s="61"/>
      <c r="QEP36" s="61"/>
      <c r="QEQ36" s="61"/>
      <c r="QER36" s="61"/>
      <c r="QES36" s="61"/>
      <c r="QET36" s="61"/>
      <c r="QEU36" s="61"/>
      <c r="QEV36" s="61"/>
      <c r="QEW36" s="61"/>
      <c r="QEX36" s="61"/>
      <c r="QEY36" s="61"/>
      <c r="QEZ36" s="61"/>
      <c r="QFA36" s="61"/>
      <c r="QFB36" s="61"/>
      <c r="QFC36" s="61"/>
      <c r="QFD36" s="61"/>
      <c r="QFE36" s="61"/>
      <c r="QFF36" s="61"/>
      <c r="QFG36" s="61"/>
      <c r="QFH36" s="61"/>
      <c r="QFI36" s="61"/>
      <c r="QFJ36" s="61"/>
      <c r="QFK36" s="61"/>
      <c r="QFL36" s="61"/>
      <c r="QFM36" s="61"/>
      <c r="QFN36" s="61"/>
      <c r="QFO36" s="61"/>
      <c r="QFP36" s="61"/>
      <c r="QFQ36" s="61"/>
      <c r="QFR36" s="61"/>
      <c r="QFS36" s="61"/>
      <c r="QFT36" s="61"/>
      <c r="QFU36" s="61"/>
      <c r="QFV36" s="61"/>
      <c r="QFW36" s="61"/>
      <c r="QFX36" s="61"/>
      <c r="QFY36" s="61"/>
      <c r="QFZ36" s="61"/>
      <c r="QGA36" s="61"/>
      <c r="QGB36" s="61"/>
      <c r="QGC36" s="61"/>
      <c r="QGD36" s="61"/>
      <c r="QGE36" s="61"/>
      <c r="QGF36" s="61"/>
      <c r="QGG36" s="61"/>
      <c r="QGH36" s="61"/>
      <c r="QGI36" s="61"/>
      <c r="QGJ36" s="61"/>
      <c r="QGK36" s="61"/>
      <c r="QGL36" s="61"/>
      <c r="QGM36" s="61"/>
      <c r="QGN36" s="61"/>
      <c r="QGO36" s="61"/>
      <c r="QGP36" s="61"/>
      <c r="QGQ36" s="61"/>
      <c r="QGR36" s="61"/>
      <c r="QGS36" s="61"/>
      <c r="QGT36" s="61"/>
      <c r="QGU36" s="61"/>
      <c r="QGV36" s="61"/>
      <c r="QGW36" s="61"/>
      <c r="QGX36" s="61"/>
      <c r="QGY36" s="61"/>
      <c r="QGZ36" s="61"/>
      <c r="QHA36" s="61"/>
      <c r="QHB36" s="61"/>
      <c r="QHC36" s="61"/>
      <c r="QHD36" s="61"/>
      <c r="QHE36" s="61"/>
      <c r="QHF36" s="61"/>
      <c r="QHG36" s="61"/>
      <c r="QHH36" s="61"/>
      <c r="QHI36" s="61"/>
      <c r="QHJ36" s="61"/>
      <c r="QHK36" s="61"/>
      <c r="QHL36" s="61"/>
      <c r="QHM36" s="61"/>
      <c r="QHN36" s="61"/>
      <c r="QHO36" s="61"/>
      <c r="QHP36" s="61"/>
      <c r="QHQ36" s="61"/>
      <c r="QHR36" s="61"/>
      <c r="QHS36" s="61"/>
      <c r="QHT36" s="61"/>
      <c r="QHU36" s="61"/>
      <c r="QHV36" s="61"/>
      <c r="QHW36" s="61"/>
      <c r="QHX36" s="61"/>
      <c r="QHY36" s="61"/>
      <c r="QHZ36" s="61"/>
      <c r="QIA36" s="61"/>
      <c r="QIB36" s="61"/>
      <c r="QIC36" s="61"/>
      <c r="QID36" s="61"/>
      <c r="QIE36" s="61"/>
      <c r="QIF36" s="61"/>
      <c r="QIG36" s="61"/>
      <c r="QIH36" s="61"/>
      <c r="QII36" s="61"/>
      <c r="QIJ36" s="61"/>
      <c r="QIK36" s="61"/>
      <c r="QIL36" s="61"/>
      <c r="QIM36" s="61"/>
      <c r="QIN36" s="61"/>
      <c r="QIO36" s="61"/>
      <c r="QIP36" s="61"/>
      <c r="QIQ36" s="61"/>
      <c r="QIR36" s="61"/>
      <c r="QIS36" s="61"/>
      <c r="QIT36" s="61"/>
      <c r="QIU36" s="61"/>
      <c r="QIV36" s="61"/>
      <c r="QIW36" s="61"/>
      <c r="QIX36" s="61"/>
      <c r="QIY36" s="61"/>
      <c r="QIZ36" s="61"/>
      <c r="QJA36" s="61"/>
      <c r="QJB36" s="61"/>
      <c r="QJC36" s="61"/>
      <c r="QJD36" s="61"/>
      <c r="QJE36" s="61"/>
      <c r="QJF36" s="61"/>
      <c r="QJG36" s="61"/>
      <c r="QJH36" s="61"/>
      <c r="QJI36" s="61"/>
      <c r="QJJ36" s="61"/>
      <c r="QJK36" s="61"/>
      <c r="QJL36" s="61"/>
      <c r="QJM36" s="61"/>
      <c r="QJN36" s="61"/>
      <c r="QJO36" s="61"/>
      <c r="QJP36" s="61"/>
      <c r="QJQ36" s="61"/>
      <c r="QJR36" s="61"/>
      <c r="QJS36" s="61"/>
      <c r="QJT36" s="61"/>
      <c r="QJU36" s="61"/>
      <c r="QJV36" s="61"/>
      <c r="QJW36" s="61"/>
      <c r="QJX36" s="61"/>
      <c r="QJY36" s="61"/>
      <c r="QJZ36" s="61"/>
      <c r="QKA36" s="61"/>
      <c r="QKB36" s="61"/>
      <c r="QKC36" s="61"/>
      <c r="QKD36" s="61"/>
      <c r="QKE36" s="61"/>
      <c r="QKF36" s="61"/>
      <c r="QKG36" s="61"/>
      <c r="QKH36" s="61"/>
      <c r="QKI36" s="61"/>
      <c r="QKJ36" s="61"/>
      <c r="QKK36" s="61"/>
      <c r="QKL36" s="61"/>
      <c r="QKM36" s="61"/>
      <c r="QKN36" s="61"/>
      <c r="QKO36" s="61"/>
      <c r="QKP36" s="61"/>
      <c r="QKQ36" s="61"/>
      <c r="QKR36" s="61"/>
      <c r="QKS36" s="61"/>
      <c r="QKT36" s="61"/>
      <c r="QKU36" s="61"/>
      <c r="QKV36" s="61"/>
      <c r="QKW36" s="61"/>
      <c r="QKX36" s="61"/>
      <c r="QKY36" s="61"/>
      <c r="QKZ36" s="61"/>
      <c r="QLA36" s="61"/>
      <c r="QLB36" s="61"/>
      <c r="QLC36" s="61"/>
      <c r="QLD36" s="61"/>
      <c r="QLE36" s="61"/>
      <c r="QLF36" s="61"/>
      <c r="QLG36" s="61"/>
      <c r="QLH36" s="61"/>
      <c r="QLI36" s="61"/>
      <c r="QLJ36" s="61"/>
      <c r="QLK36" s="61"/>
      <c r="QLL36" s="61"/>
      <c r="QLM36" s="61"/>
      <c r="QLN36" s="61"/>
      <c r="QLO36" s="61"/>
      <c r="QLP36" s="61"/>
      <c r="QLQ36" s="61"/>
      <c r="QLR36" s="61"/>
      <c r="QLS36" s="61"/>
      <c r="QLT36" s="61"/>
      <c r="QLU36" s="61"/>
      <c r="QLV36" s="61"/>
      <c r="QLW36" s="61"/>
      <c r="QLX36" s="61"/>
      <c r="QLY36" s="61"/>
      <c r="QLZ36" s="61"/>
      <c r="QMA36" s="61"/>
      <c r="QMB36" s="61"/>
      <c r="QMC36" s="61"/>
      <c r="QMD36" s="61"/>
      <c r="QME36" s="61"/>
      <c r="QMF36" s="61"/>
      <c r="QMG36" s="61"/>
      <c r="QMH36" s="61"/>
      <c r="QMI36" s="61"/>
      <c r="QMJ36" s="61"/>
      <c r="QMK36" s="61"/>
      <c r="QML36" s="61"/>
      <c r="QMM36" s="61"/>
      <c r="QMN36" s="61"/>
      <c r="QMO36" s="61"/>
      <c r="QMP36" s="61"/>
      <c r="QMQ36" s="61"/>
      <c r="QMR36" s="61"/>
      <c r="QMS36" s="61"/>
      <c r="QMT36" s="61"/>
      <c r="QMU36" s="61"/>
      <c r="QMV36" s="61"/>
      <c r="QMW36" s="61"/>
      <c r="QMX36" s="61"/>
      <c r="QMY36" s="61"/>
      <c r="QMZ36" s="61"/>
      <c r="QNA36" s="61"/>
      <c r="QNB36" s="61"/>
      <c r="QNC36" s="61"/>
      <c r="QND36" s="61"/>
      <c r="QNE36" s="61"/>
      <c r="QNF36" s="61"/>
      <c r="QNG36" s="61"/>
      <c r="QNH36" s="61"/>
      <c r="QNI36" s="61"/>
      <c r="QNJ36" s="61"/>
      <c r="QNK36" s="61"/>
      <c r="QNL36" s="61"/>
      <c r="QNM36" s="61"/>
      <c r="QNN36" s="61"/>
      <c r="QNO36" s="61"/>
      <c r="QNP36" s="61"/>
      <c r="QNQ36" s="61"/>
      <c r="QNR36" s="61"/>
      <c r="QNS36" s="61"/>
      <c r="QNT36" s="61"/>
      <c r="QNU36" s="61"/>
      <c r="QNV36" s="61"/>
      <c r="QNW36" s="61"/>
      <c r="QNX36" s="61"/>
      <c r="QNY36" s="61"/>
      <c r="QNZ36" s="61"/>
      <c r="QOA36" s="61"/>
      <c r="QOB36" s="61"/>
      <c r="QOC36" s="61"/>
      <c r="QOD36" s="61"/>
      <c r="QOE36" s="61"/>
      <c r="QOF36" s="61"/>
      <c r="QOG36" s="61"/>
      <c r="QOH36" s="61"/>
      <c r="QOI36" s="61"/>
      <c r="QOJ36" s="61"/>
      <c r="QOK36" s="61"/>
      <c r="QOL36" s="61"/>
      <c r="QOM36" s="61"/>
      <c r="QON36" s="61"/>
      <c r="QOO36" s="61"/>
      <c r="QOP36" s="61"/>
      <c r="QOQ36" s="61"/>
      <c r="QOR36" s="61"/>
      <c r="QOS36" s="61"/>
      <c r="QOT36" s="61"/>
      <c r="QOU36" s="61"/>
      <c r="QOV36" s="61"/>
      <c r="QOW36" s="61"/>
      <c r="QOX36" s="61"/>
      <c r="QOY36" s="61"/>
      <c r="QOZ36" s="61"/>
      <c r="QPA36" s="61"/>
      <c r="QPB36" s="61"/>
      <c r="QPC36" s="61"/>
      <c r="QPD36" s="61"/>
      <c r="QPE36" s="61"/>
      <c r="QPF36" s="61"/>
      <c r="QPG36" s="61"/>
      <c r="QPH36" s="61"/>
      <c r="QPI36" s="61"/>
      <c r="QPJ36" s="61"/>
      <c r="QPK36" s="61"/>
      <c r="QPL36" s="61"/>
      <c r="QPM36" s="61"/>
      <c r="QPN36" s="61"/>
      <c r="QPO36" s="61"/>
      <c r="QPP36" s="61"/>
      <c r="QPQ36" s="61"/>
      <c r="QPR36" s="61"/>
      <c r="QPS36" s="61"/>
      <c r="QPT36" s="61"/>
      <c r="QPU36" s="61"/>
      <c r="QPV36" s="61"/>
      <c r="QPW36" s="61"/>
      <c r="QPX36" s="61"/>
      <c r="QPY36" s="61"/>
      <c r="QPZ36" s="61"/>
      <c r="QQA36" s="61"/>
      <c r="QQB36" s="61"/>
      <c r="QQC36" s="61"/>
      <c r="QQD36" s="61"/>
      <c r="QQE36" s="61"/>
      <c r="QQF36" s="61"/>
      <c r="QQG36" s="61"/>
      <c r="QQH36" s="61"/>
      <c r="QQI36" s="61"/>
      <c r="QQJ36" s="61"/>
      <c r="QQK36" s="61"/>
      <c r="QQL36" s="61"/>
      <c r="QQM36" s="61"/>
      <c r="QQN36" s="61"/>
      <c r="QQO36" s="61"/>
      <c r="QQP36" s="61"/>
      <c r="QQQ36" s="61"/>
      <c r="QQR36" s="61"/>
      <c r="QQS36" s="61"/>
      <c r="QQT36" s="61"/>
      <c r="QQU36" s="61"/>
      <c r="QQV36" s="61"/>
      <c r="QQW36" s="61"/>
      <c r="QQX36" s="61"/>
      <c r="QQY36" s="61"/>
      <c r="QQZ36" s="61"/>
      <c r="QRA36" s="61"/>
      <c r="QRB36" s="61"/>
      <c r="QRC36" s="61"/>
      <c r="QRD36" s="61"/>
      <c r="QRE36" s="61"/>
      <c r="QRF36" s="61"/>
      <c r="QRG36" s="61"/>
      <c r="QRH36" s="61"/>
      <c r="QRI36" s="61"/>
      <c r="QRJ36" s="61"/>
      <c r="QRK36" s="61"/>
      <c r="QRL36" s="61"/>
      <c r="QRM36" s="61"/>
      <c r="QRN36" s="61"/>
      <c r="QRO36" s="61"/>
      <c r="QRP36" s="61"/>
      <c r="QRQ36" s="61"/>
      <c r="QRR36" s="61"/>
      <c r="QRS36" s="61"/>
      <c r="QRT36" s="61"/>
      <c r="QRU36" s="61"/>
      <c r="QRV36" s="61"/>
      <c r="QRW36" s="61"/>
      <c r="QRX36" s="61"/>
      <c r="QRY36" s="61"/>
      <c r="QRZ36" s="61"/>
      <c r="QSA36" s="61"/>
      <c r="QSB36" s="61"/>
      <c r="QSC36" s="61"/>
      <c r="QSD36" s="61"/>
      <c r="QSE36" s="61"/>
      <c r="QSF36" s="61"/>
      <c r="QSG36" s="61"/>
      <c r="QSH36" s="61"/>
      <c r="QSI36" s="61"/>
      <c r="QSJ36" s="61"/>
      <c r="QSK36" s="61"/>
      <c r="QSL36" s="61"/>
      <c r="QSM36" s="61"/>
      <c r="QSN36" s="61"/>
      <c r="QSO36" s="61"/>
      <c r="QSP36" s="61"/>
      <c r="QSQ36" s="61"/>
      <c r="QSR36" s="61"/>
      <c r="QSS36" s="61"/>
      <c r="QST36" s="61"/>
      <c r="QSU36" s="61"/>
      <c r="QSV36" s="61"/>
      <c r="QSW36" s="61"/>
      <c r="QSX36" s="61"/>
      <c r="QSY36" s="61"/>
      <c r="QSZ36" s="61"/>
      <c r="QTA36" s="61"/>
      <c r="QTB36" s="61"/>
      <c r="QTC36" s="61"/>
      <c r="QTD36" s="61"/>
      <c r="QTE36" s="61"/>
      <c r="QTF36" s="61"/>
      <c r="QTG36" s="61"/>
      <c r="QTH36" s="61"/>
      <c r="QTI36" s="61"/>
      <c r="QTJ36" s="61"/>
      <c r="QTK36" s="61"/>
      <c r="QTL36" s="61"/>
      <c r="QTM36" s="61"/>
      <c r="QTN36" s="61"/>
      <c r="QTO36" s="61"/>
      <c r="QTP36" s="61"/>
      <c r="QTQ36" s="61"/>
      <c r="QTR36" s="61"/>
      <c r="QTS36" s="61"/>
      <c r="QTT36" s="61"/>
      <c r="QTU36" s="61"/>
      <c r="QTV36" s="61"/>
      <c r="QTW36" s="61"/>
      <c r="QTX36" s="61"/>
      <c r="QTY36" s="61"/>
      <c r="QTZ36" s="61"/>
      <c r="QUA36" s="61"/>
      <c r="QUB36" s="61"/>
      <c r="QUC36" s="61"/>
      <c r="QUD36" s="61"/>
      <c r="QUE36" s="61"/>
      <c r="QUF36" s="61"/>
      <c r="QUG36" s="61"/>
      <c r="QUH36" s="61"/>
      <c r="QUI36" s="61"/>
      <c r="QUJ36" s="61"/>
      <c r="QUK36" s="61"/>
      <c r="QUL36" s="61"/>
      <c r="QUM36" s="61"/>
      <c r="QUN36" s="61"/>
      <c r="QUO36" s="61"/>
      <c r="QUP36" s="61"/>
      <c r="QUQ36" s="61"/>
      <c r="QUR36" s="61"/>
      <c r="QUS36" s="61"/>
      <c r="QUT36" s="61"/>
      <c r="QUU36" s="61"/>
      <c r="QUV36" s="61"/>
      <c r="QUW36" s="61"/>
      <c r="QUX36" s="61"/>
      <c r="QUY36" s="61"/>
      <c r="QUZ36" s="61"/>
      <c r="QVA36" s="61"/>
      <c r="QVB36" s="61"/>
      <c r="QVC36" s="61"/>
      <c r="QVD36" s="61"/>
      <c r="QVE36" s="61"/>
      <c r="QVF36" s="61"/>
      <c r="QVG36" s="61"/>
      <c r="QVH36" s="61"/>
      <c r="QVI36" s="61"/>
      <c r="QVJ36" s="61"/>
      <c r="QVK36" s="61"/>
      <c r="QVL36" s="61"/>
      <c r="QVM36" s="61"/>
      <c r="QVN36" s="61"/>
      <c r="QVO36" s="61"/>
      <c r="QVP36" s="61"/>
      <c r="QVQ36" s="61"/>
      <c r="QVR36" s="61"/>
      <c r="QVS36" s="61"/>
      <c r="QVT36" s="61"/>
      <c r="QVU36" s="61"/>
      <c r="QVV36" s="61"/>
      <c r="QVW36" s="61"/>
      <c r="QVX36" s="61"/>
      <c r="QVY36" s="61"/>
      <c r="QVZ36" s="61"/>
      <c r="QWA36" s="61"/>
      <c r="QWB36" s="61"/>
      <c r="QWC36" s="61"/>
      <c r="QWD36" s="61"/>
      <c r="QWE36" s="61"/>
      <c r="QWF36" s="61"/>
      <c r="QWG36" s="61"/>
      <c r="QWH36" s="61"/>
      <c r="QWI36" s="61"/>
      <c r="QWJ36" s="61"/>
      <c r="QWK36" s="61"/>
      <c r="QWL36" s="61"/>
      <c r="QWM36" s="61"/>
      <c r="QWN36" s="61"/>
      <c r="QWO36" s="61"/>
      <c r="QWP36" s="61"/>
      <c r="QWQ36" s="61"/>
      <c r="QWR36" s="61"/>
      <c r="QWS36" s="61"/>
      <c r="QWT36" s="61"/>
      <c r="QWU36" s="61"/>
      <c r="QWV36" s="61"/>
      <c r="QWW36" s="61"/>
      <c r="QWX36" s="61"/>
      <c r="QWY36" s="61"/>
      <c r="QWZ36" s="61"/>
      <c r="QXA36" s="61"/>
      <c r="QXB36" s="61"/>
      <c r="QXC36" s="61"/>
      <c r="QXD36" s="61"/>
      <c r="QXE36" s="61"/>
      <c r="QXF36" s="61"/>
      <c r="QXG36" s="61"/>
      <c r="QXH36" s="61"/>
      <c r="QXI36" s="61"/>
      <c r="QXJ36" s="61"/>
      <c r="QXK36" s="61"/>
      <c r="QXL36" s="61"/>
      <c r="QXM36" s="61"/>
      <c r="QXN36" s="61"/>
      <c r="QXO36" s="61"/>
      <c r="QXP36" s="61"/>
      <c r="QXQ36" s="61"/>
      <c r="QXR36" s="61"/>
      <c r="QXS36" s="61"/>
      <c r="QXT36" s="61"/>
      <c r="QXU36" s="61"/>
      <c r="QXV36" s="61"/>
      <c r="QXW36" s="61"/>
      <c r="QXX36" s="61"/>
      <c r="QXY36" s="61"/>
      <c r="QXZ36" s="61"/>
      <c r="QYA36" s="61"/>
      <c r="QYB36" s="61"/>
      <c r="QYC36" s="61"/>
      <c r="QYD36" s="61"/>
      <c r="QYE36" s="61"/>
      <c r="QYF36" s="61"/>
      <c r="QYG36" s="61"/>
      <c r="QYH36" s="61"/>
      <c r="QYI36" s="61"/>
      <c r="QYJ36" s="61"/>
      <c r="QYK36" s="61"/>
      <c r="QYL36" s="61"/>
      <c r="QYM36" s="61"/>
      <c r="QYN36" s="61"/>
      <c r="QYO36" s="61"/>
      <c r="QYP36" s="61"/>
      <c r="QYQ36" s="61"/>
      <c r="QYR36" s="61"/>
      <c r="QYS36" s="61"/>
      <c r="QYT36" s="61"/>
      <c r="QYU36" s="61"/>
      <c r="QYV36" s="61"/>
      <c r="QYW36" s="61"/>
      <c r="QYX36" s="61"/>
      <c r="QYY36" s="61"/>
      <c r="QYZ36" s="61"/>
      <c r="QZA36" s="61"/>
      <c r="QZB36" s="61"/>
      <c r="QZC36" s="61"/>
      <c r="QZD36" s="61"/>
      <c r="QZE36" s="61"/>
      <c r="QZF36" s="61"/>
      <c r="QZG36" s="61"/>
      <c r="QZH36" s="61"/>
      <c r="QZI36" s="61"/>
      <c r="QZJ36" s="61"/>
      <c r="QZK36" s="61"/>
      <c r="QZL36" s="61"/>
      <c r="QZM36" s="61"/>
      <c r="QZN36" s="61"/>
      <c r="QZO36" s="61"/>
      <c r="QZP36" s="61"/>
      <c r="QZQ36" s="61"/>
      <c r="QZR36" s="61"/>
      <c r="QZS36" s="61"/>
      <c r="QZT36" s="61"/>
      <c r="QZU36" s="61"/>
      <c r="QZV36" s="61"/>
      <c r="QZW36" s="61"/>
      <c r="QZX36" s="61"/>
      <c r="QZY36" s="61"/>
      <c r="QZZ36" s="61"/>
      <c r="RAA36" s="61"/>
      <c r="RAB36" s="61"/>
      <c r="RAC36" s="61"/>
      <c r="RAD36" s="61"/>
      <c r="RAE36" s="61"/>
      <c r="RAF36" s="61"/>
      <c r="RAG36" s="61"/>
      <c r="RAH36" s="61"/>
      <c r="RAI36" s="61"/>
      <c r="RAJ36" s="61"/>
      <c r="RAK36" s="61"/>
      <c r="RAL36" s="61"/>
      <c r="RAM36" s="61"/>
      <c r="RAN36" s="61"/>
      <c r="RAO36" s="61"/>
      <c r="RAP36" s="61"/>
      <c r="RAQ36" s="61"/>
      <c r="RAR36" s="61"/>
      <c r="RAS36" s="61"/>
      <c r="RAT36" s="61"/>
      <c r="RAU36" s="61"/>
      <c r="RAV36" s="61"/>
      <c r="RAW36" s="61"/>
      <c r="RAX36" s="61"/>
      <c r="RAY36" s="61"/>
      <c r="RAZ36" s="61"/>
      <c r="RBA36" s="61"/>
      <c r="RBB36" s="61"/>
      <c r="RBC36" s="61"/>
      <c r="RBD36" s="61"/>
      <c r="RBE36" s="61"/>
      <c r="RBF36" s="61"/>
      <c r="RBG36" s="61"/>
      <c r="RBH36" s="61"/>
      <c r="RBI36" s="61"/>
      <c r="RBJ36" s="61"/>
      <c r="RBK36" s="61"/>
      <c r="RBL36" s="61"/>
      <c r="RBM36" s="61"/>
      <c r="RBN36" s="61"/>
      <c r="RBO36" s="61"/>
      <c r="RBP36" s="61"/>
      <c r="RBQ36" s="61"/>
      <c r="RBR36" s="61"/>
      <c r="RBS36" s="61"/>
      <c r="RBT36" s="61"/>
      <c r="RBU36" s="61"/>
      <c r="RBV36" s="61"/>
      <c r="RBW36" s="61"/>
      <c r="RBX36" s="61"/>
      <c r="RBY36" s="61"/>
      <c r="RBZ36" s="61"/>
      <c r="RCA36" s="61"/>
      <c r="RCB36" s="61"/>
      <c r="RCC36" s="61"/>
      <c r="RCD36" s="61"/>
      <c r="RCE36" s="61"/>
      <c r="RCF36" s="61"/>
      <c r="RCG36" s="61"/>
      <c r="RCH36" s="61"/>
      <c r="RCI36" s="61"/>
      <c r="RCJ36" s="61"/>
      <c r="RCK36" s="61"/>
      <c r="RCL36" s="61"/>
      <c r="RCM36" s="61"/>
      <c r="RCN36" s="61"/>
      <c r="RCO36" s="61"/>
      <c r="RCP36" s="61"/>
      <c r="RCQ36" s="61"/>
      <c r="RCR36" s="61"/>
      <c r="RCS36" s="61"/>
      <c r="RCT36" s="61"/>
      <c r="RCU36" s="61"/>
      <c r="RCV36" s="61"/>
      <c r="RCW36" s="61"/>
      <c r="RCX36" s="61"/>
      <c r="RCY36" s="61"/>
      <c r="RCZ36" s="61"/>
      <c r="RDA36" s="61"/>
      <c r="RDB36" s="61"/>
      <c r="RDC36" s="61"/>
      <c r="RDD36" s="61"/>
      <c r="RDE36" s="61"/>
      <c r="RDF36" s="61"/>
      <c r="RDG36" s="61"/>
      <c r="RDH36" s="61"/>
      <c r="RDI36" s="61"/>
      <c r="RDJ36" s="61"/>
      <c r="RDK36" s="61"/>
      <c r="RDL36" s="61"/>
      <c r="RDM36" s="61"/>
      <c r="RDN36" s="61"/>
      <c r="RDO36" s="61"/>
      <c r="RDP36" s="61"/>
      <c r="RDQ36" s="61"/>
      <c r="RDR36" s="61"/>
      <c r="RDS36" s="61"/>
      <c r="RDT36" s="61"/>
      <c r="RDU36" s="61"/>
      <c r="RDV36" s="61"/>
      <c r="RDW36" s="61"/>
      <c r="RDX36" s="61"/>
      <c r="RDY36" s="61"/>
      <c r="RDZ36" s="61"/>
      <c r="REA36" s="61"/>
      <c r="REB36" s="61"/>
      <c r="REC36" s="61"/>
      <c r="RED36" s="61"/>
      <c r="REE36" s="61"/>
      <c r="REF36" s="61"/>
      <c r="REG36" s="61"/>
      <c r="REH36" s="61"/>
      <c r="REI36" s="61"/>
      <c r="REJ36" s="61"/>
      <c r="REK36" s="61"/>
      <c r="REL36" s="61"/>
      <c r="REM36" s="61"/>
      <c r="REN36" s="61"/>
      <c r="REO36" s="61"/>
      <c r="REP36" s="61"/>
      <c r="REQ36" s="61"/>
      <c r="RER36" s="61"/>
      <c r="RES36" s="61"/>
      <c r="RET36" s="61"/>
      <c r="REU36" s="61"/>
      <c r="REV36" s="61"/>
      <c r="REW36" s="61"/>
      <c r="REX36" s="61"/>
      <c r="REY36" s="61"/>
      <c r="REZ36" s="61"/>
      <c r="RFA36" s="61"/>
      <c r="RFB36" s="61"/>
      <c r="RFC36" s="61"/>
      <c r="RFD36" s="61"/>
      <c r="RFE36" s="61"/>
      <c r="RFF36" s="61"/>
      <c r="RFG36" s="61"/>
      <c r="RFH36" s="61"/>
      <c r="RFI36" s="61"/>
      <c r="RFJ36" s="61"/>
      <c r="RFK36" s="61"/>
      <c r="RFL36" s="61"/>
      <c r="RFM36" s="61"/>
      <c r="RFN36" s="61"/>
      <c r="RFO36" s="61"/>
      <c r="RFP36" s="61"/>
      <c r="RFQ36" s="61"/>
      <c r="RFR36" s="61"/>
      <c r="RFS36" s="61"/>
      <c r="RFT36" s="61"/>
      <c r="RFU36" s="61"/>
      <c r="RFV36" s="61"/>
      <c r="RFW36" s="61"/>
      <c r="RFX36" s="61"/>
      <c r="RFY36" s="61"/>
      <c r="RFZ36" s="61"/>
      <c r="RGA36" s="61"/>
      <c r="RGB36" s="61"/>
      <c r="RGC36" s="61"/>
      <c r="RGD36" s="61"/>
      <c r="RGE36" s="61"/>
      <c r="RGF36" s="61"/>
      <c r="RGG36" s="61"/>
      <c r="RGH36" s="61"/>
      <c r="RGI36" s="61"/>
      <c r="RGJ36" s="61"/>
      <c r="RGK36" s="61"/>
      <c r="RGL36" s="61"/>
      <c r="RGM36" s="61"/>
      <c r="RGN36" s="61"/>
      <c r="RGO36" s="61"/>
      <c r="RGP36" s="61"/>
      <c r="RGQ36" s="61"/>
      <c r="RGR36" s="61"/>
      <c r="RGS36" s="61"/>
      <c r="RGT36" s="61"/>
      <c r="RGU36" s="61"/>
      <c r="RGV36" s="61"/>
      <c r="RGW36" s="61"/>
      <c r="RGX36" s="61"/>
      <c r="RGY36" s="61"/>
      <c r="RGZ36" s="61"/>
      <c r="RHA36" s="61"/>
      <c r="RHB36" s="61"/>
      <c r="RHC36" s="61"/>
      <c r="RHD36" s="61"/>
      <c r="RHE36" s="61"/>
      <c r="RHF36" s="61"/>
      <c r="RHG36" s="61"/>
      <c r="RHH36" s="61"/>
      <c r="RHI36" s="61"/>
      <c r="RHJ36" s="61"/>
      <c r="RHK36" s="61"/>
      <c r="RHL36" s="61"/>
      <c r="RHM36" s="61"/>
      <c r="RHN36" s="61"/>
      <c r="RHO36" s="61"/>
      <c r="RHP36" s="61"/>
      <c r="RHQ36" s="61"/>
      <c r="RHR36" s="61"/>
      <c r="RHS36" s="61"/>
      <c r="RHT36" s="61"/>
      <c r="RHU36" s="61"/>
      <c r="RHV36" s="61"/>
      <c r="RHW36" s="61"/>
      <c r="RHX36" s="61"/>
      <c r="RHY36" s="61"/>
      <c r="RHZ36" s="61"/>
      <c r="RIA36" s="61"/>
      <c r="RIB36" s="61"/>
      <c r="RIC36" s="61"/>
      <c r="RID36" s="61"/>
      <c r="RIE36" s="61"/>
      <c r="RIF36" s="61"/>
      <c r="RIG36" s="61"/>
      <c r="RIH36" s="61"/>
      <c r="RII36" s="61"/>
      <c r="RIJ36" s="61"/>
      <c r="RIK36" s="61"/>
      <c r="RIL36" s="61"/>
      <c r="RIM36" s="61"/>
      <c r="RIN36" s="61"/>
      <c r="RIO36" s="61"/>
      <c r="RIP36" s="61"/>
      <c r="RIQ36" s="61"/>
      <c r="RIR36" s="61"/>
      <c r="RIS36" s="61"/>
      <c r="RIT36" s="61"/>
      <c r="RIU36" s="61"/>
      <c r="RIV36" s="61"/>
      <c r="RIW36" s="61"/>
      <c r="RIX36" s="61"/>
      <c r="RIY36" s="61"/>
      <c r="RIZ36" s="61"/>
      <c r="RJA36" s="61"/>
      <c r="RJB36" s="61"/>
      <c r="RJC36" s="61"/>
      <c r="RJD36" s="61"/>
      <c r="RJE36" s="61"/>
      <c r="RJF36" s="61"/>
      <c r="RJG36" s="61"/>
      <c r="RJH36" s="61"/>
      <c r="RJI36" s="61"/>
      <c r="RJJ36" s="61"/>
      <c r="RJK36" s="61"/>
      <c r="RJL36" s="61"/>
      <c r="RJM36" s="61"/>
      <c r="RJN36" s="61"/>
      <c r="RJO36" s="61"/>
      <c r="RJP36" s="61"/>
      <c r="RJQ36" s="61"/>
      <c r="RJR36" s="61"/>
      <c r="RJS36" s="61"/>
      <c r="RJT36" s="61"/>
      <c r="RJU36" s="61"/>
      <c r="RJV36" s="61"/>
      <c r="RJW36" s="61"/>
      <c r="RJX36" s="61"/>
      <c r="RJY36" s="61"/>
      <c r="RJZ36" s="61"/>
      <c r="RKA36" s="61"/>
      <c r="RKB36" s="61"/>
      <c r="RKC36" s="61"/>
      <c r="RKD36" s="61"/>
      <c r="RKE36" s="61"/>
      <c r="RKF36" s="61"/>
      <c r="RKG36" s="61"/>
      <c r="RKH36" s="61"/>
      <c r="RKI36" s="61"/>
      <c r="RKJ36" s="61"/>
      <c r="RKK36" s="61"/>
      <c r="RKL36" s="61"/>
      <c r="RKM36" s="61"/>
      <c r="RKN36" s="61"/>
      <c r="RKO36" s="61"/>
      <c r="RKP36" s="61"/>
      <c r="RKQ36" s="61"/>
      <c r="RKR36" s="61"/>
      <c r="RKS36" s="61"/>
      <c r="RKT36" s="61"/>
      <c r="RKU36" s="61"/>
      <c r="RKV36" s="61"/>
      <c r="RKW36" s="61"/>
      <c r="RKX36" s="61"/>
      <c r="RKY36" s="61"/>
      <c r="RKZ36" s="61"/>
      <c r="RLA36" s="61"/>
      <c r="RLB36" s="61"/>
      <c r="RLC36" s="61"/>
      <c r="RLD36" s="61"/>
      <c r="RLE36" s="61"/>
      <c r="RLF36" s="61"/>
      <c r="RLG36" s="61"/>
      <c r="RLH36" s="61"/>
      <c r="RLI36" s="61"/>
      <c r="RLJ36" s="61"/>
      <c r="RLK36" s="61"/>
      <c r="RLL36" s="61"/>
      <c r="RLM36" s="61"/>
      <c r="RLN36" s="61"/>
      <c r="RLO36" s="61"/>
      <c r="RLP36" s="61"/>
      <c r="RLQ36" s="61"/>
      <c r="RLR36" s="61"/>
      <c r="RLS36" s="61"/>
      <c r="RLT36" s="61"/>
      <c r="RLU36" s="61"/>
      <c r="RLV36" s="61"/>
      <c r="RLW36" s="61"/>
      <c r="RLX36" s="61"/>
      <c r="RLY36" s="61"/>
      <c r="RLZ36" s="61"/>
      <c r="RMA36" s="61"/>
      <c r="RMB36" s="61"/>
      <c r="RMC36" s="61"/>
      <c r="RMD36" s="61"/>
      <c r="RME36" s="61"/>
      <c r="RMF36" s="61"/>
      <c r="RMG36" s="61"/>
      <c r="RMH36" s="61"/>
      <c r="RMI36" s="61"/>
      <c r="RMJ36" s="61"/>
      <c r="RMK36" s="61"/>
      <c r="RML36" s="61"/>
      <c r="RMM36" s="61"/>
      <c r="RMN36" s="61"/>
      <c r="RMO36" s="61"/>
      <c r="RMP36" s="61"/>
      <c r="RMQ36" s="61"/>
      <c r="RMR36" s="61"/>
      <c r="RMS36" s="61"/>
      <c r="RMT36" s="61"/>
      <c r="RMU36" s="61"/>
      <c r="RMV36" s="61"/>
      <c r="RMW36" s="61"/>
      <c r="RMX36" s="61"/>
      <c r="RMY36" s="61"/>
      <c r="RMZ36" s="61"/>
      <c r="RNA36" s="61"/>
      <c r="RNB36" s="61"/>
      <c r="RNC36" s="61"/>
      <c r="RND36" s="61"/>
      <c r="RNE36" s="61"/>
      <c r="RNF36" s="61"/>
      <c r="RNG36" s="61"/>
      <c r="RNH36" s="61"/>
      <c r="RNI36" s="61"/>
      <c r="RNJ36" s="61"/>
      <c r="RNK36" s="61"/>
      <c r="RNL36" s="61"/>
      <c r="RNM36" s="61"/>
      <c r="RNN36" s="61"/>
      <c r="RNO36" s="61"/>
      <c r="RNP36" s="61"/>
      <c r="RNQ36" s="61"/>
      <c r="RNR36" s="61"/>
      <c r="RNS36" s="61"/>
      <c r="RNT36" s="61"/>
      <c r="RNU36" s="61"/>
      <c r="RNV36" s="61"/>
      <c r="RNW36" s="61"/>
      <c r="RNX36" s="61"/>
      <c r="RNY36" s="61"/>
      <c r="RNZ36" s="61"/>
      <c r="ROA36" s="61"/>
      <c r="ROB36" s="61"/>
      <c r="ROC36" s="61"/>
      <c r="ROD36" s="61"/>
      <c r="ROE36" s="61"/>
      <c r="ROF36" s="61"/>
      <c r="ROG36" s="61"/>
      <c r="ROH36" s="61"/>
      <c r="ROI36" s="61"/>
      <c r="ROJ36" s="61"/>
      <c r="ROK36" s="61"/>
      <c r="ROL36" s="61"/>
      <c r="ROM36" s="61"/>
      <c r="RON36" s="61"/>
      <c r="ROO36" s="61"/>
      <c r="ROP36" s="61"/>
      <c r="ROQ36" s="61"/>
      <c r="ROR36" s="61"/>
      <c r="ROS36" s="61"/>
      <c r="ROT36" s="61"/>
      <c r="ROU36" s="61"/>
      <c r="ROV36" s="61"/>
      <c r="ROW36" s="61"/>
      <c r="ROX36" s="61"/>
      <c r="ROY36" s="61"/>
      <c r="ROZ36" s="61"/>
      <c r="RPA36" s="61"/>
      <c r="RPB36" s="61"/>
      <c r="RPC36" s="61"/>
      <c r="RPD36" s="61"/>
      <c r="RPE36" s="61"/>
      <c r="RPF36" s="61"/>
      <c r="RPG36" s="61"/>
      <c r="RPH36" s="61"/>
      <c r="RPI36" s="61"/>
      <c r="RPJ36" s="61"/>
      <c r="RPK36" s="61"/>
      <c r="RPL36" s="61"/>
      <c r="RPM36" s="61"/>
      <c r="RPN36" s="61"/>
      <c r="RPO36" s="61"/>
      <c r="RPP36" s="61"/>
      <c r="RPQ36" s="61"/>
      <c r="RPR36" s="61"/>
      <c r="RPS36" s="61"/>
      <c r="RPT36" s="61"/>
      <c r="RPU36" s="61"/>
      <c r="RPV36" s="61"/>
      <c r="RPW36" s="61"/>
      <c r="RPX36" s="61"/>
      <c r="RPY36" s="61"/>
      <c r="RPZ36" s="61"/>
      <c r="RQA36" s="61"/>
      <c r="RQB36" s="61"/>
      <c r="RQC36" s="61"/>
      <c r="RQD36" s="61"/>
      <c r="RQE36" s="61"/>
      <c r="RQF36" s="61"/>
      <c r="RQG36" s="61"/>
      <c r="RQH36" s="61"/>
      <c r="RQI36" s="61"/>
      <c r="RQJ36" s="61"/>
      <c r="RQK36" s="61"/>
      <c r="RQL36" s="61"/>
      <c r="RQM36" s="61"/>
      <c r="RQN36" s="61"/>
      <c r="RQO36" s="61"/>
      <c r="RQP36" s="61"/>
      <c r="RQQ36" s="61"/>
      <c r="RQR36" s="61"/>
      <c r="RQS36" s="61"/>
      <c r="RQT36" s="61"/>
      <c r="RQU36" s="61"/>
      <c r="RQV36" s="61"/>
      <c r="RQW36" s="61"/>
      <c r="RQX36" s="61"/>
      <c r="RQY36" s="61"/>
      <c r="RQZ36" s="61"/>
      <c r="RRA36" s="61"/>
      <c r="RRB36" s="61"/>
      <c r="RRC36" s="61"/>
      <c r="RRD36" s="61"/>
      <c r="RRE36" s="61"/>
      <c r="RRF36" s="61"/>
      <c r="RRG36" s="61"/>
      <c r="RRH36" s="61"/>
      <c r="RRI36" s="61"/>
      <c r="RRJ36" s="61"/>
      <c r="RRK36" s="61"/>
      <c r="RRL36" s="61"/>
      <c r="RRM36" s="61"/>
      <c r="RRN36" s="61"/>
      <c r="RRO36" s="61"/>
      <c r="RRP36" s="61"/>
      <c r="RRQ36" s="61"/>
      <c r="RRR36" s="61"/>
      <c r="RRS36" s="61"/>
      <c r="RRT36" s="61"/>
      <c r="RRU36" s="61"/>
      <c r="RRV36" s="61"/>
      <c r="RRW36" s="61"/>
      <c r="RRX36" s="61"/>
      <c r="RRY36" s="61"/>
      <c r="RRZ36" s="61"/>
      <c r="RSA36" s="61"/>
      <c r="RSB36" s="61"/>
      <c r="RSC36" s="61"/>
      <c r="RSD36" s="61"/>
      <c r="RSE36" s="61"/>
      <c r="RSF36" s="61"/>
      <c r="RSG36" s="61"/>
      <c r="RSH36" s="61"/>
      <c r="RSI36" s="61"/>
      <c r="RSJ36" s="61"/>
      <c r="RSK36" s="61"/>
      <c r="RSL36" s="61"/>
      <c r="RSM36" s="61"/>
      <c r="RSN36" s="61"/>
      <c r="RSO36" s="61"/>
      <c r="RSP36" s="61"/>
      <c r="RSQ36" s="61"/>
      <c r="RSR36" s="61"/>
      <c r="RSS36" s="61"/>
      <c r="RST36" s="61"/>
      <c r="RSU36" s="61"/>
      <c r="RSV36" s="61"/>
      <c r="RSW36" s="61"/>
      <c r="RSX36" s="61"/>
      <c r="RSY36" s="61"/>
      <c r="RSZ36" s="61"/>
      <c r="RTA36" s="61"/>
      <c r="RTB36" s="61"/>
      <c r="RTC36" s="61"/>
      <c r="RTD36" s="61"/>
      <c r="RTE36" s="61"/>
      <c r="RTF36" s="61"/>
      <c r="RTG36" s="61"/>
      <c r="RTH36" s="61"/>
      <c r="RTI36" s="61"/>
      <c r="RTJ36" s="61"/>
      <c r="RTK36" s="61"/>
      <c r="RTL36" s="61"/>
      <c r="RTM36" s="61"/>
      <c r="RTN36" s="61"/>
      <c r="RTO36" s="61"/>
      <c r="RTP36" s="61"/>
      <c r="RTQ36" s="61"/>
      <c r="RTR36" s="61"/>
      <c r="RTS36" s="61"/>
      <c r="RTT36" s="61"/>
      <c r="RTU36" s="61"/>
      <c r="RTV36" s="61"/>
      <c r="RTW36" s="61"/>
      <c r="RTX36" s="61"/>
      <c r="RTY36" s="61"/>
      <c r="RTZ36" s="61"/>
      <c r="RUA36" s="61"/>
      <c r="RUB36" s="61"/>
      <c r="RUC36" s="61"/>
      <c r="RUD36" s="61"/>
      <c r="RUE36" s="61"/>
      <c r="RUF36" s="61"/>
      <c r="RUG36" s="61"/>
      <c r="RUH36" s="61"/>
      <c r="RUI36" s="61"/>
      <c r="RUJ36" s="61"/>
      <c r="RUK36" s="61"/>
      <c r="RUL36" s="61"/>
      <c r="RUM36" s="61"/>
      <c r="RUN36" s="61"/>
      <c r="RUO36" s="61"/>
      <c r="RUP36" s="61"/>
      <c r="RUQ36" s="61"/>
      <c r="RUR36" s="61"/>
      <c r="RUS36" s="61"/>
      <c r="RUT36" s="61"/>
      <c r="RUU36" s="61"/>
      <c r="RUV36" s="61"/>
      <c r="RUW36" s="61"/>
      <c r="RUX36" s="61"/>
      <c r="RUY36" s="61"/>
      <c r="RUZ36" s="61"/>
      <c r="RVA36" s="61"/>
      <c r="RVB36" s="61"/>
      <c r="RVC36" s="61"/>
      <c r="RVD36" s="61"/>
      <c r="RVE36" s="61"/>
      <c r="RVF36" s="61"/>
      <c r="RVG36" s="61"/>
      <c r="RVH36" s="61"/>
      <c r="RVI36" s="61"/>
      <c r="RVJ36" s="61"/>
      <c r="RVK36" s="61"/>
      <c r="RVL36" s="61"/>
      <c r="RVM36" s="61"/>
      <c r="RVN36" s="61"/>
      <c r="RVO36" s="61"/>
      <c r="RVP36" s="61"/>
      <c r="RVQ36" s="61"/>
      <c r="RVR36" s="61"/>
      <c r="RVS36" s="61"/>
      <c r="RVT36" s="61"/>
      <c r="RVU36" s="61"/>
      <c r="RVV36" s="61"/>
      <c r="RVW36" s="61"/>
      <c r="RVX36" s="61"/>
      <c r="RVY36" s="61"/>
      <c r="RVZ36" s="61"/>
      <c r="RWA36" s="61"/>
      <c r="RWB36" s="61"/>
      <c r="RWC36" s="61"/>
      <c r="RWD36" s="61"/>
      <c r="RWE36" s="61"/>
      <c r="RWF36" s="61"/>
      <c r="RWG36" s="61"/>
      <c r="RWH36" s="61"/>
      <c r="RWI36" s="61"/>
      <c r="RWJ36" s="61"/>
      <c r="RWK36" s="61"/>
      <c r="RWL36" s="61"/>
      <c r="RWM36" s="61"/>
      <c r="RWN36" s="61"/>
      <c r="RWO36" s="61"/>
      <c r="RWP36" s="61"/>
      <c r="RWQ36" s="61"/>
      <c r="RWR36" s="61"/>
      <c r="RWS36" s="61"/>
      <c r="RWT36" s="61"/>
      <c r="RWU36" s="61"/>
      <c r="RWV36" s="61"/>
      <c r="RWW36" s="61"/>
      <c r="RWX36" s="61"/>
      <c r="RWY36" s="61"/>
      <c r="RWZ36" s="61"/>
      <c r="RXA36" s="61"/>
      <c r="RXB36" s="61"/>
      <c r="RXC36" s="61"/>
      <c r="RXD36" s="61"/>
      <c r="RXE36" s="61"/>
      <c r="RXF36" s="61"/>
      <c r="RXG36" s="61"/>
      <c r="RXH36" s="61"/>
      <c r="RXI36" s="61"/>
      <c r="RXJ36" s="61"/>
      <c r="RXK36" s="61"/>
      <c r="RXL36" s="61"/>
      <c r="RXM36" s="61"/>
      <c r="RXN36" s="61"/>
      <c r="RXO36" s="61"/>
      <c r="RXP36" s="61"/>
      <c r="RXQ36" s="61"/>
      <c r="RXR36" s="61"/>
      <c r="RXS36" s="61"/>
      <c r="RXT36" s="61"/>
      <c r="RXU36" s="61"/>
      <c r="RXV36" s="61"/>
      <c r="RXW36" s="61"/>
      <c r="RXX36" s="61"/>
      <c r="RXY36" s="61"/>
      <c r="RXZ36" s="61"/>
      <c r="RYA36" s="61"/>
      <c r="RYB36" s="61"/>
      <c r="RYC36" s="61"/>
      <c r="RYD36" s="61"/>
      <c r="RYE36" s="61"/>
      <c r="RYF36" s="61"/>
      <c r="RYG36" s="61"/>
      <c r="RYH36" s="61"/>
      <c r="RYI36" s="61"/>
      <c r="RYJ36" s="61"/>
      <c r="RYK36" s="61"/>
      <c r="RYL36" s="61"/>
      <c r="RYM36" s="61"/>
      <c r="RYN36" s="61"/>
      <c r="RYO36" s="61"/>
      <c r="RYP36" s="61"/>
      <c r="RYQ36" s="61"/>
      <c r="RYR36" s="61"/>
      <c r="RYS36" s="61"/>
      <c r="RYT36" s="61"/>
      <c r="RYU36" s="61"/>
      <c r="RYV36" s="61"/>
      <c r="RYW36" s="61"/>
      <c r="RYX36" s="61"/>
      <c r="RYY36" s="61"/>
      <c r="RYZ36" s="61"/>
      <c r="RZA36" s="61"/>
      <c r="RZB36" s="61"/>
      <c r="RZC36" s="61"/>
      <c r="RZD36" s="61"/>
      <c r="RZE36" s="61"/>
      <c r="RZF36" s="61"/>
      <c r="RZG36" s="61"/>
      <c r="RZH36" s="61"/>
      <c r="RZI36" s="61"/>
      <c r="RZJ36" s="61"/>
      <c r="RZK36" s="61"/>
      <c r="RZL36" s="61"/>
      <c r="RZM36" s="61"/>
      <c r="RZN36" s="61"/>
      <c r="RZO36" s="61"/>
      <c r="RZP36" s="61"/>
      <c r="RZQ36" s="61"/>
      <c r="RZR36" s="61"/>
      <c r="RZS36" s="61"/>
      <c r="RZT36" s="61"/>
      <c r="RZU36" s="61"/>
      <c r="RZV36" s="61"/>
      <c r="RZW36" s="61"/>
      <c r="RZX36" s="61"/>
      <c r="RZY36" s="61"/>
      <c r="RZZ36" s="61"/>
      <c r="SAA36" s="61"/>
      <c r="SAB36" s="61"/>
      <c r="SAC36" s="61"/>
      <c r="SAD36" s="61"/>
      <c r="SAE36" s="61"/>
      <c r="SAF36" s="61"/>
      <c r="SAG36" s="61"/>
      <c r="SAH36" s="61"/>
      <c r="SAI36" s="61"/>
      <c r="SAJ36" s="61"/>
      <c r="SAK36" s="61"/>
      <c r="SAL36" s="61"/>
      <c r="SAM36" s="61"/>
      <c r="SAN36" s="61"/>
      <c r="SAO36" s="61"/>
      <c r="SAP36" s="61"/>
      <c r="SAQ36" s="61"/>
      <c r="SAR36" s="61"/>
      <c r="SAS36" s="61"/>
      <c r="SAT36" s="61"/>
      <c r="SAU36" s="61"/>
      <c r="SAV36" s="61"/>
      <c r="SAW36" s="61"/>
      <c r="SAX36" s="61"/>
      <c r="SAY36" s="61"/>
      <c r="SAZ36" s="61"/>
      <c r="SBA36" s="61"/>
      <c r="SBB36" s="61"/>
      <c r="SBC36" s="61"/>
      <c r="SBD36" s="61"/>
      <c r="SBE36" s="61"/>
      <c r="SBF36" s="61"/>
      <c r="SBG36" s="61"/>
      <c r="SBH36" s="61"/>
      <c r="SBI36" s="61"/>
      <c r="SBJ36" s="61"/>
      <c r="SBK36" s="61"/>
      <c r="SBL36" s="61"/>
      <c r="SBM36" s="61"/>
      <c r="SBN36" s="61"/>
      <c r="SBO36" s="61"/>
      <c r="SBP36" s="61"/>
      <c r="SBQ36" s="61"/>
      <c r="SBR36" s="61"/>
      <c r="SBS36" s="61"/>
      <c r="SBT36" s="61"/>
      <c r="SBU36" s="61"/>
      <c r="SBV36" s="61"/>
      <c r="SBW36" s="61"/>
      <c r="SBX36" s="61"/>
      <c r="SBY36" s="61"/>
      <c r="SBZ36" s="61"/>
      <c r="SCA36" s="61"/>
      <c r="SCB36" s="61"/>
      <c r="SCC36" s="61"/>
      <c r="SCD36" s="61"/>
      <c r="SCE36" s="61"/>
      <c r="SCF36" s="61"/>
      <c r="SCG36" s="61"/>
      <c r="SCH36" s="61"/>
      <c r="SCI36" s="61"/>
      <c r="SCJ36" s="61"/>
      <c r="SCK36" s="61"/>
      <c r="SCL36" s="61"/>
      <c r="SCM36" s="61"/>
      <c r="SCN36" s="61"/>
      <c r="SCO36" s="61"/>
      <c r="SCP36" s="61"/>
      <c r="SCQ36" s="61"/>
      <c r="SCR36" s="61"/>
      <c r="SCS36" s="61"/>
      <c r="SCT36" s="61"/>
      <c r="SCU36" s="61"/>
      <c r="SCV36" s="61"/>
      <c r="SCW36" s="61"/>
      <c r="SCX36" s="61"/>
      <c r="SCY36" s="61"/>
      <c r="SCZ36" s="61"/>
      <c r="SDA36" s="61"/>
      <c r="SDB36" s="61"/>
      <c r="SDC36" s="61"/>
      <c r="SDD36" s="61"/>
      <c r="SDE36" s="61"/>
      <c r="SDF36" s="61"/>
      <c r="SDG36" s="61"/>
      <c r="SDH36" s="61"/>
      <c r="SDI36" s="61"/>
      <c r="SDJ36" s="61"/>
      <c r="SDK36" s="61"/>
      <c r="SDL36" s="61"/>
      <c r="SDM36" s="61"/>
      <c r="SDN36" s="61"/>
      <c r="SDO36" s="61"/>
      <c r="SDP36" s="61"/>
      <c r="SDQ36" s="61"/>
      <c r="SDR36" s="61"/>
      <c r="SDS36" s="61"/>
      <c r="SDT36" s="61"/>
      <c r="SDU36" s="61"/>
      <c r="SDV36" s="61"/>
      <c r="SDW36" s="61"/>
      <c r="SDX36" s="61"/>
      <c r="SDY36" s="61"/>
      <c r="SDZ36" s="61"/>
      <c r="SEA36" s="61"/>
      <c r="SEB36" s="61"/>
      <c r="SEC36" s="61"/>
      <c r="SED36" s="61"/>
      <c r="SEE36" s="61"/>
      <c r="SEF36" s="61"/>
      <c r="SEG36" s="61"/>
      <c r="SEH36" s="61"/>
      <c r="SEI36" s="61"/>
      <c r="SEJ36" s="61"/>
      <c r="SEK36" s="61"/>
      <c r="SEL36" s="61"/>
      <c r="SEM36" s="61"/>
      <c r="SEN36" s="61"/>
      <c r="SEO36" s="61"/>
      <c r="SEP36" s="61"/>
      <c r="SEQ36" s="61"/>
      <c r="SER36" s="61"/>
      <c r="SES36" s="61"/>
      <c r="SET36" s="61"/>
      <c r="SEU36" s="61"/>
      <c r="SEV36" s="61"/>
      <c r="SEW36" s="61"/>
      <c r="SEX36" s="61"/>
      <c r="SEY36" s="61"/>
      <c r="SEZ36" s="61"/>
      <c r="SFA36" s="61"/>
      <c r="SFB36" s="61"/>
      <c r="SFC36" s="61"/>
      <c r="SFD36" s="61"/>
      <c r="SFE36" s="61"/>
      <c r="SFF36" s="61"/>
      <c r="SFG36" s="61"/>
      <c r="SFH36" s="61"/>
      <c r="SFI36" s="61"/>
      <c r="SFJ36" s="61"/>
      <c r="SFK36" s="61"/>
      <c r="SFL36" s="61"/>
      <c r="SFM36" s="61"/>
      <c r="SFN36" s="61"/>
      <c r="SFO36" s="61"/>
      <c r="SFP36" s="61"/>
      <c r="SFQ36" s="61"/>
      <c r="SFR36" s="61"/>
      <c r="SFS36" s="61"/>
      <c r="SFT36" s="61"/>
      <c r="SFU36" s="61"/>
      <c r="SFV36" s="61"/>
      <c r="SFW36" s="61"/>
      <c r="SFX36" s="61"/>
      <c r="SFY36" s="61"/>
      <c r="SFZ36" s="61"/>
      <c r="SGA36" s="61"/>
      <c r="SGB36" s="61"/>
      <c r="SGC36" s="61"/>
      <c r="SGD36" s="61"/>
      <c r="SGE36" s="61"/>
      <c r="SGF36" s="61"/>
      <c r="SGG36" s="61"/>
      <c r="SGH36" s="61"/>
      <c r="SGI36" s="61"/>
      <c r="SGJ36" s="61"/>
      <c r="SGK36" s="61"/>
      <c r="SGL36" s="61"/>
      <c r="SGM36" s="61"/>
      <c r="SGN36" s="61"/>
      <c r="SGO36" s="61"/>
      <c r="SGP36" s="61"/>
      <c r="SGQ36" s="61"/>
      <c r="SGR36" s="61"/>
      <c r="SGS36" s="61"/>
      <c r="SGT36" s="61"/>
      <c r="SGU36" s="61"/>
      <c r="SGV36" s="61"/>
      <c r="SGW36" s="61"/>
      <c r="SGX36" s="61"/>
      <c r="SGY36" s="61"/>
      <c r="SGZ36" s="61"/>
      <c r="SHA36" s="61"/>
      <c r="SHB36" s="61"/>
      <c r="SHC36" s="61"/>
      <c r="SHD36" s="61"/>
      <c r="SHE36" s="61"/>
      <c r="SHF36" s="61"/>
      <c r="SHG36" s="61"/>
      <c r="SHH36" s="61"/>
      <c r="SHI36" s="61"/>
      <c r="SHJ36" s="61"/>
      <c r="SHK36" s="61"/>
      <c r="SHL36" s="61"/>
      <c r="SHM36" s="61"/>
      <c r="SHN36" s="61"/>
      <c r="SHO36" s="61"/>
      <c r="SHP36" s="61"/>
      <c r="SHQ36" s="61"/>
      <c r="SHR36" s="61"/>
      <c r="SHS36" s="61"/>
      <c r="SHT36" s="61"/>
      <c r="SHU36" s="61"/>
      <c r="SHV36" s="61"/>
      <c r="SHW36" s="61"/>
      <c r="SHX36" s="61"/>
      <c r="SHY36" s="61"/>
      <c r="SHZ36" s="61"/>
      <c r="SIA36" s="61"/>
      <c r="SIB36" s="61"/>
      <c r="SIC36" s="61"/>
      <c r="SID36" s="61"/>
      <c r="SIE36" s="61"/>
      <c r="SIF36" s="61"/>
      <c r="SIG36" s="61"/>
      <c r="SIH36" s="61"/>
      <c r="SII36" s="61"/>
      <c r="SIJ36" s="61"/>
      <c r="SIK36" s="61"/>
      <c r="SIL36" s="61"/>
      <c r="SIM36" s="61"/>
      <c r="SIN36" s="61"/>
      <c r="SIO36" s="61"/>
      <c r="SIP36" s="61"/>
      <c r="SIQ36" s="61"/>
      <c r="SIR36" s="61"/>
      <c r="SIS36" s="61"/>
      <c r="SIT36" s="61"/>
      <c r="SIU36" s="61"/>
      <c r="SIV36" s="61"/>
      <c r="SIW36" s="61"/>
      <c r="SIX36" s="61"/>
      <c r="SIY36" s="61"/>
      <c r="SIZ36" s="61"/>
      <c r="SJA36" s="61"/>
      <c r="SJB36" s="61"/>
      <c r="SJC36" s="61"/>
      <c r="SJD36" s="61"/>
      <c r="SJE36" s="61"/>
      <c r="SJF36" s="61"/>
      <c r="SJG36" s="61"/>
      <c r="SJH36" s="61"/>
      <c r="SJI36" s="61"/>
      <c r="SJJ36" s="61"/>
      <c r="SJK36" s="61"/>
      <c r="SJL36" s="61"/>
      <c r="SJM36" s="61"/>
      <c r="SJN36" s="61"/>
      <c r="SJO36" s="61"/>
      <c r="SJP36" s="61"/>
      <c r="SJQ36" s="61"/>
      <c r="SJR36" s="61"/>
      <c r="SJS36" s="61"/>
      <c r="SJT36" s="61"/>
      <c r="SJU36" s="61"/>
      <c r="SJV36" s="61"/>
      <c r="SJW36" s="61"/>
      <c r="SJX36" s="61"/>
      <c r="SJY36" s="61"/>
      <c r="SJZ36" s="61"/>
      <c r="SKA36" s="61"/>
      <c r="SKB36" s="61"/>
      <c r="SKC36" s="61"/>
      <c r="SKD36" s="61"/>
      <c r="SKE36" s="61"/>
      <c r="SKF36" s="61"/>
      <c r="SKG36" s="61"/>
      <c r="SKH36" s="61"/>
      <c r="SKI36" s="61"/>
      <c r="SKJ36" s="61"/>
      <c r="SKK36" s="61"/>
      <c r="SKL36" s="61"/>
      <c r="SKM36" s="61"/>
      <c r="SKN36" s="61"/>
      <c r="SKO36" s="61"/>
      <c r="SKP36" s="61"/>
      <c r="SKQ36" s="61"/>
      <c r="SKR36" s="61"/>
      <c r="SKS36" s="61"/>
      <c r="SKT36" s="61"/>
      <c r="SKU36" s="61"/>
      <c r="SKV36" s="61"/>
      <c r="SKW36" s="61"/>
      <c r="SKX36" s="61"/>
      <c r="SKY36" s="61"/>
      <c r="SKZ36" s="61"/>
      <c r="SLA36" s="61"/>
      <c r="SLB36" s="61"/>
      <c r="SLC36" s="61"/>
      <c r="SLD36" s="61"/>
      <c r="SLE36" s="61"/>
      <c r="SLF36" s="61"/>
      <c r="SLG36" s="61"/>
      <c r="SLH36" s="61"/>
      <c r="SLI36" s="61"/>
      <c r="SLJ36" s="61"/>
      <c r="SLK36" s="61"/>
      <c r="SLL36" s="61"/>
      <c r="SLM36" s="61"/>
      <c r="SLN36" s="61"/>
      <c r="SLO36" s="61"/>
      <c r="SLP36" s="61"/>
      <c r="SLQ36" s="61"/>
      <c r="SLR36" s="61"/>
      <c r="SLS36" s="61"/>
      <c r="SLT36" s="61"/>
      <c r="SLU36" s="61"/>
      <c r="SLV36" s="61"/>
      <c r="SLW36" s="61"/>
      <c r="SLX36" s="61"/>
      <c r="SLY36" s="61"/>
      <c r="SLZ36" s="61"/>
      <c r="SMA36" s="61"/>
      <c r="SMB36" s="61"/>
      <c r="SMC36" s="61"/>
      <c r="SMD36" s="61"/>
      <c r="SME36" s="61"/>
      <c r="SMF36" s="61"/>
      <c r="SMG36" s="61"/>
      <c r="SMH36" s="61"/>
      <c r="SMI36" s="61"/>
      <c r="SMJ36" s="61"/>
      <c r="SMK36" s="61"/>
      <c r="SML36" s="61"/>
      <c r="SMM36" s="61"/>
      <c r="SMN36" s="61"/>
      <c r="SMO36" s="61"/>
      <c r="SMP36" s="61"/>
      <c r="SMQ36" s="61"/>
      <c r="SMR36" s="61"/>
      <c r="SMS36" s="61"/>
      <c r="SMT36" s="61"/>
      <c r="SMU36" s="61"/>
      <c r="SMV36" s="61"/>
      <c r="SMW36" s="61"/>
      <c r="SMX36" s="61"/>
      <c r="SMY36" s="61"/>
      <c r="SMZ36" s="61"/>
      <c r="SNA36" s="61"/>
      <c r="SNB36" s="61"/>
      <c r="SNC36" s="61"/>
      <c r="SND36" s="61"/>
      <c r="SNE36" s="61"/>
      <c r="SNF36" s="61"/>
      <c r="SNG36" s="61"/>
      <c r="SNH36" s="61"/>
      <c r="SNI36" s="61"/>
      <c r="SNJ36" s="61"/>
      <c r="SNK36" s="61"/>
      <c r="SNL36" s="61"/>
      <c r="SNM36" s="61"/>
      <c r="SNN36" s="61"/>
      <c r="SNO36" s="61"/>
      <c r="SNP36" s="61"/>
      <c r="SNQ36" s="61"/>
      <c r="SNR36" s="61"/>
      <c r="SNS36" s="61"/>
      <c r="SNT36" s="61"/>
      <c r="SNU36" s="61"/>
      <c r="SNV36" s="61"/>
      <c r="SNW36" s="61"/>
      <c r="SNX36" s="61"/>
      <c r="SNY36" s="61"/>
      <c r="SNZ36" s="61"/>
      <c r="SOA36" s="61"/>
      <c r="SOB36" s="61"/>
      <c r="SOC36" s="61"/>
      <c r="SOD36" s="61"/>
      <c r="SOE36" s="61"/>
      <c r="SOF36" s="61"/>
      <c r="SOG36" s="61"/>
      <c r="SOH36" s="61"/>
      <c r="SOI36" s="61"/>
      <c r="SOJ36" s="61"/>
      <c r="SOK36" s="61"/>
      <c r="SOL36" s="61"/>
      <c r="SOM36" s="61"/>
      <c r="SON36" s="61"/>
      <c r="SOO36" s="61"/>
      <c r="SOP36" s="61"/>
      <c r="SOQ36" s="61"/>
      <c r="SOR36" s="61"/>
      <c r="SOS36" s="61"/>
      <c r="SOT36" s="61"/>
      <c r="SOU36" s="61"/>
      <c r="SOV36" s="61"/>
      <c r="SOW36" s="61"/>
      <c r="SOX36" s="61"/>
      <c r="SOY36" s="61"/>
      <c r="SOZ36" s="61"/>
      <c r="SPA36" s="61"/>
      <c r="SPB36" s="61"/>
      <c r="SPC36" s="61"/>
      <c r="SPD36" s="61"/>
      <c r="SPE36" s="61"/>
      <c r="SPF36" s="61"/>
      <c r="SPG36" s="61"/>
      <c r="SPH36" s="61"/>
      <c r="SPI36" s="61"/>
      <c r="SPJ36" s="61"/>
      <c r="SPK36" s="61"/>
      <c r="SPL36" s="61"/>
      <c r="SPM36" s="61"/>
      <c r="SPN36" s="61"/>
      <c r="SPO36" s="61"/>
      <c r="SPP36" s="61"/>
      <c r="SPQ36" s="61"/>
      <c r="SPR36" s="61"/>
      <c r="SPS36" s="61"/>
      <c r="SPT36" s="61"/>
      <c r="SPU36" s="61"/>
      <c r="SPV36" s="61"/>
      <c r="SPW36" s="61"/>
      <c r="SPX36" s="61"/>
      <c r="SPY36" s="61"/>
      <c r="SPZ36" s="61"/>
      <c r="SQA36" s="61"/>
      <c r="SQB36" s="61"/>
      <c r="SQC36" s="61"/>
      <c r="SQD36" s="61"/>
      <c r="SQE36" s="61"/>
      <c r="SQF36" s="61"/>
      <c r="SQG36" s="61"/>
      <c r="SQH36" s="61"/>
      <c r="SQI36" s="61"/>
      <c r="SQJ36" s="61"/>
      <c r="SQK36" s="61"/>
      <c r="SQL36" s="61"/>
      <c r="SQM36" s="61"/>
      <c r="SQN36" s="61"/>
      <c r="SQO36" s="61"/>
      <c r="SQP36" s="61"/>
      <c r="SQQ36" s="61"/>
      <c r="SQR36" s="61"/>
      <c r="SQS36" s="61"/>
      <c r="SQT36" s="61"/>
      <c r="SQU36" s="61"/>
      <c r="SQV36" s="61"/>
      <c r="SQW36" s="61"/>
      <c r="SQX36" s="61"/>
      <c r="SQY36" s="61"/>
      <c r="SQZ36" s="61"/>
      <c r="SRA36" s="61"/>
      <c r="SRB36" s="61"/>
      <c r="SRC36" s="61"/>
      <c r="SRD36" s="61"/>
      <c r="SRE36" s="61"/>
      <c r="SRF36" s="61"/>
      <c r="SRG36" s="61"/>
      <c r="SRH36" s="61"/>
      <c r="SRI36" s="61"/>
      <c r="SRJ36" s="61"/>
      <c r="SRK36" s="61"/>
      <c r="SRL36" s="61"/>
      <c r="SRM36" s="61"/>
      <c r="SRN36" s="61"/>
      <c r="SRO36" s="61"/>
      <c r="SRP36" s="61"/>
      <c r="SRQ36" s="61"/>
      <c r="SRR36" s="61"/>
      <c r="SRS36" s="61"/>
      <c r="SRT36" s="61"/>
      <c r="SRU36" s="61"/>
      <c r="SRV36" s="61"/>
      <c r="SRW36" s="61"/>
      <c r="SRX36" s="61"/>
      <c r="SRY36" s="61"/>
      <c r="SRZ36" s="61"/>
      <c r="SSA36" s="61"/>
      <c r="SSB36" s="61"/>
      <c r="SSC36" s="61"/>
      <c r="SSD36" s="61"/>
      <c r="SSE36" s="61"/>
      <c r="SSF36" s="61"/>
      <c r="SSG36" s="61"/>
      <c r="SSH36" s="61"/>
      <c r="SSI36" s="61"/>
      <c r="SSJ36" s="61"/>
      <c r="SSK36" s="61"/>
      <c r="SSL36" s="61"/>
      <c r="SSM36" s="61"/>
      <c r="SSN36" s="61"/>
      <c r="SSO36" s="61"/>
      <c r="SSP36" s="61"/>
      <c r="SSQ36" s="61"/>
      <c r="SSR36" s="61"/>
      <c r="SSS36" s="61"/>
      <c r="SST36" s="61"/>
      <c r="SSU36" s="61"/>
      <c r="SSV36" s="61"/>
      <c r="SSW36" s="61"/>
      <c r="SSX36" s="61"/>
      <c r="SSY36" s="61"/>
      <c r="SSZ36" s="61"/>
      <c r="STA36" s="61"/>
      <c r="STB36" s="61"/>
      <c r="STC36" s="61"/>
      <c r="STD36" s="61"/>
      <c r="STE36" s="61"/>
      <c r="STF36" s="61"/>
      <c r="STG36" s="61"/>
      <c r="STH36" s="61"/>
      <c r="STI36" s="61"/>
      <c r="STJ36" s="61"/>
      <c r="STK36" s="61"/>
      <c r="STL36" s="61"/>
      <c r="STM36" s="61"/>
      <c r="STN36" s="61"/>
      <c r="STO36" s="61"/>
      <c r="STP36" s="61"/>
      <c r="STQ36" s="61"/>
      <c r="STR36" s="61"/>
      <c r="STS36" s="61"/>
      <c r="STT36" s="61"/>
      <c r="STU36" s="61"/>
      <c r="STV36" s="61"/>
      <c r="STW36" s="61"/>
      <c r="STX36" s="61"/>
      <c r="STY36" s="61"/>
      <c r="STZ36" s="61"/>
      <c r="SUA36" s="61"/>
      <c r="SUB36" s="61"/>
      <c r="SUC36" s="61"/>
      <c r="SUD36" s="61"/>
      <c r="SUE36" s="61"/>
      <c r="SUF36" s="61"/>
      <c r="SUG36" s="61"/>
      <c r="SUH36" s="61"/>
      <c r="SUI36" s="61"/>
      <c r="SUJ36" s="61"/>
      <c r="SUK36" s="61"/>
      <c r="SUL36" s="61"/>
      <c r="SUM36" s="61"/>
      <c r="SUN36" s="61"/>
      <c r="SUO36" s="61"/>
      <c r="SUP36" s="61"/>
      <c r="SUQ36" s="61"/>
      <c r="SUR36" s="61"/>
      <c r="SUS36" s="61"/>
      <c r="SUT36" s="61"/>
      <c r="SUU36" s="61"/>
      <c r="SUV36" s="61"/>
      <c r="SUW36" s="61"/>
      <c r="SUX36" s="61"/>
      <c r="SUY36" s="61"/>
      <c r="SUZ36" s="61"/>
      <c r="SVA36" s="61"/>
      <c r="SVB36" s="61"/>
      <c r="SVC36" s="61"/>
      <c r="SVD36" s="61"/>
      <c r="SVE36" s="61"/>
      <c r="SVF36" s="61"/>
      <c r="SVG36" s="61"/>
      <c r="SVH36" s="61"/>
      <c r="SVI36" s="61"/>
      <c r="SVJ36" s="61"/>
      <c r="SVK36" s="61"/>
      <c r="SVL36" s="61"/>
      <c r="SVM36" s="61"/>
      <c r="SVN36" s="61"/>
      <c r="SVO36" s="61"/>
      <c r="SVP36" s="61"/>
      <c r="SVQ36" s="61"/>
      <c r="SVR36" s="61"/>
      <c r="SVS36" s="61"/>
      <c r="SVT36" s="61"/>
      <c r="SVU36" s="61"/>
      <c r="SVV36" s="61"/>
      <c r="SVW36" s="61"/>
      <c r="SVX36" s="61"/>
      <c r="SVY36" s="61"/>
      <c r="SVZ36" s="61"/>
      <c r="SWA36" s="61"/>
      <c r="SWB36" s="61"/>
      <c r="SWC36" s="61"/>
      <c r="SWD36" s="61"/>
      <c r="SWE36" s="61"/>
      <c r="SWF36" s="61"/>
      <c r="SWG36" s="61"/>
      <c r="SWH36" s="61"/>
      <c r="SWI36" s="61"/>
      <c r="SWJ36" s="61"/>
      <c r="SWK36" s="61"/>
      <c r="SWL36" s="61"/>
      <c r="SWM36" s="61"/>
      <c r="SWN36" s="61"/>
      <c r="SWO36" s="61"/>
      <c r="SWP36" s="61"/>
      <c r="SWQ36" s="61"/>
      <c r="SWR36" s="61"/>
      <c r="SWS36" s="61"/>
      <c r="SWT36" s="61"/>
      <c r="SWU36" s="61"/>
      <c r="SWV36" s="61"/>
      <c r="SWW36" s="61"/>
      <c r="SWX36" s="61"/>
      <c r="SWY36" s="61"/>
      <c r="SWZ36" s="61"/>
      <c r="SXA36" s="61"/>
      <c r="SXB36" s="61"/>
      <c r="SXC36" s="61"/>
      <c r="SXD36" s="61"/>
      <c r="SXE36" s="61"/>
      <c r="SXF36" s="61"/>
      <c r="SXG36" s="61"/>
      <c r="SXH36" s="61"/>
      <c r="SXI36" s="61"/>
      <c r="SXJ36" s="61"/>
      <c r="SXK36" s="61"/>
      <c r="SXL36" s="61"/>
      <c r="SXM36" s="61"/>
      <c r="SXN36" s="61"/>
      <c r="SXO36" s="61"/>
      <c r="SXP36" s="61"/>
      <c r="SXQ36" s="61"/>
      <c r="SXR36" s="61"/>
      <c r="SXS36" s="61"/>
      <c r="SXT36" s="61"/>
      <c r="SXU36" s="61"/>
      <c r="SXV36" s="61"/>
      <c r="SXW36" s="61"/>
      <c r="SXX36" s="61"/>
      <c r="SXY36" s="61"/>
      <c r="SXZ36" s="61"/>
      <c r="SYA36" s="61"/>
      <c r="SYB36" s="61"/>
      <c r="SYC36" s="61"/>
      <c r="SYD36" s="61"/>
      <c r="SYE36" s="61"/>
      <c r="SYF36" s="61"/>
      <c r="SYG36" s="61"/>
      <c r="SYH36" s="61"/>
      <c r="SYI36" s="61"/>
      <c r="SYJ36" s="61"/>
      <c r="SYK36" s="61"/>
      <c r="SYL36" s="61"/>
      <c r="SYM36" s="61"/>
      <c r="SYN36" s="61"/>
      <c r="SYO36" s="61"/>
      <c r="SYP36" s="61"/>
      <c r="SYQ36" s="61"/>
      <c r="SYR36" s="61"/>
      <c r="SYS36" s="61"/>
      <c r="SYT36" s="61"/>
      <c r="SYU36" s="61"/>
      <c r="SYV36" s="61"/>
      <c r="SYW36" s="61"/>
      <c r="SYX36" s="61"/>
      <c r="SYY36" s="61"/>
      <c r="SYZ36" s="61"/>
      <c r="SZA36" s="61"/>
      <c r="SZB36" s="61"/>
      <c r="SZC36" s="61"/>
      <c r="SZD36" s="61"/>
      <c r="SZE36" s="61"/>
      <c r="SZF36" s="61"/>
      <c r="SZG36" s="61"/>
      <c r="SZH36" s="61"/>
      <c r="SZI36" s="61"/>
      <c r="SZJ36" s="61"/>
      <c r="SZK36" s="61"/>
      <c r="SZL36" s="61"/>
      <c r="SZM36" s="61"/>
      <c r="SZN36" s="61"/>
      <c r="SZO36" s="61"/>
      <c r="SZP36" s="61"/>
      <c r="SZQ36" s="61"/>
      <c r="SZR36" s="61"/>
      <c r="SZS36" s="61"/>
      <c r="SZT36" s="61"/>
      <c r="SZU36" s="61"/>
      <c r="SZV36" s="61"/>
      <c r="SZW36" s="61"/>
      <c r="SZX36" s="61"/>
      <c r="SZY36" s="61"/>
      <c r="SZZ36" s="61"/>
      <c r="TAA36" s="61"/>
      <c r="TAB36" s="61"/>
      <c r="TAC36" s="61"/>
      <c r="TAD36" s="61"/>
      <c r="TAE36" s="61"/>
      <c r="TAF36" s="61"/>
      <c r="TAG36" s="61"/>
      <c r="TAH36" s="61"/>
      <c r="TAI36" s="61"/>
      <c r="TAJ36" s="61"/>
      <c r="TAK36" s="61"/>
      <c r="TAL36" s="61"/>
      <c r="TAM36" s="61"/>
      <c r="TAN36" s="61"/>
      <c r="TAO36" s="61"/>
      <c r="TAP36" s="61"/>
      <c r="TAQ36" s="61"/>
      <c r="TAR36" s="61"/>
      <c r="TAS36" s="61"/>
      <c r="TAT36" s="61"/>
      <c r="TAU36" s="61"/>
      <c r="TAV36" s="61"/>
      <c r="TAW36" s="61"/>
      <c r="TAX36" s="61"/>
      <c r="TAY36" s="61"/>
      <c r="TAZ36" s="61"/>
      <c r="TBA36" s="61"/>
      <c r="TBB36" s="61"/>
      <c r="TBC36" s="61"/>
      <c r="TBD36" s="61"/>
      <c r="TBE36" s="61"/>
      <c r="TBF36" s="61"/>
      <c r="TBG36" s="61"/>
      <c r="TBH36" s="61"/>
      <c r="TBI36" s="61"/>
      <c r="TBJ36" s="61"/>
      <c r="TBK36" s="61"/>
      <c r="TBL36" s="61"/>
      <c r="TBM36" s="61"/>
      <c r="TBN36" s="61"/>
      <c r="TBO36" s="61"/>
      <c r="TBP36" s="61"/>
      <c r="TBQ36" s="61"/>
      <c r="TBR36" s="61"/>
      <c r="TBS36" s="61"/>
      <c r="TBT36" s="61"/>
      <c r="TBU36" s="61"/>
      <c r="TBV36" s="61"/>
      <c r="TBW36" s="61"/>
      <c r="TBX36" s="61"/>
      <c r="TBY36" s="61"/>
      <c r="TBZ36" s="61"/>
      <c r="TCA36" s="61"/>
      <c r="TCB36" s="61"/>
      <c r="TCC36" s="61"/>
      <c r="TCD36" s="61"/>
      <c r="TCE36" s="61"/>
      <c r="TCF36" s="61"/>
      <c r="TCG36" s="61"/>
      <c r="TCH36" s="61"/>
      <c r="TCI36" s="61"/>
      <c r="TCJ36" s="61"/>
      <c r="TCK36" s="61"/>
      <c r="TCL36" s="61"/>
      <c r="TCM36" s="61"/>
      <c r="TCN36" s="61"/>
      <c r="TCO36" s="61"/>
      <c r="TCP36" s="61"/>
      <c r="TCQ36" s="61"/>
      <c r="TCR36" s="61"/>
      <c r="TCS36" s="61"/>
      <c r="TCT36" s="61"/>
      <c r="TCU36" s="61"/>
      <c r="TCV36" s="61"/>
      <c r="TCW36" s="61"/>
      <c r="TCX36" s="61"/>
      <c r="TCY36" s="61"/>
      <c r="TCZ36" s="61"/>
      <c r="TDA36" s="61"/>
      <c r="TDB36" s="61"/>
      <c r="TDC36" s="61"/>
      <c r="TDD36" s="61"/>
      <c r="TDE36" s="61"/>
      <c r="TDF36" s="61"/>
      <c r="TDG36" s="61"/>
      <c r="TDH36" s="61"/>
      <c r="TDI36" s="61"/>
      <c r="TDJ36" s="61"/>
      <c r="TDK36" s="61"/>
      <c r="TDL36" s="61"/>
      <c r="TDM36" s="61"/>
      <c r="TDN36" s="61"/>
      <c r="TDO36" s="61"/>
      <c r="TDP36" s="61"/>
      <c r="TDQ36" s="61"/>
      <c r="TDR36" s="61"/>
      <c r="TDS36" s="61"/>
      <c r="TDT36" s="61"/>
      <c r="TDU36" s="61"/>
      <c r="TDV36" s="61"/>
      <c r="TDW36" s="61"/>
      <c r="TDX36" s="61"/>
      <c r="TDY36" s="61"/>
      <c r="TDZ36" s="61"/>
      <c r="TEA36" s="61"/>
      <c r="TEB36" s="61"/>
      <c r="TEC36" s="61"/>
      <c r="TED36" s="61"/>
      <c r="TEE36" s="61"/>
      <c r="TEF36" s="61"/>
      <c r="TEG36" s="61"/>
      <c r="TEH36" s="61"/>
      <c r="TEI36" s="61"/>
      <c r="TEJ36" s="61"/>
      <c r="TEK36" s="61"/>
      <c r="TEL36" s="61"/>
      <c r="TEM36" s="61"/>
      <c r="TEN36" s="61"/>
      <c r="TEO36" s="61"/>
      <c r="TEP36" s="61"/>
      <c r="TEQ36" s="61"/>
      <c r="TER36" s="61"/>
      <c r="TES36" s="61"/>
      <c r="TET36" s="61"/>
      <c r="TEU36" s="61"/>
      <c r="TEV36" s="61"/>
      <c r="TEW36" s="61"/>
      <c r="TEX36" s="61"/>
      <c r="TEY36" s="61"/>
      <c r="TEZ36" s="61"/>
      <c r="TFA36" s="61"/>
      <c r="TFB36" s="61"/>
      <c r="TFC36" s="61"/>
      <c r="TFD36" s="61"/>
      <c r="TFE36" s="61"/>
      <c r="TFF36" s="61"/>
      <c r="TFG36" s="61"/>
      <c r="TFH36" s="61"/>
      <c r="TFI36" s="61"/>
      <c r="TFJ36" s="61"/>
      <c r="TFK36" s="61"/>
      <c r="TFL36" s="61"/>
      <c r="TFM36" s="61"/>
      <c r="TFN36" s="61"/>
      <c r="TFO36" s="61"/>
      <c r="TFP36" s="61"/>
      <c r="TFQ36" s="61"/>
      <c r="TFR36" s="61"/>
      <c r="TFS36" s="61"/>
      <c r="TFT36" s="61"/>
      <c r="TFU36" s="61"/>
      <c r="TFV36" s="61"/>
      <c r="TFW36" s="61"/>
      <c r="TFX36" s="61"/>
      <c r="TFY36" s="61"/>
      <c r="TFZ36" s="61"/>
      <c r="TGA36" s="61"/>
      <c r="TGB36" s="61"/>
      <c r="TGC36" s="61"/>
      <c r="TGD36" s="61"/>
      <c r="TGE36" s="61"/>
      <c r="TGF36" s="61"/>
      <c r="TGG36" s="61"/>
      <c r="TGH36" s="61"/>
      <c r="TGI36" s="61"/>
      <c r="TGJ36" s="61"/>
      <c r="TGK36" s="61"/>
      <c r="TGL36" s="61"/>
      <c r="TGM36" s="61"/>
      <c r="TGN36" s="61"/>
      <c r="TGO36" s="61"/>
      <c r="TGP36" s="61"/>
      <c r="TGQ36" s="61"/>
      <c r="TGR36" s="61"/>
      <c r="TGS36" s="61"/>
      <c r="TGT36" s="61"/>
      <c r="TGU36" s="61"/>
      <c r="TGV36" s="61"/>
      <c r="TGW36" s="61"/>
      <c r="TGX36" s="61"/>
      <c r="TGY36" s="61"/>
      <c r="TGZ36" s="61"/>
      <c r="THA36" s="61"/>
      <c r="THB36" s="61"/>
      <c r="THC36" s="61"/>
      <c r="THD36" s="61"/>
      <c r="THE36" s="61"/>
      <c r="THF36" s="61"/>
      <c r="THG36" s="61"/>
      <c r="THH36" s="61"/>
      <c r="THI36" s="61"/>
      <c r="THJ36" s="61"/>
      <c r="THK36" s="61"/>
      <c r="THL36" s="61"/>
      <c r="THM36" s="61"/>
      <c r="THN36" s="61"/>
      <c r="THO36" s="61"/>
      <c r="THP36" s="61"/>
      <c r="THQ36" s="61"/>
      <c r="THR36" s="61"/>
      <c r="THS36" s="61"/>
      <c r="THT36" s="61"/>
      <c r="THU36" s="61"/>
      <c r="THV36" s="61"/>
      <c r="THW36" s="61"/>
      <c r="THX36" s="61"/>
      <c r="THY36" s="61"/>
      <c r="THZ36" s="61"/>
      <c r="TIA36" s="61"/>
      <c r="TIB36" s="61"/>
      <c r="TIC36" s="61"/>
      <c r="TID36" s="61"/>
      <c r="TIE36" s="61"/>
      <c r="TIF36" s="61"/>
      <c r="TIG36" s="61"/>
      <c r="TIH36" s="61"/>
      <c r="TII36" s="61"/>
      <c r="TIJ36" s="61"/>
      <c r="TIK36" s="61"/>
      <c r="TIL36" s="61"/>
      <c r="TIM36" s="61"/>
      <c r="TIN36" s="61"/>
      <c r="TIO36" s="61"/>
      <c r="TIP36" s="61"/>
      <c r="TIQ36" s="61"/>
      <c r="TIR36" s="61"/>
      <c r="TIS36" s="61"/>
      <c r="TIT36" s="61"/>
      <c r="TIU36" s="61"/>
      <c r="TIV36" s="61"/>
      <c r="TIW36" s="61"/>
      <c r="TIX36" s="61"/>
      <c r="TIY36" s="61"/>
      <c r="TIZ36" s="61"/>
      <c r="TJA36" s="61"/>
      <c r="TJB36" s="61"/>
      <c r="TJC36" s="61"/>
      <c r="TJD36" s="61"/>
      <c r="TJE36" s="61"/>
      <c r="TJF36" s="61"/>
      <c r="TJG36" s="61"/>
      <c r="TJH36" s="61"/>
      <c r="TJI36" s="61"/>
      <c r="TJJ36" s="61"/>
      <c r="TJK36" s="61"/>
      <c r="TJL36" s="61"/>
      <c r="TJM36" s="61"/>
      <c r="TJN36" s="61"/>
      <c r="TJO36" s="61"/>
      <c r="TJP36" s="61"/>
      <c r="TJQ36" s="61"/>
      <c r="TJR36" s="61"/>
      <c r="TJS36" s="61"/>
      <c r="TJT36" s="61"/>
      <c r="TJU36" s="61"/>
      <c r="TJV36" s="61"/>
      <c r="TJW36" s="61"/>
      <c r="TJX36" s="61"/>
      <c r="TJY36" s="61"/>
      <c r="TJZ36" s="61"/>
      <c r="TKA36" s="61"/>
      <c r="TKB36" s="61"/>
      <c r="TKC36" s="61"/>
      <c r="TKD36" s="61"/>
      <c r="TKE36" s="61"/>
      <c r="TKF36" s="61"/>
      <c r="TKG36" s="61"/>
      <c r="TKH36" s="61"/>
      <c r="TKI36" s="61"/>
      <c r="TKJ36" s="61"/>
      <c r="TKK36" s="61"/>
      <c r="TKL36" s="61"/>
      <c r="TKM36" s="61"/>
      <c r="TKN36" s="61"/>
      <c r="TKO36" s="61"/>
      <c r="TKP36" s="61"/>
      <c r="TKQ36" s="61"/>
      <c r="TKR36" s="61"/>
      <c r="TKS36" s="61"/>
      <c r="TKT36" s="61"/>
      <c r="TKU36" s="61"/>
      <c r="TKV36" s="61"/>
      <c r="TKW36" s="61"/>
      <c r="TKX36" s="61"/>
      <c r="TKY36" s="61"/>
      <c r="TKZ36" s="61"/>
      <c r="TLA36" s="61"/>
      <c r="TLB36" s="61"/>
      <c r="TLC36" s="61"/>
      <c r="TLD36" s="61"/>
      <c r="TLE36" s="61"/>
      <c r="TLF36" s="61"/>
      <c r="TLG36" s="61"/>
      <c r="TLH36" s="61"/>
      <c r="TLI36" s="61"/>
      <c r="TLJ36" s="61"/>
      <c r="TLK36" s="61"/>
      <c r="TLL36" s="61"/>
      <c r="TLM36" s="61"/>
      <c r="TLN36" s="61"/>
      <c r="TLO36" s="61"/>
      <c r="TLP36" s="61"/>
      <c r="TLQ36" s="61"/>
      <c r="TLR36" s="61"/>
      <c r="TLS36" s="61"/>
      <c r="TLT36" s="61"/>
      <c r="TLU36" s="61"/>
      <c r="TLV36" s="61"/>
      <c r="TLW36" s="61"/>
      <c r="TLX36" s="61"/>
      <c r="TLY36" s="61"/>
      <c r="TLZ36" s="61"/>
      <c r="TMA36" s="61"/>
      <c r="TMB36" s="61"/>
      <c r="TMC36" s="61"/>
      <c r="TMD36" s="61"/>
      <c r="TME36" s="61"/>
      <c r="TMF36" s="61"/>
      <c r="TMG36" s="61"/>
      <c r="TMH36" s="61"/>
      <c r="TMI36" s="61"/>
      <c r="TMJ36" s="61"/>
      <c r="TMK36" s="61"/>
      <c r="TML36" s="61"/>
      <c r="TMM36" s="61"/>
      <c r="TMN36" s="61"/>
      <c r="TMO36" s="61"/>
      <c r="TMP36" s="61"/>
      <c r="TMQ36" s="61"/>
      <c r="TMR36" s="61"/>
      <c r="TMS36" s="61"/>
      <c r="TMT36" s="61"/>
      <c r="TMU36" s="61"/>
      <c r="TMV36" s="61"/>
      <c r="TMW36" s="61"/>
      <c r="TMX36" s="61"/>
      <c r="TMY36" s="61"/>
      <c r="TMZ36" s="61"/>
      <c r="TNA36" s="61"/>
      <c r="TNB36" s="61"/>
      <c r="TNC36" s="61"/>
      <c r="TND36" s="61"/>
      <c r="TNE36" s="61"/>
      <c r="TNF36" s="61"/>
      <c r="TNG36" s="61"/>
      <c r="TNH36" s="61"/>
      <c r="TNI36" s="61"/>
      <c r="TNJ36" s="61"/>
      <c r="TNK36" s="61"/>
      <c r="TNL36" s="61"/>
      <c r="TNM36" s="61"/>
      <c r="TNN36" s="61"/>
      <c r="TNO36" s="61"/>
      <c r="TNP36" s="61"/>
      <c r="TNQ36" s="61"/>
      <c r="TNR36" s="61"/>
      <c r="TNS36" s="61"/>
      <c r="TNT36" s="61"/>
      <c r="TNU36" s="61"/>
      <c r="TNV36" s="61"/>
      <c r="TNW36" s="61"/>
      <c r="TNX36" s="61"/>
      <c r="TNY36" s="61"/>
      <c r="TNZ36" s="61"/>
      <c r="TOA36" s="61"/>
      <c r="TOB36" s="61"/>
      <c r="TOC36" s="61"/>
      <c r="TOD36" s="61"/>
      <c r="TOE36" s="61"/>
      <c r="TOF36" s="61"/>
      <c r="TOG36" s="61"/>
      <c r="TOH36" s="61"/>
      <c r="TOI36" s="61"/>
      <c r="TOJ36" s="61"/>
      <c r="TOK36" s="61"/>
      <c r="TOL36" s="61"/>
      <c r="TOM36" s="61"/>
      <c r="TON36" s="61"/>
      <c r="TOO36" s="61"/>
      <c r="TOP36" s="61"/>
      <c r="TOQ36" s="61"/>
      <c r="TOR36" s="61"/>
      <c r="TOS36" s="61"/>
      <c r="TOT36" s="61"/>
      <c r="TOU36" s="61"/>
      <c r="TOV36" s="61"/>
      <c r="TOW36" s="61"/>
      <c r="TOX36" s="61"/>
      <c r="TOY36" s="61"/>
      <c r="TOZ36" s="61"/>
      <c r="TPA36" s="61"/>
      <c r="TPB36" s="61"/>
      <c r="TPC36" s="61"/>
      <c r="TPD36" s="61"/>
      <c r="TPE36" s="61"/>
      <c r="TPF36" s="61"/>
      <c r="TPG36" s="61"/>
      <c r="TPH36" s="61"/>
      <c r="TPI36" s="61"/>
      <c r="TPJ36" s="61"/>
      <c r="TPK36" s="61"/>
      <c r="TPL36" s="61"/>
      <c r="TPM36" s="61"/>
      <c r="TPN36" s="61"/>
      <c r="TPO36" s="61"/>
      <c r="TPP36" s="61"/>
      <c r="TPQ36" s="61"/>
      <c r="TPR36" s="61"/>
      <c r="TPS36" s="61"/>
      <c r="TPT36" s="61"/>
      <c r="TPU36" s="61"/>
      <c r="TPV36" s="61"/>
      <c r="TPW36" s="61"/>
      <c r="TPX36" s="61"/>
      <c r="TPY36" s="61"/>
      <c r="TPZ36" s="61"/>
      <c r="TQA36" s="61"/>
      <c r="TQB36" s="61"/>
      <c r="TQC36" s="61"/>
      <c r="TQD36" s="61"/>
      <c r="TQE36" s="61"/>
      <c r="TQF36" s="61"/>
      <c r="TQG36" s="61"/>
      <c r="TQH36" s="61"/>
      <c r="TQI36" s="61"/>
      <c r="TQJ36" s="61"/>
      <c r="TQK36" s="61"/>
      <c r="TQL36" s="61"/>
      <c r="TQM36" s="61"/>
      <c r="TQN36" s="61"/>
      <c r="TQO36" s="61"/>
      <c r="TQP36" s="61"/>
      <c r="TQQ36" s="61"/>
      <c r="TQR36" s="61"/>
      <c r="TQS36" s="61"/>
      <c r="TQT36" s="61"/>
      <c r="TQU36" s="61"/>
      <c r="TQV36" s="61"/>
      <c r="TQW36" s="61"/>
      <c r="TQX36" s="61"/>
      <c r="TQY36" s="61"/>
      <c r="TQZ36" s="61"/>
      <c r="TRA36" s="61"/>
      <c r="TRB36" s="61"/>
      <c r="TRC36" s="61"/>
      <c r="TRD36" s="61"/>
      <c r="TRE36" s="61"/>
      <c r="TRF36" s="61"/>
      <c r="TRG36" s="61"/>
      <c r="TRH36" s="61"/>
      <c r="TRI36" s="61"/>
      <c r="TRJ36" s="61"/>
      <c r="TRK36" s="61"/>
      <c r="TRL36" s="61"/>
      <c r="TRM36" s="61"/>
      <c r="TRN36" s="61"/>
      <c r="TRO36" s="61"/>
      <c r="TRP36" s="61"/>
      <c r="TRQ36" s="61"/>
      <c r="TRR36" s="61"/>
      <c r="TRS36" s="61"/>
      <c r="TRT36" s="61"/>
      <c r="TRU36" s="61"/>
      <c r="TRV36" s="61"/>
      <c r="TRW36" s="61"/>
      <c r="TRX36" s="61"/>
      <c r="TRY36" s="61"/>
      <c r="TRZ36" s="61"/>
      <c r="TSA36" s="61"/>
      <c r="TSB36" s="61"/>
      <c r="TSC36" s="61"/>
      <c r="TSD36" s="61"/>
      <c r="TSE36" s="61"/>
      <c r="TSF36" s="61"/>
      <c r="TSG36" s="61"/>
      <c r="TSH36" s="61"/>
      <c r="TSI36" s="61"/>
      <c r="TSJ36" s="61"/>
      <c r="TSK36" s="61"/>
      <c r="TSL36" s="61"/>
      <c r="TSM36" s="61"/>
      <c r="TSN36" s="61"/>
      <c r="TSO36" s="61"/>
      <c r="TSP36" s="61"/>
      <c r="TSQ36" s="61"/>
      <c r="TSR36" s="61"/>
      <c r="TSS36" s="61"/>
      <c r="TST36" s="61"/>
      <c r="TSU36" s="61"/>
      <c r="TSV36" s="61"/>
      <c r="TSW36" s="61"/>
      <c r="TSX36" s="61"/>
      <c r="TSY36" s="61"/>
      <c r="TSZ36" s="61"/>
      <c r="TTA36" s="61"/>
      <c r="TTB36" s="61"/>
      <c r="TTC36" s="61"/>
      <c r="TTD36" s="61"/>
      <c r="TTE36" s="61"/>
      <c r="TTF36" s="61"/>
      <c r="TTG36" s="61"/>
      <c r="TTH36" s="61"/>
      <c r="TTI36" s="61"/>
      <c r="TTJ36" s="61"/>
      <c r="TTK36" s="61"/>
      <c r="TTL36" s="61"/>
      <c r="TTM36" s="61"/>
      <c r="TTN36" s="61"/>
      <c r="TTO36" s="61"/>
      <c r="TTP36" s="61"/>
      <c r="TTQ36" s="61"/>
      <c r="TTR36" s="61"/>
      <c r="TTS36" s="61"/>
      <c r="TTT36" s="61"/>
      <c r="TTU36" s="61"/>
      <c r="TTV36" s="61"/>
      <c r="TTW36" s="61"/>
      <c r="TTX36" s="61"/>
      <c r="TTY36" s="61"/>
      <c r="TTZ36" s="61"/>
      <c r="TUA36" s="61"/>
      <c r="TUB36" s="61"/>
      <c r="TUC36" s="61"/>
      <c r="TUD36" s="61"/>
      <c r="TUE36" s="61"/>
      <c r="TUF36" s="61"/>
      <c r="TUG36" s="61"/>
      <c r="TUH36" s="61"/>
      <c r="TUI36" s="61"/>
      <c r="TUJ36" s="61"/>
      <c r="TUK36" s="61"/>
      <c r="TUL36" s="61"/>
      <c r="TUM36" s="61"/>
      <c r="TUN36" s="61"/>
      <c r="TUO36" s="61"/>
      <c r="TUP36" s="61"/>
      <c r="TUQ36" s="61"/>
      <c r="TUR36" s="61"/>
      <c r="TUS36" s="61"/>
      <c r="TUT36" s="61"/>
      <c r="TUU36" s="61"/>
      <c r="TUV36" s="61"/>
      <c r="TUW36" s="61"/>
      <c r="TUX36" s="61"/>
      <c r="TUY36" s="61"/>
      <c r="TUZ36" s="61"/>
      <c r="TVA36" s="61"/>
      <c r="TVB36" s="61"/>
      <c r="TVC36" s="61"/>
      <c r="TVD36" s="61"/>
      <c r="TVE36" s="61"/>
      <c r="TVF36" s="61"/>
      <c r="TVG36" s="61"/>
      <c r="TVH36" s="61"/>
      <c r="TVI36" s="61"/>
      <c r="TVJ36" s="61"/>
      <c r="TVK36" s="61"/>
      <c r="TVL36" s="61"/>
      <c r="TVM36" s="61"/>
      <c r="TVN36" s="61"/>
      <c r="TVO36" s="61"/>
      <c r="TVP36" s="61"/>
      <c r="TVQ36" s="61"/>
      <c r="TVR36" s="61"/>
      <c r="TVS36" s="61"/>
      <c r="TVT36" s="61"/>
      <c r="TVU36" s="61"/>
      <c r="TVV36" s="61"/>
      <c r="TVW36" s="61"/>
      <c r="TVX36" s="61"/>
      <c r="TVY36" s="61"/>
      <c r="TVZ36" s="61"/>
      <c r="TWA36" s="61"/>
      <c r="TWB36" s="61"/>
      <c r="TWC36" s="61"/>
      <c r="TWD36" s="61"/>
      <c r="TWE36" s="61"/>
      <c r="TWF36" s="61"/>
      <c r="TWG36" s="61"/>
      <c r="TWH36" s="61"/>
      <c r="TWI36" s="61"/>
      <c r="TWJ36" s="61"/>
      <c r="TWK36" s="61"/>
      <c r="TWL36" s="61"/>
      <c r="TWM36" s="61"/>
      <c r="TWN36" s="61"/>
      <c r="TWO36" s="61"/>
      <c r="TWP36" s="61"/>
      <c r="TWQ36" s="61"/>
      <c r="TWR36" s="61"/>
      <c r="TWS36" s="61"/>
      <c r="TWT36" s="61"/>
      <c r="TWU36" s="61"/>
      <c r="TWV36" s="61"/>
      <c r="TWW36" s="61"/>
      <c r="TWX36" s="61"/>
      <c r="TWY36" s="61"/>
      <c r="TWZ36" s="61"/>
      <c r="TXA36" s="61"/>
      <c r="TXB36" s="61"/>
      <c r="TXC36" s="61"/>
      <c r="TXD36" s="61"/>
      <c r="TXE36" s="61"/>
      <c r="TXF36" s="61"/>
      <c r="TXG36" s="61"/>
      <c r="TXH36" s="61"/>
      <c r="TXI36" s="61"/>
      <c r="TXJ36" s="61"/>
      <c r="TXK36" s="61"/>
      <c r="TXL36" s="61"/>
      <c r="TXM36" s="61"/>
      <c r="TXN36" s="61"/>
      <c r="TXO36" s="61"/>
      <c r="TXP36" s="61"/>
      <c r="TXQ36" s="61"/>
      <c r="TXR36" s="61"/>
      <c r="TXS36" s="61"/>
      <c r="TXT36" s="61"/>
      <c r="TXU36" s="61"/>
      <c r="TXV36" s="61"/>
      <c r="TXW36" s="61"/>
      <c r="TXX36" s="61"/>
      <c r="TXY36" s="61"/>
      <c r="TXZ36" s="61"/>
      <c r="TYA36" s="61"/>
      <c r="TYB36" s="61"/>
      <c r="TYC36" s="61"/>
      <c r="TYD36" s="61"/>
      <c r="TYE36" s="61"/>
      <c r="TYF36" s="61"/>
      <c r="TYG36" s="61"/>
      <c r="TYH36" s="61"/>
      <c r="TYI36" s="61"/>
      <c r="TYJ36" s="61"/>
      <c r="TYK36" s="61"/>
      <c r="TYL36" s="61"/>
      <c r="TYM36" s="61"/>
      <c r="TYN36" s="61"/>
      <c r="TYO36" s="61"/>
      <c r="TYP36" s="61"/>
      <c r="TYQ36" s="61"/>
      <c r="TYR36" s="61"/>
      <c r="TYS36" s="61"/>
      <c r="TYT36" s="61"/>
      <c r="TYU36" s="61"/>
      <c r="TYV36" s="61"/>
      <c r="TYW36" s="61"/>
      <c r="TYX36" s="61"/>
      <c r="TYY36" s="61"/>
      <c r="TYZ36" s="61"/>
      <c r="TZA36" s="61"/>
      <c r="TZB36" s="61"/>
      <c r="TZC36" s="61"/>
      <c r="TZD36" s="61"/>
      <c r="TZE36" s="61"/>
      <c r="TZF36" s="61"/>
      <c r="TZG36" s="61"/>
      <c r="TZH36" s="61"/>
      <c r="TZI36" s="61"/>
      <c r="TZJ36" s="61"/>
      <c r="TZK36" s="61"/>
      <c r="TZL36" s="61"/>
      <c r="TZM36" s="61"/>
      <c r="TZN36" s="61"/>
      <c r="TZO36" s="61"/>
      <c r="TZP36" s="61"/>
      <c r="TZQ36" s="61"/>
      <c r="TZR36" s="61"/>
      <c r="TZS36" s="61"/>
      <c r="TZT36" s="61"/>
      <c r="TZU36" s="61"/>
      <c r="TZV36" s="61"/>
      <c r="TZW36" s="61"/>
      <c r="TZX36" s="61"/>
      <c r="TZY36" s="61"/>
      <c r="TZZ36" s="61"/>
      <c r="UAA36" s="61"/>
      <c r="UAB36" s="61"/>
      <c r="UAC36" s="61"/>
      <c r="UAD36" s="61"/>
      <c r="UAE36" s="61"/>
      <c r="UAF36" s="61"/>
      <c r="UAG36" s="61"/>
      <c r="UAH36" s="61"/>
      <c r="UAI36" s="61"/>
      <c r="UAJ36" s="61"/>
      <c r="UAK36" s="61"/>
      <c r="UAL36" s="61"/>
      <c r="UAM36" s="61"/>
      <c r="UAN36" s="61"/>
      <c r="UAO36" s="61"/>
      <c r="UAP36" s="61"/>
      <c r="UAQ36" s="61"/>
      <c r="UAR36" s="61"/>
      <c r="UAS36" s="61"/>
      <c r="UAT36" s="61"/>
      <c r="UAU36" s="61"/>
      <c r="UAV36" s="61"/>
      <c r="UAW36" s="61"/>
      <c r="UAX36" s="61"/>
      <c r="UAY36" s="61"/>
      <c r="UAZ36" s="61"/>
      <c r="UBA36" s="61"/>
      <c r="UBB36" s="61"/>
      <c r="UBC36" s="61"/>
      <c r="UBD36" s="61"/>
      <c r="UBE36" s="61"/>
      <c r="UBF36" s="61"/>
      <c r="UBG36" s="61"/>
      <c r="UBH36" s="61"/>
      <c r="UBI36" s="61"/>
      <c r="UBJ36" s="61"/>
      <c r="UBK36" s="61"/>
      <c r="UBL36" s="61"/>
      <c r="UBM36" s="61"/>
      <c r="UBN36" s="61"/>
      <c r="UBO36" s="61"/>
      <c r="UBP36" s="61"/>
      <c r="UBQ36" s="61"/>
      <c r="UBR36" s="61"/>
      <c r="UBS36" s="61"/>
      <c r="UBT36" s="61"/>
      <c r="UBU36" s="61"/>
      <c r="UBV36" s="61"/>
      <c r="UBW36" s="61"/>
      <c r="UBX36" s="61"/>
      <c r="UBY36" s="61"/>
      <c r="UBZ36" s="61"/>
      <c r="UCA36" s="61"/>
      <c r="UCB36" s="61"/>
      <c r="UCC36" s="61"/>
      <c r="UCD36" s="61"/>
      <c r="UCE36" s="61"/>
      <c r="UCF36" s="61"/>
      <c r="UCG36" s="61"/>
      <c r="UCH36" s="61"/>
      <c r="UCI36" s="61"/>
      <c r="UCJ36" s="61"/>
      <c r="UCK36" s="61"/>
      <c r="UCL36" s="61"/>
      <c r="UCM36" s="61"/>
      <c r="UCN36" s="61"/>
      <c r="UCO36" s="61"/>
      <c r="UCP36" s="61"/>
      <c r="UCQ36" s="61"/>
      <c r="UCR36" s="61"/>
      <c r="UCS36" s="61"/>
      <c r="UCT36" s="61"/>
      <c r="UCU36" s="61"/>
      <c r="UCV36" s="61"/>
      <c r="UCW36" s="61"/>
      <c r="UCX36" s="61"/>
      <c r="UCY36" s="61"/>
      <c r="UCZ36" s="61"/>
      <c r="UDA36" s="61"/>
      <c r="UDB36" s="61"/>
      <c r="UDC36" s="61"/>
      <c r="UDD36" s="61"/>
      <c r="UDE36" s="61"/>
      <c r="UDF36" s="61"/>
      <c r="UDG36" s="61"/>
      <c r="UDH36" s="61"/>
      <c r="UDI36" s="61"/>
      <c r="UDJ36" s="61"/>
      <c r="UDK36" s="61"/>
      <c r="UDL36" s="61"/>
      <c r="UDM36" s="61"/>
      <c r="UDN36" s="61"/>
      <c r="UDO36" s="61"/>
      <c r="UDP36" s="61"/>
      <c r="UDQ36" s="61"/>
      <c r="UDR36" s="61"/>
      <c r="UDS36" s="61"/>
      <c r="UDT36" s="61"/>
      <c r="UDU36" s="61"/>
      <c r="UDV36" s="61"/>
      <c r="UDW36" s="61"/>
      <c r="UDX36" s="61"/>
      <c r="UDY36" s="61"/>
      <c r="UDZ36" s="61"/>
      <c r="UEA36" s="61"/>
      <c r="UEB36" s="61"/>
      <c r="UEC36" s="61"/>
      <c r="UED36" s="61"/>
      <c r="UEE36" s="61"/>
      <c r="UEF36" s="61"/>
      <c r="UEG36" s="61"/>
      <c r="UEH36" s="61"/>
      <c r="UEI36" s="61"/>
      <c r="UEJ36" s="61"/>
      <c r="UEK36" s="61"/>
      <c r="UEL36" s="61"/>
      <c r="UEM36" s="61"/>
      <c r="UEN36" s="61"/>
      <c r="UEO36" s="61"/>
      <c r="UEP36" s="61"/>
      <c r="UEQ36" s="61"/>
      <c r="UER36" s="61"/>
      <c r="UES36" s="61"/>
      <c r="UET36" s="61"/>
      <c r="UEU36" s="61"/>
      <c r="UEV36" s="61"/>
      <c r="UEW36" s="61"/>
      <c r="UEX36" s="61"/>
      <c r="UEY36" s="61"/>
      <c r="UEZ36" s="61"/>
      <c r="UFA36" s="61"/>
      <c r="UFB36" s="61"/>
      <c r="UFC36" s="61"/>
      <c r="UFD36" s="61"/>
      <c r="UFE36" s="61"/>
      <c r="UFF36" s="61"/>
      <c r="UFG36" s="61"/>
      <c r="UFH36" s="61"/>
      <c r="UFI36" s="61"/>
      <c r="UFJ36" s="61"/>
      <c r="UFK36" s="61"/>
      <c r="UFL36" s="61"/>
      <c r="UFM36" s="61"/>
      <c r="UFN36" s="61"/>
      <c r="UFO36" s="61"/>
      <c r="UFP36" s="61"/>
      <c r="UFQ36" s="61"/>
      <c r="UFR36" s="61"/>
      <c r="UFS36" s="61"/>
      <c r="UFT36" s="61"/>
      <c r="UFU36" s="61"/>
      <c r="UFV36" s="61"/>
      <c r="UFW36" s="61"/>
      <c r="UFX36" s="61"/>
      <c r="UFY36" s="61"/>
      <c r="UFZ36" s="61"/>
      <c r="UGA36" s="61"/>
      <c r="UGB36" s="61"/>
      <c r="UGC36" s="61"/>
      <c r="UGD36" s="61"/>
      <c r="UGE36" s="61"/>
      <c r="UGF36" s="61"/>
      <c r="UGG36" s="61"/>
      <c r="UGH36" s="61"/>
      <c r="UGI36" s="61"/>
      <c r="UGJ36" s="61"/>
      <c r="UGK36" s="61"/>
      <c r="UGL36" s="61"/>
      <c r="UGM36" s="61"/>
      <c r="UGN36" s="61"/>
      <c r="UGO36" s="61"/>
      <c r="UGP36" s="61"/>
      <c r="UGQ36" s="61"/>
      <c r="UGR36" s="61"/>
      <c r="UGS36" s="61"/>
      <c r="UGT36" s="61"/>
      <c r="UGU36" s="61"/>
      <c r="UGV36" s="61"/>
      <c r="UGW36" s="61"/>
      <c r="UGX36" s="61"/>
      <c r="UGY36" s="61"/>
      <c r="UGZ36" s="61"/>
      <c r="UHA36" s="61"/>
      <c r="UHB36" s="61"/>
      <c r="UHC36" s="61"/>
      <c r="UHD36" s="61"/>
      <c r="UHE36" s="61"/>
      <c r="UHF36" s="61"/>
      <c r="UHG36" s="61"/>
      <c r="UHH36" s="61"/>
      <c r="UHI36" s="61"/>
      <c r="UHJ36" s="61"/>
      <c r="UHK36" s="61"/>
      <c r="UHL36" s="61"/>
      <c r="UHM36" s="61"/>
      <c r="UHN36" s="61"/>
      <c r="UHO36" s="61"/>
      <c r="UHP36" s="61"/>
      <c r="UHQ36" s="61"/>
      <c r="UHR36" s="61"/>
      <c r="UHS36" s="61"/>
      <c r="UHT36" s="61"/>
      <c r="UHU36" s="61"/>
      <c r="UHV36" s="61"/>
      <c r="UHW36" s="61"/>
      <c r="UHX36" s="61"/>
      <c r="UHY36" s="61"/>
      <c r="UHZ36" s="61"/>
      <c r="UIA36" s="61"/>
      <c r="UIB36" s="61"/>
      <c r="UIC36" s="61"/>
      <c r="UID36" s="61"/>
      <c r="UIE36" s="61"/>
      <c r="UIF36" s="61"/>
      <c r="UIG36" s="61"/>
      <c r="UIH36" s="61"/>
      <c r="UII36" s="61"/>
      <c r="UIJ36" s="61"/>
      <c r="UIK36" s="61"/>
      <c r="UIL36" s="61"/>
      <c r="UIM36" s="61"/>
      <c r="UIN36" s="61"/>
      <c r="UIO36" s="61"/>
      <c r="UIP36" s="61"/>
      <c r="UIQ36" s="61"/>
      <c r="UIR36" s="61"/>
      <c r="UIS36" s="61"/>
      <c r="UIT36" s="61"/>
      <c r="UIU36" s="61"/>
      <c r="UIV36" s="61"/>
      <c r="UIW36" s="61"/>
      <c r="UIX36" s="61"/>
      <c r="UIY36" s="61"/>
      <c r="UIZ36" s="61"/>
      <c r="UJA36" s="61"/>
      <c r="UJB36" s="61"/>
      <c r="UJC36" s="61"/>
      <c r="UJD36" s="61"/>
      <c r="UJE36" s="61"/>
      <c r="UJF36" s="61"/>
      <c r="UJG36" s="61"/>
      <c r="UJH36" s="61"/>
      <c r="UJI36" s="61"/>
      <c r="UJJ36" s="61"/>
      <c r="UJK36" s="61"/>
      <c r="UJL36" s="61"/>
      <c r="UJM36" s="61"/>
      <c r="UJN36" s="61"/>
      <c r="UJO36" s="61"/>
      <c r="UJP36" s="61"/>
      <c r="UJQ36" s="61"/>
      <c r="UJR36" s="61"/>
      <c r="UJS36" s="61"/>
      <c r="UJT36" s="61"/>
      <c r="UJU36" s="61"/>
      <c r="UJV36" s="61"/>
      <c r="UJW36" s="61"/>
      <c r="UJX36" s="61"/>
      <c r="UJY36" s="61"/>
      <c r="UJZ36" s="61"/>
      <c r="UKA36" s="61"/>
      <c r="UKB36" s="61"/>
      <c r="UKC36" s="61"/>
      <c r="UKD36" s="61"/>
      <c r="UKE36" s="61"/>
      <c r="UKF36" s="61"/>
      <c r="UKG36" s="61"/>
      <c r="UKH36" s="61"/>
      <c r="UKI36" s="61"/>
      <c r="UKJ36" s="61"/>
      <c r="UKK36" s="61"/>
      <c r="UKL36" s="61"/>
      <c r="UKM36" s="61"/>
      <c r="UKN36" s="61"/>
      <c r="UKO36" s="61"/>
      <c r="UKP36" s="61"/>
      <c r="UKQ36" s="61"/>
      <c r="UKR36" s="61"/>
      <c r="UKS36" s="61"/>
      <c r="UKT36" s="61"/>
      <c r="UKU36" s="61"/>
      <c r="UKV36" s="61"/>
      <c r="UKW36" s="61"/>
      <c r="UKX36" s="61"/>
      <c r="UKY36" s="61"/>
      <c r="UKZ36" s="61"/>
      <c r="ULA36" s="61"/>
      <c r="ULB36" s="61"/>
      <c r="ULC36" s="61"/>
      <c r="ULD36" s="61"/>
      <c r="ULE36" s="61"/>
      <c r="ULF36" s="61"/>
      <c r="ULG36" s="61"/>
      <c r="ULH36" s="61"/>
      <c r="ULI36" s="61"/>
      <c r="ULJ36" s="61"/>
      <c r="ULK36" s="61"/>
      <c r="ULL36" s="61"/>
      <c r="ULM36" s="61"/>
      <c r="ULN36" s="61"/>
      <c r="ULO36" s="61"/>
      <c r="ULP36" s="61"/>
      <c r="ULQ36" s="61"/>
      <c r="ULR36" s="61"/>
      <c r="ULS36" s="61"/>
      <c r="ULT36" s="61"/>
      <c r="ULU36" s="61"/>
      <c r="ULV36" s="61"/>
      <c r="ULW36" s="61"/>
      <c r="ULX36" s="61"/>
      <c r="ULY36" s="61"/>
      <c r="ULZ36" s="61"/>
      <c r="UMA36" s="61"/>
      <c r="UMB36" s="61"/>
      <c r="UMC36" s="61"/>
      <c r="UMD36" s="61"/>
      <c r="UME36" s="61"/>
      <c r="UMF36" s="61"/>
      <c r="UMG36" s="61"/>
      <c r="UMH36" s="61"/>
      <c r="UMI36" s="61"/>
      <c r="UMJ36" s="61"/>
      <c r="UMK36" s="61"/>
      <c r="UML36" s="61"/>
      <c r="UMM36" s="61"/>
      <c r="UMN36" s="61"/>
      <c r="UMO36" s="61"/>
      <c r="UMP36" s="61"/>
      <c r="UMQ36" s="61"/>
      <c r="UMR36" s="61"/>
      <c r="UMS36" s="61"/>
      <c r="UMT36" s="61"/>
      <c r="UMU36" s="61"/>
      <c r="UMV36" s="61"/>
      <c r="UMW36" s="61"/>
      <c r="UMX36" s="61"/>
      <c r="UMY36" s="61"/>
      <c r="UMZ36" s="61"/>
      <c r="UNA36" s="61"/>
      <c r="UNB36" s="61"/>
      <c r="UNC36" s="61"/>
      <c r="UND36" s="61"/>
      <c r="UNE36" s="61"/>
      <c r="UNF36" s="61"/>
      <c r="UNG36" s="61"/>
      <c r="UNH36" s="61"/>
      <c r="UNI36" s="61"/>
      <c r="UNJ36" s="61"/>
      <c r="UNK36" s="61"/>
      <c r="UNL36" s="61"/>
      <c r="UNM36" s="61"/>
      <c r="UNN36" s="61"/>
      <c r="UNO36" s="61"/>
      <c r="UNP36" s="61"/>
      <c r="UNQ36" s="61"/>
      <c r="UNR36" s="61"/>
      <c r="UNS36" s="61"/>
      <c r="UNT36" s="61"/>
      <c r="UNU36" s="61"/>
      <c r="UNV36" s="61"/>
      <c r="UNW36" s="61"/>
      <c r="UNX36" s="61"/>
      <c r="UNY36" s="61"/>
      <c r="UNZ36" s="61"/>
      <c r="UOA36" s="61"/>
      <c r="UOB36" s="61"/>
      <c r="UOC36" s="61"/>
      <c r="UOD36" s="61"/>
      <c r="UOE36" s="61"/>
      <c r="UOF36" s="61"/>
      <c r="UOG36" s="61"/>
      <c r="UOH36" s="61"/>
      <c r="UOI36" s="61"/>
      <c r="UOJ36" s="61"/>
      <c r="UOK36" s="61"/>
      <c r="UOL36" s="61"/>
      <c r="UOM36" s="61"/>
      <c r="UON36" s="61"/>
      <c r="UOO36" s="61"/>
      <c r="UOP36" s="61"/>
      <c r="UOQ36" s="61"/>
      <c r="UOR36" s="61"/>
      <c r="UOS36" s="61"/>
      <c r="UOT36" s="61"/>
      <c r="UOU36" s="61"/>
      <c r="UOV36" s="61"/>
      <c r="UOW36" s="61"/>
      <c r="UOX36" s="61"/>
      <c r="UOY36" s="61"/>
      <c r="UOZ36" s="61"/>
      <c r="UPA36" s="61"/>
      <c r="UPB36" s="61"/>
      <c r="UPC36" s="61"/>
      <c r="UPD36" s="61"/>
      <c r="UPE36" s="61"/>
      <c r="UPF36" s="61"/>
      <c r="UPG36" s="61"/>
      <c r="UPH36" s="61"/>
      <c r="UPI36" s="61"/>
      <c r="UPJ36" s="61"/>
      <c r="UPK36" s="61"/>
      <c r="UPL36" s="61"/>
      <c r="UPM36" s="61"/>
      <c r="UPN36" s="61"/>
      <c r="UPO36" s="61"/>
      <c r="UPP36" s="61"/>
      <c r="UPQ36" s="61"/>
      <c r="UPR36" s="61"/>
      <c r="UPS36" s="61"/>
      <c r="UPT36" s="61"/>
      <c r="UPU36" s="61"/>
      <c r="UPV36" s="61"/>
      <c r="UPW36" s="61"/>
      <c r="UPX36" s="61"/>
      <c r="UPY36" s="61"/>
      <c r="UPZ36" s="61"/>
      <c r="UQA36" s="61"/>
      <c r="UQB36" s="61"/>
      <c r="UQC36" s="61"/>
      <c r="UQD36" s="61"/>
      <c r="UQE36" s="61"/>
      <c r="UQF36" s="61"/>
      <c r="UQG36" s="61"/>
      <c r="UQH36" s="61"/>
      <c r="UQI36" s="61"/>
      <c r="UQJ36" s="61"/>
      <c r="UQK36" s="61"/>
      <c r="UQL36" s="61"/>
      <c r="UQM36" s="61"/>
      <c r="UQN36" s="61"/>
      <c r="UQO36" s="61"/>
      <c r="UQP36" s="61"/>
      <c r="UQQ36" s="61"/>
      <c r="UQR36" s="61"/>
      <c r="UQS36" s="61"/>
      <c r="UQT36" s="61"/>
      <c r="UQU36" s="61"/>
      <c r="UQV36" s="61"/>
      <c r="UQW36" s="61"/>
      <c r="UQX36" s="61"/>
      <c r="UQY36" s="61"/>
      <c r="UQZ36" s="61"/>
      <c r="URA36" s="61"/>
      <c r="URB36" s="61"/>
      <c r="URC36" s="61"/>
      <c r="URD36" s="61"/>
      <c r="URE36" s="61"/>
      <c r="URF36" s="61"/>
      <c r="URG36" s="61"/>
      <c r="URH36" s="61"/>
      <c r="URI36" s="61"/>
      <c r="URJ36" s="61"/>
      <c r="URK36" s="61"/>
      <c r="URL36" s="61"/>
      <c r="URM36" s="61"/>
      <c r="URN36" s="61"/>
      <c r="URO36" s="61"/>
      <c r="URP36" s="61"/>
      <c r="URQ36" s="61"/>
      <c r="URR36" s="61"/>
      <c r="URS36" s="61"/>
      <c r="URT36" s="61"/>
      <c r="URU36" s="61"/>
      <c r="URV36" s="61"/>
      <c r="URW36" s="61"/>
      <c r="URX36" s="61"/>
      <c r="URY36" s="61"/>
      <c r="URZ36" s="61"/>
      <c r="USA36" s="61"/>
      <c r="USB36" s="61"/>
      <c r="USC36" s="61"/>
      <c r="USD36" s="61"/>
      <c r="USE36" s="61"/>
      <c r="USF36" s="61"/>
      <c r="USG36" s="61"/>
      <c r="USH36" s="61"/>
      <c r="USI36" s="61"/>
      <c r="USJ36" s="61"/>
      <c r="USK36" s="61"/>
      <c r="USL36" s="61"/>
      <c r="USM36" s="61"/>
      <c r="USN36" s="61"/>
      <c r="USO36" s="61"/>
      <c r="USP36" s="61"/>
      <c r="USQ36" s="61"/>
      <c r="USR36" s="61"/>
      <c r="USS36" s="61"/>
      <c r="UST36" s="61"/>
      <c r="USU36" s="61"/>
      <c r="USV36" s="61"/>
      <c r="USW36" s="61"/>
      <c r="USX36" s="61"/>
      <c r="USY36" s="61"/>
      <c r="USZ36" s="61"/>
      <c r="UTA36" s="61"/>
      <c r="UTB36" s="61"/>
      <c r="UTC36" s="61"/>
      <c r="UTD36" s="61"/>
      <c r="UTE36" s="61"/>
      <c r="UTF36" s="61"/>
      <c r="UTG36" s="61"/>
      <c r="UTH36" s="61"/>
      <c r="UTI36" s="61"/>
      <c r="UTJ36" s="61"/>
      <c r="UTK36" s="61"/>
      <c r="UTL36" s="61"/>
      <c r="UTM36" s="61"/>
      <c r="UTN36" s="61"/>
      <c r="UTO36" s="61"/>
      <c r="UTP36" s="61"/>
      <c r="UTQ36" s="61"/>
      <c r="UTR36" s="61"/>
      <c r="UTS36" s="61"/>
      <c r="UTT36" s="61"/>
      <c r="UTU36" s="61"/>
      <c r="UTV36" s="61"/>
      <c r="UTW36" s="61"/>
      <c r="UTX36" s="61"/>
      <c r="UTY36" s="61"/>
      <c r="UTZ36" s="61"/>
      <c r="UUA36" s="61"/>
      <c r="UUB36" s="61"/>
      <c r="UUC36" s="61"/>
      <c r="UUD36" s="61"/>
      <c r="UUE36" s="61"/>
      <c r="UUF36" s="61"/>
      <c r="UUG36" s="61"/>
      <c r="UUH36" s="61"/>
      <c r="UUI36" s="61"/>
      <c r="UUJ36" s="61"/>
      <c r="UUK36" s="61"/>
      <c r="UUL36" s="61"/>
      <c r="UUM36" s="61"/>
      <c r="UUN36" s="61"/>
      <c r="UUO36" s="61"/>
      <c r="UUP36" s="61"/>
      <c r="UUQ36" s="61"/>
      <c r="UUR36" s="61"/>
      <c r="UUS36" s="61"/>
      <c r="UUT36" s="61"/>
      <c r="UUU36" s="61"/>
      <c r="UUV36" s="61"/>
      <c r="UUW36" s="61"/>
      <c r="UUX36" s="61"/>
      <c r="UUY36" s="61"/>
      <c r="UUZ36" s="61"/>
      <c r="UVA36" s="61"/>
      <c r="UVB36" s="61"/>
      <c r="UVC36" s="61"/>
      <c r="UVD36" s="61"/>
      <c r="UVE36" s="61"/>
      <c r="UVF36" s="61"/>
      <c r="UVG36" s="61"/>
      <c r="UVH36" s="61"/>
      <c r="UVI36" s="61"/>
      <c r="UVJ36" s="61"/>
      <c r="UVK36" s="61"/>
      <c r="UVL36" s="61"/>
      <c r="UVM36" s="61"/>
      <c r="UVN36" s="61"/>
      <c r="UVO36" s="61"/>
      <c r="UVP36" s="61"/>
      <c r="UVQ36" s="61"/>
      <c r="UVR36" s="61"/>
      <c r="UVS36" s="61"/>
      <c r="UVT36" s="61"/>
      <c r="UVU36" s="61"/>
      <c r="UVV36" s="61"/>
      <c r="UVW36" s="61"/>
      <c r="UVX36" s="61"/>
      <c r="UVY36" s="61"/>
      <c r="UVZ36" s="61"/>
      <c r="UWA36" s="61"/>
      <c r="UWB36" s="61"/>
      <c r="UWC36" s="61"/>
      <c r="UWD36" s="61"/>
      <c r="UWE36" s="61"/>
      <c r="UWF36" s="61"/>
      <c r="UWG36" s="61"/>
      <c r="UWH36" s="61"/>
      <c r="UWI36" s="61"/>
      <c r="UWJ36" s="61"/>
      <c r="UWK36" s="61"/>
      <c r="UWL36" s="61"/>
      <c r="UWM36" s="61"/>
      <c r="UWN36" s="61"/>
      <c r="UWO36" s="61"/>
      <c r="UWP36" s="61"/>
      <c r="UWQ36" s="61"/>
      <c r="UWR36" s="61"/>
      <c r="UWS36" s="61"/>
      <c r="UWT36" s="61"/>
      <c r="UWU36" s="61"/>
      <c r="UWV36" s="61"/>
      <c r="UWW36" s="61"/>
      <c r="UWX36" s="61"/>
      <c r="UWY36" s="61"/>
      <c r="UWZ36" s="61"/>
      <c r="UXA36" s="61"/>
      <c r="UXB36" s="61"/>
      <c r="UXC36" s="61"/>
      <c r="UXD36" s="61"/>
      <c r="UXE36" s="61"/>
      <c r="UXF36" s="61"/>
      <c r="UXG36" s="61"/>
      <c r="UXH36" s="61"/>
      <c r="UXI36" s="61"/>
      <c r="UXJ36" s="61"/>
      <c r="UXK36" s="61"/>
      <c r="UXL36" s="61"/>
      <c r="UXM36" s="61"/>
      <c r="UXN36" s="61"/>
      <c r="UXO36" s="61"/>
      <c r="UXP36" s="61"/>
      <c r="UXQ36" s="61"/>
      <c r="UXR36" s="61"/>
      <c r="UXS36" s="61"/>
      <c r="UXT36" s="61"/>
      <c r="UXU36" s="61"/>
      <c r="UXV36" s="61"/>
      <c r="UXW36" s="61"/>
      <c r="UXX36" s="61"/>
      <c r="UXY36" s="61"/>
      <c r="UXZ36" s="61"/>
      <c r="UYA36" s="61"/>
      <c r="UYB36" s="61"/>
      <c r="UYC36" s="61"/>
      <c r="UYD36" s="61"/>
      <c r="UYE36" s="61"/>
      <c r="UYF36" s="61"/>
      <c r="UYG36" s="61"/>
      <c r="UYH36" s="61"/>
      <c r="UYI36" s="61"/>
      <c r="UYJ36" s="61"/>
      <c r="UYK36" s="61"/>
      <c r="UYL36" s="61"/>
      <c r="UYM36" s="61"/>
      <c r="UYN36" s="61"/>
      <c r="UYO36" s="61"/>
      <c r="UYP36" s="61"/>
      <c r="UYQ36" s="61"/>
      <c r="UYR36" s="61"/>
      <c r="UYS36" s="61"/>
      <c r="UYT36" s="61"/>
      <c r="UYU36" s="61"/>
      <c r="UYV36" s="61"/>
      <c r="UYW36" s="61"/>
      <c r="UYX36" s="61"/>
      <c r="UYY36" s="61"/>
      <c r="UYZ36" s="61"/>
      <c r="UZA36" s="61"/>
      <c r="UZB36" s="61"/>
      <c r="UZC36" s="61"/>
      <c r="UZD36" s="61"/>
      <c r="UZE36" s="61"/>
      <c r="UZF36" s="61"/>
      <c r="UZG36" s="61"/>
      <c r="UZH36" s="61"/>
      <c r="UZI36" s="61"/>
      <c r="UZJ36" s="61"/>
      <c r="UZK36" s="61"/>
      <c r="UZL36" s="61"/>
      <c r="UZM36" s="61"/>
      <c r="UZN36" s="61"/>
      <c r="UZO36" s="61"/>
      <c r="UZP36" s="61"/>
      <c r="UZQ36" s="61"/>
      <c r="UZR36" s="61"/>
      <c r="UZS36" s="61"/>
      <c r="UZT36" s="61"/>
      <c r="UZU36" s="61"/>
      <c r="UZV36" s="61"/>
      <c r="UZW36" s="61"/>
      <c r="UZX36" s="61"/>
      <c r="UZY36" s="61"/>
      <c r="UZZ36" s="61"/>
      <c r="VAA36" s="61"/>
      <c r="VAB36" s="61"/>
      <c r="VAC36" s="61"/>
      <c r="VAD36" s="61"/>
      <c r="VAE36" s="61"/>
      <c r="VAF36" s="61"/>
      <c r="VAG36" s="61"/>
      <c r="VAH36" s="61"/>
      <c r="VAI36" s="61"/>
      <c r="VAJ36" s="61"/>
      <c r="VAK36" s="61"/>
      <c r="VAL36" s="61"/>
      <c r="VAM36" s="61"/>
      <c r="VAN36" s="61"/>
      <c r="VAO36" s="61"/>
      <c r="VAP36" s="61"/>
      <c r="VAQ36" s="61"/>
      <c r="VAR36" s="61"/>
      <c r="VAS36" s="61"/>
      <c r="VAT36" s="61"/>
      <c r="VAU36" s="61"/>
      <c r="VAV36" s="61"/>
      <c r="VAW36" s="61"/>
      <c r="VAX36" s="61"/>
      <c r="VAY36" s="61"/>
      <c r="VAZ36" s="61"/>
      <c r="VBA36" s="61"/>
      <c r="VBB36" s="61"/>
      <c r="VBC36" s="61"/>
      <c r="VBD36" s="61"/>
      <c r="VBE36" s="61"/>
      <c r="VBF36" s="61"/>
      <c r="VBG36" s="61"/>
      <c r="VBH36" s="61"/>
      <c r="VBI36" s="61"/>
      <c r="VBJ36" s="61"/>
      <c r="VBK36" s="61"/>
      <c r="VBL36" s="61"/>
      <c r="VBM36" s="61"/>
      <c r="VBN36" s="61"/>
      <c r="VBO36" s="61"/>
      <c r="VBP36" s="61"/>
      <c r="VBQ36" s="61"/>
      <c r="VBR36" s="61"/>
      <c r="VBS36" s="61"/>
      <c r="VBT36" s="61"/>
      <c r="VBU36" s="61"/>
      <c r="VBV36" s="61"/>
      <c r="VBW36" s="61"/>
      <c r="VBX36" s="61"/>
      <c r="VBY36" s="61"/>
      <c r="VBZ36" s="61"/>
      <c r="VCA36" s="61"/>
      <c r="VCB36" s="61"/>
      <c r="VCC36" s="61"/>
      <c r="VCD36" s="61"/>
      <c r="VCE36" s="61"/>
      <c r="VCF36" s="61"/>
      <c r="VCG36" s="61"/>
      <c r="VCH36" s="61"/>
      <c r="VCI36" s="61"/>
      <c r="VCJ36" s="61"/>
      <c r="VCK36" s="61"/>
      <c r="VCL36" s="61"/>
      <c r="VCM36" s="61"/>
      <c r="VCN36" s="61"/>
      <c r="VCO36" s="61"/>
      <c r="VCP36" s="61"/>
      <c r="VCQ36" s="61"/>
      <c r="VCR36" s="61"/>
      <c r="VCS36" s="61"/>
      <c r="VCT36" s="61"/>
      <c r="VCU36" s="61"/>
      <c r="VCV36" s="61"/>
      <c r="VCW36" s="61"/>
      <c r="VCX36" s="61"/>
      <c r="VCY36" s="61"/>
      <c r="VCZ36" s="61"/>
      <c r="VDA36" s="61"/>
      <c r="VDB36" s="61"/>
      <c r="VDC36" s="61"/>
      <c r="VDD36" s="61"/>
      <c r="VDE36" s="61"/>
      <c r="VDF36" s="61"/>
      <c r="VDG36" s="61"/>
      <c r="VDH36" s="61"/>
      <c r="VDI36" s="61"/>
      <c r="VDJ36" s="61"/>
      <c r="VDK36" s="61"/>
      <c r="VDL36" s="61"/>
      <c r="VDM36" s="61"/>
      <c r="VDN36" s="61"/>
      <c r="VDO36" s="61"/>
      <c r="VDP36" s="61"/>
      <c r="VDQ36" s="61"/>
      <c r="VDR36" s="61"/>
      <c r="VDS36" s="61"/>
      <c r="VDT36" s="61"/>
      <c r="VDU36" s="61"/>
      <c r="VDV36" s="61"/>
      <c r="VDW36" s="61"/>
      <c r="VDX36" s="61"/>
      <c r="VDY36" s="61"/>
      <c r="VDZ36" s="61"/>
      <c r="VEA36" s="61"/>
      <c r="VEB36" s="61"/>
      <c r="VEC36" s="61"/>
      <c r="VED36" s="61"/>
      <c r="VEE36" s="61"/>
      <c r="VEF36" s="61"/>
      <c r="VEG36" s="61"/>
      <c r="VEH36" s="61"/>
      <c r="VEI36" s="61"/>
      <c r="VEJ36" s="61"/>
      <c r="VEK36" s="61"/>
      <c r="VEL36" s="61"/>
      <c r="VEM36" s="61"/>
      <c r="VEN36" s="61"/>
      <c r="VEO36" s="61"/>
      <c r="VEP36" s="61"/>
      <c r="VEQ36" s="61"/>
      <c r="VER36" s="61"/>
      <c r="VES36" s="61"/>
      <c r="VET36" s="61"/>
      <c r="VEU36" s="61"/>
      <c r="VEV36" s="61"/>
      <c r="VEW36" s="61"/>
      <c r="VEX36" s="61"/>
      <c r="VEY36" s="61"/>
      <c r="VEZ36" s="61"/>
      <c r="VFA36" s="61"/>
      <c r="VFB36" s="61"/>
      <c r="VFC36" s="61"/>
      <c r="VFD36" s="61"/>
      <c r="VFE36" s="61"/>
      <c r="VFF36" s="61"/>
      <c r="VFG36" s="61"/>
      <c r="VFH36" s="61"/>
      <c r="VFI36" s="61"/>
      <c r="VFJ36" s="61"/>
      <c r="VFK36" s="61"/>
      <c r="VFL36" s="61"/>
      <c r="VFM36" s="61"/>
      <c r="VFN36" s="61"/>
      <c r="VFO36" s="61"/>
      <c r="VFP36" s="61"/>
      <c r="VFQ36" s="61"/>
      <c r="VFR36" s="61"/>
      <c r="VFS36" s="61"/>
      <c r="VFT36" s="61"/>
      <c r="VFU36" s="61"/>
      <c r="VFV36" s="61"/>
      <c r="VFW36" s="61"/>
      <c r="VFX36" s="61"/>
      <c r="VFY36" s="61"/>
      <c r="VFZ36" s="61"/>
      <c r="VGA36" s="61"/>
      <c r="VGB36" s="61"/>
      <c r="VGC36" s="61"/>
      <c r="VGD36" s="61"/>
      <c r="VGE36" s="61"/>
      <c r="VGF36" s="61"/>
      <c r="VGG36" s="61"/>
      <c r="VGH36" s="61"/>
      <c r="VGI36" s="61"/>
      <c r="VGJ36" s="61"/>
      <c r="VGK36" s="61"/>
      <c r="VGL36" s="61"/>
      <c r="VGM36" s="61"/>
      <c r="VGN36" s="61"/>
      <c r="VGO36" s="61"/>
      <c r="VGP36" s="61"/>
      <c r="VGQ36" s="61"/>
      <c r="VGR36" s="61"/>
      <c r="VGS36" s="61"/>
      <c r="VGT36" s="61"/>
      <c r="VGU36" s="61"/>
      <c r="VGV36" s="61"/>
      <c r="VGW36" s="61"/>
      <c r="VGX36" s="61"/>
      <c r="VGY36" s="61"/>
      <c r="VGZ36" s="61"/>
      <c r="VHA36" s="61"/>
      <c r="VHB36" s="61"/>
      <c r="VHC36" s="61"/>
      <c r="VHD36" s="61"/>
      <c r="VHE36" s="61"/>
      <c r="VHF36" s="61"/>
      <c r="VHG36" s="61"/>
      <c r="VHH36" s="61"/>
      <c r="VHI36" s="61"/>
      <c r="VHJ36" s="61"/>
      <c r="VHK36" s="61"/>
      <c r="VHL36" s="61"/>
      <c r="VHM36" s="61"/>
      <c r="VHN36" s="61"/>
      <c r="VHO36" s="61"/>
      <c r="VHP36" s="61"/>
      <c r="VHQ36" s="61"/>
      <c r="VHR36" s="61"/>
      <c r="VHS36" s="61"/>
      <c r="VHT36" s="61"/>
      <c r="VHU36" s="61"/>
      <c r="VHV36" s="61"/>
      <c r="VHW36" s="61"/>
      <c r="VHX36" s="61"/>
      <c r="VHY36" s="61"/>
      <c r="VHZ36" s="61"/>
      <c r="VIA36" s="61"/>
      <c r="VIB36" s="61"/>
      <c r="VIC36" s="61"/>
      <c r="VID36" s="61"/>
      <c r="VIE36" s="61"/>
      <c r="VIF36" s="61"/>
      <c r="VIG36" s="61"/>
      <c r="VIH36" s="61"/>
      <c r="VII36" s="61"/>
      <c r="VIJ36" s="61"/>
      <c r="VIK36" s="61"/>
      <c r="VIL36" s="61"/>
      <c r="VIM36" s="61"/>
      <c r="VIN36" s="61"/>
      <c r="VIO36" s="61"/>
      <c r="VIP36" s="61"/>
      <c r="VIQ36" s="61"/>
      <c r="VIR36" s="61"/>
      <c r="VIS36" s="61"/>
      <c r="VIT36" s="61"/>
      <c r="VIU36" s="61"/>
      <c r="VIV36" s="61"/>
      <c r="VIW36" s="61"/>
      <c r="VIX36" s="61"/>
      <c r="VIY36" s="61"/>
      <c r="VIZ36" s="61"/>
      <c r="VJA36" s="61"/>
      <c r="VJB36" s="61"/>
      <c r="VJC36" s="61"/>
      <c r="VJD36" s="61"/>
      <c r="VJE36" s="61"/>
      <c r="VJF36" s="61"/>
      <c r="VJG36" s="61"/>
      <c r="VJH36" s="61"/>
      <c r="VJI36" s="61"/>
      <c r="VJJ36" s="61"/>
      <c r="VJK36" s="61"/>
      <c r="VJL36" s="61"/>
      <c r="VJM36" s="61"/>
      <c r="VJN36" s="61"/>
      <c r="VJO36" s="61"/>
      <c r="VJP36" s="61"/>
      <c r="VJQ36" s="61"/>
      <c r="VJR36" s="61"/>
      <c r="VJS36" s="61"/>
      <c r="VJT36" s="61"/>
      <c r="VJU36" s="61"/>
      <c r="VJV36" s="61"/>
      <c r="VJW36" s="61"/>
      <c r="VJX36" s="61"/>
      <c r="VJY36" s="61"/>
      <c r="VJZ36" s="61"/>
      <c r="VKA36" s="61"/>
      <c r="VKB36" s="61"/>
      <c r="VKC36" s="61"/>
      <c r="VKD36" s="61"/>
      <c r="VKE36" s="61"/>
      <c r="VKF36" s="61"/>
      <c r="VKG36" s="61"/>
      <c r="VKH36" s="61"/>
      <c r="VKI36" s="61"/>
      <c r="VKJ36" s="61"/>
      <c r="VKK36" s="61"/>
      <c r="VKL36" s="61"/>
      <c r="VKM36" s="61"/>
      <c r="VKN36" s="61"/>
      <c r="VKO36" s="61"/>
      <c r="VKP36" s="61"/>
      <c r="VKQ36" s="61"/>
      <c r="VKR36" s="61"/>
      <c r="VKS36" s="61"/>
      <c r="VKT36" s="61"/>
      <c r="VKU36" s="61"/>
      <c r="VKV36" s="61"/>
      <c r="VKW36" s="61"/>
      <c r="VKX36" s="61"/>
      <c r="VKY36" s="61"/>
      <c r="VKZ36" s="61"/>
      <c r="VLA36" s="61"/>
      <c r="VLB36" s="61"/>
      <c r="VLC36" s="61"/>
      <c r="VLD36" s="61"/>
      <c r="VLE36" s="61"/>
      <c r="VLF36" s="61"/>
      <c r="VLG36" s="61"/>
      <c r="VLH36" s="61"/>
      <c r="VLI36" s="61"/>
      <c r="VLJ36" s="61"/>
      <c r="VLK36" s="61"/>
      <c r="VLL36" s="61"/>
      <c r="VLM36" s="61"/>
      <c r="VLN36" s="61"/>
      <c r="VLO36" s="61"/>
      <c r="VLP36" s="61"/>
      <c r="VLQ36" s="61"/>
      <c r="VLR36" s="61"/>
      <c r="VLS36" s="61"/>
      <c r="VLT36" s="61"/>
      <c r="VLU36" s="61"/>
      <c r="VLV36" s="61"/>
      <c r="VLW36" s="61"/>
      <c r="VLX36" s="61"/>
      <c r="VLY36" s="61"/>
      <c r="VLZ36" s="61"/>
      <c r="VMA36" s="61"/>
      <c r="VMB36" s="61"/>
      <c r="VMC36" s="61"/>
      <c r="VMD36" s="61"/>
      <c r="VME36" s="61"/>
      <c r="VMF36" s="61"/>
      <c r="VMG36" s="61"/>
      <c r="VMH36" s="61"/>
      <c r="VMI36" s="61"/>
      <c r="VMJ36" s="61"/>
      <c r="VMK36" s="61"/>
      <c r="VML36" s="61"/>
      <c r="VMM36" s="61"/>
      <c r="VMN36" s="61"/>
      <c r="VMO36" s="61"/>
      <c r="VMP36" s="61"/>
      <c r="VMQ36" s="61"/>
      <c r="VMR36" s="61"/>
      <c r="VMS36" s="61"/>
      <c r="VMT36" s="61"/>
      <c r="VMU36" s="61"/>
      <c r="VMV36" s="61"/>
      <c r="VMW36" s="61"/>
      <c r="VMX36" s="61"/>
      <c r="VMY36" s="61"/>
      <c r="VMZ36" s="61"/>
      <c r="VNA36" s="61"/>
      <c r="VNB36" s="61"/>
      <c r="VNC36" s="61"/>
      <c r="VND36" s="61"/>
      <c r="VNE36" s="61"/>
      <c r="VNF36" s="61"/>
      <c r="VNG36" s="61"/>
      <c r="VNH36" s="61"/>
      <c r="VNI36" s="61"/>
      <c r="VNJ36" s="61"/>
      <c r="VNK36" s="61"/>
      <c r="VNL36" s="61"/>
      <c r="VNM36" s="61"/>
      <c r="VNN36" s="61"/>
      <c r="VNO36" s="61"/>
      <c r="VNP36" s="61"/>
      <c r="VNQ36" s="61"/>
      <c r="VNR36" s="61"/>
      <c r="VNS36" s="61"/>
      <c r="VNT36" s="61"/>
      <c r="VNU36" s="61"/>
      <c r="VNV36" s="61"/>
      <c r="VNW36" s="61"/>
      <c r="VNX36" s="61"/>
      <c r="VNY36" s="61"/>
      <c r="VNZ36" s="61"/>
      <c r="VOA36" s="61"/>
      <c r="VOB36" s="61"/>
      <c r="VOC36" s="61"/>
      <c r="VOD36" s="61"/>
      <c r="VOE36" s="61"/>
      <c r="VOF36" s="61"/>
      <c r="VOG36" s="61"/>
      <c r="VOH36" s="61"/>
      <c r="VOI36" s="61"/>
      <c r="VOJ36" s="61"/>
      <c r="VOK36" s="61"/>
      <c r="VOL36" s="61"/>
      <c r="VOM36" s="61"/>
      <c r="VON36" s="61"/>
      <c r="VOO36" s="61"/>
      <c r="VOP36" s="61"/>
      <c r="VOQ36" s="61"/>
      <c r="VOR36" s="61"/>
      <c r="VOS36" s="61"/>
      <c r="VOT36" s="61"/>
      <c r="VOU36" s="61"/>
      <c r="VOV36" s="61"/>
      <c r="VOW36" s="61"/>
      <c r="VOX36" s="61"/>
      <c r="VOY36" s="61"/>
      <c r="VOZ36" s="61"/>
      <c r="VPA36" s="61"/>
      <c r="VPB36" s="61"/>
      <c r="VPC36" s="61"/>
      <c r="VPD36" s="61"/>
      <c r="VPE36" s="61"/>
      <c r="VPF36" s="61"/>
      <c r="VPG36" s="61"/>
      <c r="VPH36" s="61"/>
      <c r="VPI36" s="61"/>
      <c r="VPJ36" s="61"/>
      <c r="VPK36" s="61"/>
      <c r="VPL36" s="61"/>
      <c r="VPM36" s="61"/>
      <c r="VPN36" s="61"/>
      <c r="VPO36" s="61"/>
      <c r="VPP36" s="61"/>
      <c r="VPQ36" s="61"/>
      <c r="VPR36" s="61"/>
      <c r="VPS36" s="61"/>
      <c r="VPT36" s="61"/>
      <c r="VPU36" s="61"/>
      <c r="VPV36" s="61"/>
      <c r="VPW36" s="61"/>
      <c r="VPX36" s="61"/>
      <c r="VPY36" s="61"/>
      <c r="VPZ36" s="61"/>
      <c r="VQA36" s="61"/>
      <c r="VQB36" s="61"/>
      <c r="VQC36" s="61"/>
      <c r="VQD36" s="61"/>
      <c r="VQE36" s="61"/>
      <c r="VQF36" s="61"/>
      <c r="VQG36" s="61"/>
      <c r="VQH36" s="61"/>
      <c r="VQI36" s="61"/>
      <c r="VQJ36" s="61"/>
      <c r="VQK36" s="61"/>
      <c r="VQL36" s="61"/>
      <c r="VQM36" s="61"/>
      <c r="VQN36" s="61"/>
      <c r="VQO36" s="61"/>
      <c r="VQP36" s="61"/>
      <c r="VQQ36" s="61"/>
      <c r="VQR36" s="61"/>
      <c r="VQS36" s="61"/>
      <c r="VQT36" s="61"/>
      <c r="VQU36" s="61"/>
      <c r="VQV36" s="61"/>
      <c r="VQW36" s="61"/>
      <c r="VQX36" s="61"/>
      <c r="VQY36" s="61"/>
      <c r="VQZ36" s="61"/>
      <c r="VRA36" s="61"/>
      <c r="VRB36" s="61"/>
      <c r="VRC36" s="61"/>
      <c r="VRD36" s="61"/>
      <c r="VRE36" s="61"/>
      <c r="VRF36" s="61"/>
      <c r="VRG36" s="61"/>
      <c r="VRH36" s="61"/>
      <c r="VRI36" s="61"/>
      <c r="VRJ36" s="61"/>
      <c r="VRK36" s="61"/>
      <c r="VRL36" s="61"/>
      <c r="VRM36" s="61"/>
      <c r="VRN36" s="61"/>
      <c r="VRO36" s="61"/>
      <c r="VRP36" s="61"/>
      <c r="VRQ36" s="61"/>
      <c r="VRR36" s="61"/>
      <c r="VRS36" s="61"/>
      <c r="VRT36" s="61"/>
      <c r="VRU36" s="61"/>
      <c r="VRV36" s="61"/>
      <c r="VRW36" s="61"/>
      <c r="VRX36" s="61"/>
      <c r="VRY36" s="61"/>
      <c r="VRZ36" s="61"/>
      <c r="VSA36" s="61"/>
      <c r="VSB36" s="61"/>
      <c r="VSC36" s="61"/>
      <c r="VSD36" s="61"/>
      <c r="VSE36" s="61"/>
      <c r="VSF36" s="61"/>
      <c r="VSG36" s="61"/>
      <c r="VSH36" s="61"/>
      <c r="VSI36" s="61"/>
      <c r="VSJ36" s="61"/>
      <c r="VSK36" s="61"/>
      <c r="VSL36" s="61"/>
      <c r="VSM36" s="61"/>
      <c r="VSN36" s="61"/>
      <c r="VSO36" s="61"/>
      <c r="VSP36" s="61"/>
      <c r="VSQ36" s="61"/>
      <c r="VSR36" s="61"/>
      <c r="VSS36" s="61"/>
      <c r="VST36" s="61"/>
      <c r="VSU36" s="61"/>
      <c r="VSV36" s="61"/>
      <c r="VSW36" s="61"/>
      <c r="VSX36" s="61"/>
      <c r="VSY36" s="61"/>
      <c r="VSZ36" s="61"/>
      <c r="VTA36" s="61"/>
      <c r="VTB36" s="61"/>
      <c r="VTC36" s="61"/>
      <c r="VTD36" s="61"/>
      <c r="VTE36" s="61"/>
      <c r="VTF36" s="61"/>
      <c r="VTG36" s="61"/>
      <c r="VTH36" s="61"/>
      <c r="VTI36" s="61"/>
      <c r="VTJ36" s="61"/>
      <c r="VTK36" s="61"/>
      <c r="VTL36" s="61"/>
      <c r="VTM36" s="61"/>
      <c r="VTN36" s="61"/>
      <c r="VTO36" s="61"/>
      <c r="VTP36" s="61"/>
      <c r="VTQ36" s="61"/>
      <c r="VTR36" s="61"/>
      <c r="VTS36" s="61"/>
      <c r="VTT36" s="61"/>
      <c r="VTU36" s="61"/>
      <c r="VTV36" s="61"/>
      <c r="VTW36" s="61"/>
      <c r="VTX36" s="61"/>
      <c r="VTY36" s="61"/>
      <c r="VTZ36" s="61"/>
      <c r="VUA36" s="61"/>
      <c r="VUB36" s="61"/>
      <c r="VUC36" s="61"/>
      <c r="VUD36" s="61"/>
      <c r="VUE36" s="61"/>
      <c r="VUF36" s="61"/>
      <c r="VUG36" s="61"/>
      <c r="VUH36" s="61"/>
      <c r="VUI36" s="61"/>
      <c r="VUJ36" s="61"/>
      <c r="VUK36" s="61"/>
      <c r="VUL36" s="61"/>
      <c r="VUM36" s="61"/>
      <c r="VUN36" s="61"/>
      <c r="VUO36" s="61"/>
      <c r="VUP36" s="61"/>
      <c r="VUQ36" s="61"/>
      <c r="VUR36" s="61"/>
      <c r="VUS36" s="61"/>
      <c r="VUT36" s="61"/>
      <c r="VUU36" s="61"/>
      <c r="VUV36" s="61"/>
      <c r="VUW36" s="61"/>
      <c r="VUX36" s="61"/>
      <c r="VUY36" s="61"/>
      <c r="VUZ36" s="61"/>
      <c r="VVA36" s="61"/>
      <c r="VVB36" s="61"/>
      <c r="VVC36" s="61"/>
      <c r="VVD36" s="61"/>
      <c r="VVE36" s="61"/>
      <c r="VVF36" s="61"/>
      <c r="VVG36" s="61"/>
      <c r="VVH36" s="61"/>
      <c r="VVI36" s="61"/>
      <c r="VVJ36" s="61"/>
      <c r="VVK36" s="61"/>
      <c r="VVL36" s="61"/>
      <c r="VVM36" s="61"/>
      <c r="VVN36" s="61"/>
      <c r="VVO36" s="61"/>
      <c r="VVP36" s="61"/>
      <c r="VVQ36" s="61"/>
      <c r="VVR36" s="61"/>
      <c r="VVS36" s="61"/>
      <c r="VVT36" s="61"/>
      <c r="VVU36" s="61"/>
      <c r="VVV36" s="61"/>
      <c r="VVW36" s="61"/>
      <c r="VVX36" s="61"/>
      <c r="VVY36" s="61"/>
      <c r="VVZ36" s="61"/>
      <c r="VWA36" s="61"/>
      <c r="VWB36" s="61"/>
      <c r="VWC36" s="61"/>
      <c r="VWD36" s="61"/>
      <c r="VWE36" s="61"/>
      <c r="VWF36" s="61"/>
      <c r="VWG36" s="61"/>
      <c r="VWH36" s="61"/>
      <c r="VWI36" s="61"/>
      <c r="VWJ36" s="61"/>
      <c r="VWK36" s="61"/>
      <c r="VWL36" s="61"/>
      <c r="VWM36" s="61"/>
      <c r="VWN36" s="61"/>
      <c r="VWO36" s="61"/>
      <c r="VWP36" s="61"/>
      <c r="VWQ36" s="61"/>
      <c r="VWR36" s="61"/>
      <c r="VWS36" s="61"/>
      <c r="VWT36" s="61"/>
      <c r="VWU36" s="61"/>
      <c r="VWV36" s="61"/>
      <c r="VWW36" s="61"/>
      <c r="VWX36" s="61"/>
      <c r="VWY36" s="61"/>
      <c r="VWZ36" s="61"/>
      <c r="VXA36" s="61"/>
      <c r="VXB36" s="61"/>
      <c r="VXC36" s="61"/>
      <c r="VXD36" s="61"/>
      <c r="VXE36" s="61"/>
      <c r="VXF36" s="61"/>
      <c r="VXG36" s="61"/>
      <c r="VXH36" s="61"/>
      <c r="VXI36" s="61"/>
      <c r="VXJ36" s="61"/>
      <c r="VXK36" s="61"/>
      <c r="VXL36" s="61"/>
      <c r="VXM36" s="61"/>
      <c r="VXN36" s="61"/>
      <c r="VXO36" s="61"/>
      <c r="VXP36" s="61"/>
      <c r="VXQ36" s="61"/>
      <c r="VXR36" s="61"/>
      <c r="VXS36" s="61"/>
      <c r="VXT36" s="61"/>
      <c r="VXU36" s="61"/>
      <c r="VXV36" s="61"/>
      <c r="VXW36" s="61"/>
      <c r="VXX36" s="61"/>
      <c r="VXY36" s="61"/>
      <c r="VXZ36" s="61"/>
      <c r="VYA36" s="61"/>
      <c r="VYB36" s="61"/>
      <c r="VYC36" s="61"/>
      <c r="VYD36" s="61"/>
      <c r="VYE36" s="61"/>
      <c r="VYF36" s="61"/>
      <c r="VYG36" s="61"/>
      <c r="VYH36" s="61"/>
      <c r="VYI36" s="61"/>
      <c r="VYJ36" s="61"/>
      <c r="VYK36" s="61"/>
      <c r="VYL36" s="61"/>
      <c r="VYM36" s="61"/>
      <c r="VYN36" s="61"/>
      <c r="VYO36" s="61"/>
      <c r="VYP36" s="61"/>
      <c r="VYQ36" s="61"/>
      <c r="VYR36" s="61"/>
      <c r="VYS36" s="61"/>
      <c r="VYT36" s="61"/>
      <c r="VYU36" s="61"/>
      <c r="VYV36" s="61"/>
      <c r="VYW36" s="61"/>
      <c r="VYX36" s="61"/>
      <c r="VYY36" s="61"/>
      <c r="VYZ36" s="61"/>
      <c r="VZA36" s="61"/>
      <c r="VZB36" s="61"/>
      <c r="VZC36" s="61"/>
      <c r="VZD36" s="61"/>
      <c r="VZE36" s="61"/>
      <c r="VZF36" s="61"/>
      <c r="VZG36" s="61"/>
      <c r="VZH36" s="61"/>
      <c r="VZI36" s="61"/>
      <c r="VZJ36" s="61"/>
      <c r="VZK36" s="61"/>
      <c r="VZL36" s="61"/>
      <c r="VZM36" s="61"/>
      <c r="VZN36" s="61"/>
      <c r="VZO36" s="61"/>
      <c r="VZP36" s="61"/>
      <c r="VZQ36" s="61"/>
      <c r="VZR36" s="61"/>
      <c r="VZS36" s="61"/>
      <c r="VZT36" s="61"/>
      <c r="VZU36" s="61"/>
      <c r="VZV36" s="61"/>
      <c r="VZW36" s="61"/>
      <c r="VZX36" s="61"/>
      <c r="VZY36" s="61"/>
      <c r="VZZ36" s="61"/>
      <c r="WAA36" s="61"/>
      <c r="WAB36" s="61"/>
      <c r="WAC36" s="61"/>
      <c r="WAD36" s="61"/>
      <c r="WAE36" s="61"/>
      <c r="WAF36" s="61"/>
      <c r="WAG36" s="61"/>
      <c r="WAH36" s="61"/>
      <c r="WAI36" s="61"/>
      <c r="WAJ36" s="61"/>
      <c r="WAK36" s="61"/>
      <c r="WAL36" s="61"/>
      <c r="WAM36" s="61"/>
      <c r="WAN36" s="61"/>
      <c r="WAO36" s="61"/>
      <c r="WAP36" s="61"/>
      <c r="WAQ36" s="61"/>
      <c r="WAR36" s="61"/>
      <c r="WAS36" s="61"/>
      <c r="WAT36" s="61"/>
      <c r="WAU36" s="61"/>
      <c r="WAV36" s="61"/>
      <c r="WAW36" s="61"/>
      <c r="WAX36" s="61"/>
      <c r="WAY36" s="61"/>
      <c r="WAZ36" s="61"/>
      <c r="WBA36" s="61"/>
      <c r="WBB36" s="61"/>
      <c r="WBC36" s="61"/>
      <c r="WBD36" s="61"/>
      <c r="WBE36" s="61"/>
      <c r="WBF36" s="61"/>
      <c r="WBG36" s="61"/>
      <c r="WBH36" s="61"/>
      <c r="WBI36" s="61"/>
      <c r="WBJ36" s="61"/>
      <c r="WBK36" s="61"/>
      <c r="WBL36" s="61"/>
      <c r="WBM36" s="61"/>
      <c r="WBN36" s="61"/>
      <c r="WBO36" s="61"/>
      <c r="WBP36" s="61"/>
      <c r="WBQ36" s="61"/>
      <c r="WBR36" s="61"/>
      <c r="WBS36" s="61"/>
      <c r="WBT36" s="61"/>
      <c r="WBU36" s="61"/>
      <c r="WBV36" s="61"/>
      <c r="WBW36" s="61"/>
      <c r="WBX36" s="61"/>
      <c r="WBY36" s="61"/>
      <c r="WBZ36" s="61"/>
      <c r="WCA36" s="61"/>
      <c r="WCB36" s="61"/>
      <c r="WCC36" s="61"/>
      <c r="WCD36" s="61"/>
      <c r="WCE36" s="61"/>
      <c r="WCF36" s="61"/>
      <c r="WCG36" s="61"/>
      <c r="WCH36" s="61"/>
      <c r="WCI36" s="61"/>
      <c r="WCJ36" s="61"/>
      <c r="WCK36" s="61"/>
      <c r="WCL36" s="61"/>
      <c r="WCM36" s="61"/>
      <c r="WCN36" s="61"/>
      <c r="WCO36" s="61"/>
      <c r="WCP36" s="61"/>
      <c r="WCQ36" s="61"/>
      <c r="WCR36" s="61"/>
      <c r="WCS36" s="61"/>
      <c r="WCT36" s="61"/>
      <c r="WCU36" s="61"/>
      <c r="WCV36" s="61"/>
      <c r="WCW36" s="61"/>
      <c r="WCX36" s="61"/>
      <c r="WCY36" s="61"/>
      <c r="WCZ36" s="61"/>
      <c r="WDA36" s="61"/>
      <c r="WDB36" s="61"/>
      <c r="WDC36" s="61"/>
      <c r="WDD36" s="61"/>
      <c r="WDE36" s="61"/>
      <c r="WDF36" s="61"/>
      <c r="WDG36" s="61"/>
      <c r="WDH36" s="61"/>
      <c r="WDI36" s="61"/>
      <c r="WDJ36" s="61"/>
      <c r="WDK36" s="61"/>
      <c r="WDL36" s="61"/>
      <c r="WDM36" s="61"/>
      <c r="WDN36" s="61"/>
      <c r="WDO36" s="61"/>
      <c r="WDP36" s="61"/>
      <c r="WDQ36" s="61"/>
      <c r="WDR36" s="61"/>
      <c r="WDS36" s="61"/>
      <c r="WDT36" s="61"/>
      <c r="WDU36" s="61"/>
      <c r="WDV36" s="61"/>
      <c r="WDW36" s="61"/>
      <c r="WDX36" s="61"/>
      <c r="WDY36" s="61"/>
      <c r="WDZ36" s="61"/>
      <c r="WEA36" s="61"/>
      <c r="WEB36" s="61"/>
      <c r="WEC36" s="61"/>
      <c r="WED36" s="61"/>
      <c r="WEE36" s="61"/>
      <c r="WEF36" s="61"/>
      <c r="WEG36" s="61"/>
      <c r="WEH36" s="61"/>
      <c r="WEI36" s="61"/>
      <c r="WEJ36" s="61"/>
      <c r="WEK36" s="61"/>
      <c r="WEL36" s="61"/>
      <c r="WEM36" s="61"/>
      <c r="WEN36" s="61"/>
      <c r="WEO36" s="61"/>
      <c r="WEP36" s="61"/>
      <c r="WEQ36" s="61"/>
      <c r="WER36" s="61"/>
      <c r="WES36" s="61"/>
      <c r="WET36" s="61"/>
      <c r="WEU36" s="61"/>
      <c r="WEV36" s="61"/>
      <c r="WEW36" s="61"/>
      <c r="WEX36" s="61"/>
      <c r="WEY36" s="61"/>
      <c r="WEZ36" s="61"/>
      <c r="WFA36" s="61"/>
      <c r="WFB36" s="61"/>
      <c r="WFC36" s="61"/>
      <c r="WFD36" s="61"/>
      <c r="WFE36" s="61"/>
      <c r="WFF36" s="61"/>
      <c r="WFG36" s="61"/>
      <c r="WFH36" s="61"/>
      <c r="WFI36" s="61"/>
      <c r="WFJ36" s="61"/>
      <c r="WFK36" s="61"/>
      <c r="WFL36" s="61"/>
      <c r="WFM36" s="61"/>
      <c r="WFN36" s="61"/>
      <c r="WFO36" s="61"/>
      <c r="WFP36" s="61"/>
      <c r="WFQ36" s="61"/>
      <c r="WFR36" s="61"/>
      <c r="WFS36" s="61"/>
      <c r="WFT36" s="61"/>
      <c r="WFU36" s="61"/>
      <c r="WFV36" s="61"/>
      <c r="WFW36" s="61"/>
      <c r="WFX36" s="61"/>
      <c r="WFY36" s="61"/>
      <c r="WFZ36" s="61"/>
      <c r="WGA36" s="61"/>
      <c r="WGB36" s="61"/>
      <c r="WGC36" s="61"/>
      <c r="WGD36" s="61"/>
      <c r="WGE36" s="61"/>
      <c r="WGF36" s="61"/>
      <c r="WGG36" s="61"/>
      <c r="WGH36" s="61"/>
      <c r="WGI36" s="61"/>
      <c r="WGJ36" s="61"/>
      <c r="WGK36" s="61"/>
      <c r="WGL36" s="61"/>
      <c r="WGM36" s="61"/>
      <c r="WGN36" s="61"/>
      <c r="WGO36" s="61"/>
      <c r="WGP36" s="61"/>
      <c r="WGQ36" s="61"/>
      <c r="WGR36" s="61"/>
      <c r="WGS36" s="61"/>
      <c r="WGT36" s="61"/>
      <c r="WGU36" s="61"/>
      <c r="WGV36" s="61"/>
      <c r="WGW36" s="61"/>
      <c r="WGX36" s="61"/>
      <c r="WGY36" s="61"/>
      <c r="WGZ36" s="61"/>
      <c r="WHA36" s="61"/>
      <c r="WHB36" s="61"/>
      <c r="WHC36" s="61"/>
      <c r="WHD36" s="61"/>
      <c r="WHE36" s="61"/>
      <c r="WHF36" s="61"/>
      <c r="WHG36" s="61"/>
      <c r="WHH36" s="61"/>
      <c r="WHI36" s="61"/>
      <c r="WHJ36" s="61"/>
      <c r="WHK36" s="61"/>
      <c r="WHL36" s="61"/>
      <c r="WHM36" s="61"/>
      <c r="WHN36" s="61"/>
      <c r="WHO36" s="61"/>
      <c r="WHP36" s="61"/>
      <c r="WHQ36" s="61"/>
      <c r="WHR36" s="61"/>
      <c r="WHS36" s="61"/>
      <c r="WHT36" s="61"/>
      <c r="WHU36" s="61"/>
      <c r="WHV36" s="61"/>
      <c r="WHW36" s="61"/>
      <c r="WHX36" s="61"/>
      <c r="WHY36" s="61"/>
      <c r="WHZ36" s="61"/>
      <c r="WIA36" s="61"/>
      <c r="WIB36" s="61"/>
      <c r="WIC36" s="61"/>
      <c r="WID36" s="61"/>
      <c r="WIE36" s="61"/>
      <c r="WIF36" s="61"/>
      <c r="WIG36" s="61"/>
      <c r="WIH36" s="61"/>
      <c r="WII36" s="61"/>
      <c r="WIJ36" s="61"/>
      <c r="WIK36" s="61"/>
      <c r="WIL36" s="61"/>
      <c r="WIM36" s="61"/>
      <c r="WIN36" s="61"/>
      <c r="WIO36" s="61"/>
      <c r="WIP36" s="61"/>
      <c r="WIQ36" s="61"/>
      <c r="WIR36" s="61"/>
      <c r="WIS36" s="61"/>
      <c r="WIT36" s="61"/>
      <c r="WIU36" s="61"/>
      <c r="WIV36" s="61"/>
      <c r="WIW36" s="61"/>
      <c r="WIX36" s="61"/>
      <c r="WIY36" s="61"/>
      <c r="WIZ36" s="61"/>
      <c r="WJA36" s="61"/>
      <c r="WJB36" s="61"/>
      <c r="WJC36" s="61"/>
      <c r="WJD36" s="61"/>
      <c r="WJE36" s="61"/>
      <c r="WJF36" s="61"/>
      <c r="WJG36" s="61"/>
      <c r="WJH36" s="61"/>
      <c r="WJI36" s="61"/>
      <c r="WJJ36" s="61"/>
      <c r="WJK36" s="61"/>
      <c r="WJL36" s="61"/>
      <c r="WJM36" s="61"/>
      <c r="WJN36" s="61"/>
      <c r="WJO36" s="61"/>
      <c r="WJP36" s="61"/>
      <c r="WJQ36" s="61"/>
      <c r="WJR36" s="61"/>
      <c r="WJS36" s="61"/>
      <c r="WJT36" s="61"/>
      <c r="WJU36" s="61"/>
      <c r="WJV36" s="61"/>
      <c r="WJW36" s="61"/>
      <c r="WJX36" s="61"/>
      <c r="WJY36" s="61"/>
      <c r="WJZ36" s="61"/>
      <c r="WKA36" s="61"/>
      <c r="WKB36" s="61"/>
      <c r="WKC36" s="61"/>
      <c r="WKD36" s="61"/>
      <c r="WKE36" s="61"/>
      <c r="WKF36" s="61"/>
      <c r="WKG36" s="61"/>
      <c r="WKH36" s="61"/>
      <c r="WKI36" s="61"/>
      <c r="WKJ36" s="61"/>
      <c r="WKK36" s="61"/>
      <c r="WKL36" s="61"/>
      <c r="WKM36" s="61"/>
      <c r="WKN36" s="61"/>
      <c r="WKO36" s="61"/>
      <c r="WKP36" s="61"/>
      <c r="WKQ36" s="61"/>
      <c r="WKR36" s="61"/>
      <c r="WKS36" s="61"/>
      <c r="WKT36" s="61"/>
      <c r="WKU36" s="61"/>
      <c r="WKV36" s="61"/>
      <c r="WKW36" s="61"/>
      <c r="WKX36" s="61"/>
      <c r="WKY36" s="61"/>
      <c r="WKZ36" s="61"/>
      <c r="WLA36" s="61"/>
      <c r="WLB36" s="61"/>
      <c r="WLC36" s="61"/>
      <c r="WLD36" s="61"/>
      <c r="WLE36" s="61"/>
      <c r="WLF36" s="61"/>
      <c r="WLG36" s="61"/>
      <c r="WLH36" s="61"/>
      <c r="WLI36" s="61"/>
      <c r="WLJ36" s="61"/>
      <c r="WLK36" s="61"/>
      <c r="WLL36" s="61"/>
      <c r="WLM36" s="61"/>
      <c r="WLN36" s="61"/>
      <c r="WLO36" s="61"/>
      <c r="WLP36" s="61"/>
      <c r="WLQ36" s="61"/>
      <c r="WLR36" s="61"/>
      <c r="WLS36" s="61"/>
      <c r="WLT36" s="61"/>
      <c r="WLU36" s="61"/>
      <c r="WLV36" s="61"/>
      <c r="WLW36" s="61"/>
      <c r="WLX36" s="61"/>
      <c r="WLY36" s="61"/>
      <c r="WLZ36" s="61"/>
      <c r="WMA36" s="61"/>
      <c r="WMB36" s="61"/>
      <c r="WMC36" s="61"/>
      <c r="WMD36" s="61"/>
      <c r="WME36" s="61"/>
      <c r="WMF36" s="61"/>
      <c r="WMG36" s="61"/>
      <c r="WMH36" s="61"/>
      <c r="WMI36" s="61"/>
      <c r="WMJ36" s="61"/>
      <c r="WMK36" s="61"/>
      <c r="WML36" s="61"/>
      <c r="WMM36" s="61"/>
      <c r="WMN36" s="61"/>
      <c r="WMO36" s="61"/>
      <c r="WMP36" s="61"/>
      <c r="WMQ36" s="61"/>
      <c r="WMR36" s="61"/>
      <c r="WMS36" s="61"/>
      <c r="WMT36" s="61"/>
      <c r="WMU36" s="61"/>
      <c r="WMV36" s="61"/>
      <c r="WMW36" s="61"/>
      <c r="WMX36" s="61"/>
      <c r="WMY36" s="61"/>
      <c r="WMZ36" s="61"/>
      <c r="WNA36" s="61"/>
      <c r="WNB36" s="61"/>
      <c r="WNC36" s="61"/>
      <c r="WND36" s="61"/>
      <c r="WNE36" s="61"/>
      <c r="WNF36" s="61"/>
      <c r="WNG36" s="61"/>
      <c r="WNH36" s="61"/>
      <c r="WNI36" s="61"/>
      <c r="WNJ36" s="61"/>
      <c r="WNK36" s="61"/>
      <c r="WNL36" s="61"/>
      <c r="WNM36" s="61"/>
      <c r="WNN36" s="61"/>
      <c r="WNO36" s="61"/>
      <c r="WNP36" s="61"/>
      <c r="WNQ36" s="61"/>
      <c r="WNR36" s="61"/>
      <c r="WNS36" s="61"/>
      <c r="WNT36" s="61"/>
      <c r="WNU36" s="61"/>
      <c r="WNV36" s="61"/>
      <c r="WNW36" s="61"/>
      <c r="WNX36" s="61"/>
      <c r="WNY36" s="61"/>
      <c r="WNZ36" s="61"/>
      <c r="WOA36" s="61"/>
      <c r="WOB36" s="61"/>
      <c r="WOC36" s="61"/>
      <c r="WOD36" s="61"/>
      <c r="WOE36" s="61"/>
      <c r="WOF36" s="61"/>
      <c r="WOG36" s="61"/>
      <c r="WOH36" s="61"/>
      <c r="WOI36" s="61"/>
      <c r="WOJ36" s="61"/>
      <c r="WOK36" s="61"/>
      <c r="WOL36" s="61"/>
      <c r="WOM36" s="61"/>
      <c r="WON36" s="61"/>
      <c r="WOO36" s="61"/>
      <c r="WOP36" s="61"/>
      <c r="WOQ36" s="61"/>
      <c r="WOR36" s="61"/>
      <c r="WOS36" s="61"/>
      <c r="WOT36" s="61"/>
      <c r="WOU36" s="61"/>
      <c r="WOV36" s="61"/>
      <c r="WOW36" s="61"/>
      <c r="WOX36" s="61"/>
      <c r="WOY36" s="61"/>
      <c r="WOZ36" s="61"/>
      <c r="WPA36" s="61"/>
      <c r="WPB36" s="61"/>
      <c r="WPC36" s="61"/>
      <c r="WPD36" s="61"/>
      <c r="WPE36" s="61"/>
      <c r="WPF36" s="61"/>
      <c r="WPG36" s="61"/>
      <c r="WPH36" s="61"/>
      <c r="WPI36" s="61"/>
      <c r="WPJ36" s="61"/>
      <c r="WPK36" s="61"/>
      <c r="WPL36" s="61"/>
      <c r="WPM36" s="61"/>
      <c r="WPN36" s="61"/>
      <c r="WPO36" s="61"/>
      <c r="WPP36" s="61"/>
      <c r="WPQ36" s="61"/>
      <c r="WPR36" s="61"/>
      <c r="WPS36" s="61"/>
      <c r="WPT36" s="61"/>
      <c r="WPU36" s="61"/>
      <c r="WPV36" s="61"/>
      <c r="WPW36" s="61"/>
      <c r="WPX36" s="61"/>
      <c r="WPY36" s="61"/>
      <c r="WPZ36" s="61"/>
      <c r="WQA36" s="61"/>
      <c r="WQB36" s="61"/>
      <c r="WQC36" s="61"/>
      <c r="WQD36" s="61"/>
      <c r="WQE36" s="61"/>
      <c r="WQF36" s="61"/>
      <c r="WQG36" s="61"/>
      <c r="WQH36" s="61"/>
      <c r="WQI36" s="61"/>
      <c r="WQJ36" s="61"/>
      <c r="WQK36" s="61"/>
      <c r="WQL36" s="61"/>
      <c r="WQM36" s="61"/>
      <c r="WQN36" s="61"/>
      <c r="WQO36" s="61"/>
      <c r="WQP36" s="61"/>
      <c r="WQQ36" s="61"/>
      <c r="WQR36" s="61"/>
      <c r="WQS36" s="61"/>
      <c r="WQT36" s="61"/>
      <c r="WQU36" s="61"/>
      <c r="WQV36" s="61"/>
      <c r="WQW36" s="61"/>
      <c r="WQX36" s="61"/>
      <c r="WQY36" s="61"/>
      <c r="WQZ36" s="61"/>
      <c r="WRA36" s="61"/>
      <c r="WRB36" s="61"/>
      <c r="WRC36" s="61"/>
      <c r="WRD36" s="61"/>
      <c r="WRE36" s="61"/>
      <c r="WRF36" s="61"/>
      <c r="WRG36" s="61"/>
      <c r="WRH36" s="61"/>
      <c r="WRI36" s="61"/>
      <c r="WRJ36" s="61"/>
      <c r="WRK36" s="61"/>
      <c r="WRL36" s="61"/>
      <c r="WRM36" s="61"/>
      <c r="WRN36" s="61"/>
      <c r="WRO36" s="61"/>
      <c r="WRP36" s="61"/>
      <c r="WRQ36" s="61"/>
      <c r="WRR36" s="61"/>
      <c r="WRS36" s="61"/>
      <c r="WRT36" s="61"/>
      <c r="WRU36" s="61"/>
      <c r="WRV36" s="61"/>
      <c r="WRW36" s="61"/>
      <c r="WRX36" s="61"/>
      <c r="WRY36" s="61"/>
      <c r="WRZ36" s="61"/>
      <c r="WSA36" s="61"/>
      <c r="WSB36" s="61"/>
      <c r="WSC36" s="61"/>
      <c r="WSD36" s="61"/>
      <c r="WSE36" s="61"/>
      <c r="WSF36" s="61"/>
      <c r="WSG36" s="61"/>
      <c r="WSH36" s="61"/>
      <c r="WSI36" s="61"/>
      <c r="WSJ36" s="61"/>
      <c r="WSK36" s="61"/>
      <c r="WSL36" s="61"/>
      <c r="WSM36" s="61"/>
      <c r="WSN36" s="61"/>
      <c r="WSO36" s="61"/>
      <c r="WSP36" s="61"/>
      <c r="WSQ36" s="61"/>
      <c r="WSR36" s="61"/>
      <c r="WSS36" s="61"/>
      <c r="WST36" s="61"/>
      <c r="WSU36" s="61"/>
      <c r="WSV36" s="61"/>
      <c r="WSW36" s="61"/>
      <c r="WSX36" s="61"/>
      <c r="WSY36" s="61"/>
      <c r="WSZ36" s="61"/>
      <c r="WTA36" s="61"/>
      <c r="WTB36" s="61"/>
      <c r="WTC36" s="61"/>
      <c r="WTD36" s="61"/>
      <c r="WTE36" s="61"/>
      <c r="WTF36" s="61"/>
      <c r="WTG36" s="61"/>
      <c r="WTH36" s="61"/>
      <c r="WTI36" s="61"/>
      <c r="WTJ36" s="61"/>
      <c r="WTK36" s="61"/>
      <c r="WTL36" s="61"/>
      <c r="WTM36" s="61"/>
      <c r="WTN36" s="61"/>
      <c r="WTO36" s="61"/>
      <c r="WTP36" s="61"/>
      <c r="WTQ36" s="61"/>
      <c r="WTR36" s="61"/>
      <c r="WTS36" s="61"/>
      <c r="WTT36" s="61"/>
      <c r="WTU36" s="61"/>
      <c r="WTV36" s="61"/>
      <c r="WTW36" s="61"/>
      <c r="WTX36" s="61"/>
      <c r="WTY36" s="61"/>
      <c r="WTZ36" s="61"/>
      <c r="WUA36" s="61"/>
      <c r="WUB36" s="61"/>
      <c r="WUC36" s="61"/>
      <c r="WUD36" s="61"/>
      <c r="WUE36" s="61"/>
      <c r="WUF36" s="61"/>
      <c r="WUG36" s="61"/>
      <c r="WUH36" s="61"/>
      <c r="WUI36" s="61"/>
      <c r="WUJ36" s="61"/>
      <c r="WUK36" s="61"/>
      <c r="WUL36" s="61"/>
      <c r="WUM36" s="61"/>
      <c r="WUN36" s="61"/>
      <c r="WUO36" s="61"/>
      <c r="WUP36" s="61"/>
      <c r="WUQ36" s="61"/>
      <c r="WUR36" s="61"/>
      <c r="WUS36" s="61"/>
      <c r="WUT36" s="61"/>
      <c r="WUU36" s="61"/>
      <c r="WUV36" s="61"/>
      <c r="WUW36" s="61"/>
      <c r="WUX36" s="61"/>
      <c r="WUY36" s="61"/>
      <c r="WUZ36" s="61"/>
      <c r="WVA36" s="61"/>
      <c r="WVB36" s="61"/>
      <c r="WVC36" s="61"/>
      <c r="WVD36" s="61"/>
      <c r="WVE36" s="61"/>
      <c r="WVF36" s="61"/>
      <c r="WVG36" s="61"/>
      <c r="WVH36" s="61"/>
      <c r="WVI36" s="61"/>
      <c r="WVJ36" s="61"/>
      <c r="WVK36" s="61"/>
      <c r="WVL36" s="61"/>
      <c r="WVM36" s="61"/>
      <c r="WVN36" s="61"/>
      <c r="WVO36" s="61"/>
      <c r="WVP36" s="61"/>
      <c r="WVQ36" s="61"/>
      <c r="WVR36" s="61"/>
      <c r="WVS36" s="61"/>
      <c r="WVT36" s="61"/>
      <c r="WVU36" s="61"/>
      <c r="WVV36" s="61"/>
      <c r="WVW36" s="61"/>
      <c r="WVX36" s="61"/>
      <c r="WVY36" s="61"/>
      <c r="WVZ36" s="61"/>
      <c r="WWA36" s="61"/>
      <c r="WWB36" s="61"/>
      <c r="WWC36" s="61"/>
      <c r="WWD36" s="61"/>
      <c r="WWE36" s="61"/>
      <c r="WWF36" s="61"/>
      <c r="WWG36" s="61"/>
      <c r="WWH36" s="61"/>
      <c r="WWI36" s="61"/>
      <c r="WWJ36" s="61"/>
      <c r="WWK36" s="61"/>
      <c r="WWL36" s="61"/>
      <c r="WWM36" s="61"/>
      <c r="WWN36" s="61"/>
      <c r="WWO36" s="61"/>
      <c r="WWP36" s="61"/>
      <c r="WWQ36" s="61"/>
      <c r="WWR36" s="61"/>
      <c r="WWS36" s="61"/>
      <c r="WWT36" s="61"/>
      <c r="WWU36" s="61"/>
      <c r="WWV36" s="61"/>
      <c r="WWW36" s="61"/>
      <c r="WWX36" s="61"/>
      <c r="WWY36" s="61"/>
      <c r="WWZ36" s="61"/>
      <c r="WXA36" s="61"/>
      <c r="WXB36" s="61"/>
      <c r="WXC36" s="61"/>
      <c r="WXD36" s="61"/>
      <c r="WXE36" s="61"/>
      <c r="WXF36" s="61"/>
      <c r="WXG36" s="61"/>
      <c r="WXH36" s="61"/>
      <c r="WXI36" s="61"/>
      <c r="WXJ36" s="61"/>
      <c r="WXK36" s="61"/>
      <c r="WXL36" s="61"/>
      <c r="WXM36" s="61"/>
      <c r="WXN36" s="61"/>
      <c r="WXO36" s="61"/>
      <c r="WXP36" s="61"/>
      <c r="WXQ36" s="61"/>
      <c r="WXR36" s="61"/>
      <c r="WXS36" s="61"/>
      <c r="WXT36" s="61"/>
      <c r="WXU36" s="61"/>
      <c r="WXV36" s="61"/>
      <c r="WXW36" s="61"/>
      <c r="WXX36" s="61"/>
      <c r="WXY36" s="61"/>
      <c r="WXZ36" s="61"/>
      <c r="WYA36" s="61"/>
      <c r="WYB36" s="61"/>
      <c r="WYC36" s="61"/>
      <c r="WYD36" s="61"/>
      <c r="WYE36" s="61"/>
      <c r="WYF36" s="61"/>
      <c r="WYG36" s="61"/>
      <c r="WYH36" s="61"/>
      <c r="WYI36" s="61"/>
      <c r="WYJ36" s="61"/>
      <c r="WYK36" s="61"/>
      <c r="WYL36" s="61"/>
      <c r="WYM36" s="61"/>
      <c r="WYN36" s="61"/>
      <c r="WYO36" s="61"/>
      <c r="WYP36" s="61"/>
      <c r="WYQ36" s="61"/>
      <c r="WYR36" s="61"/>
      <c r="WYS36" s="61"/>
      <c r="WYT36" s="61"/>
      <c r="WYU36" s="61"/>
      <c r="WYV36" s="61"/>
      <c r="WYW36" s="61"/>
      <c r="WYX36" s="61"/>
      <c r="WYY36" s="61"/>
      <c r="WYZ36" s="61"/>
      <c r="WZA36" s="61"/>
      <c r="WZB36" s="61"/>
      <c r="WZC36" s="61"/>
      <c r="WZD36" s="61"/>
      <c r="WZE36" s="61"/>
      <c r="WZF36" s="61"/>
      <c r="WZG36" s="61"/>
      <c r="WZH36" s="61"/>
      <c r="WZI36" s="61"/>
      <c r="WZJ36" s="61"/>
      <c r="WZK36" s="61"/>
      <c r="WZL36" s="61"/>
      <c r="WZM36" s="61"/>
      <c r="WZN36" s="61"/>
      <c r="WZO36" s="61"/>
      <c r="WZP36" s="61"/>
      <c r="WZQ36" s="61"/>
      <c r="WZR36" s="61"/>
      <c r="WZS36" s="61"/>
      <c r="WZT36" s="61"/>
      <c r="WZU36" s="61"/>
      <c r="WZV36" s="61"/>
      <c r="WZW36" s="61"/>
      <c r="WZX36" s="61"/>
      <c r="WZY36" s="61"/>
      <c r="WZZ36" s="61"/>
      <c r="XAA36" s="61"/>
      <c r="XAB36" s="61"/>
      <c r="XAC36" s="61"/>
      <c r="XAD36" s="61"/>
      <c r="XAE36" s="61"/>
      <c r="XAF36" s="61"/>
      <c r="XAG36" s="61"/>
      <c r="XAH36" s="61"/>
      <c r="XAI36" s="61"/>
      <c r="XAJ36" s="61"/>
      <c r="XAK36" s="61"/>
      <c r="XAL36" s="61"/>
      <c r="XAM36" s="61"/>
      <c r="XAN36" s="61"/>
      <c r="XAO36" s="61"/>
      <c r="XAP36" s="61"/>
      <c r="XAQ36" s="61"/>
      <c r="XAR36" s="61"/>
      <c r="XAS36" s="61"/>
      <c r="XAT36" s="61"/>
      <c r="XAU36" s="61"/>
      <c r="XAV36" s="61"/>
      <c r="XAW36" s="61"/>
      <c r="XAX36" s="61"/>
      <c r="XAY36" s="61"/>
      <c r="XAZ36" s="61"/>
      <c r="XBA36" s="61"/>
      <c r="XBB36" s="61"/>
      <c r="XBC36" s="61"/>
      <c r="XBD36" s="61"/>
      <c r="XBE36" s="61"/>
      <c r="XBF36" s="61"/>
      <c r="XBG36" s="61"/>
      <c r="XBH36" s="61"/>
      <c r="XBI36" s="61"/>
      <c r="XBJ36" s="61"/>
      <c r="XBK36" s="61"/>
      <c r="XBL36" s="61"/>
      <c r="XBM36" s="61"/>
      <c r="XBN36" s="61"/>
      <c r="XBO36" s="61"/>
      <c r="XBP36" s="61"/>
      <c r="XBQ36" s="61"/>
      <c r="XBR36" s="61"/>
      <c r="XBS36" s="61"/>
      <c r="XBT36" s="61"/>
      <c r="XBU36" s="61"/>
      <c r="XBV36" s="61"/>
      <c r="XBW36" s="61"/>
      <c r="XBX36" s="61"/>
      <c r="XBY36" s="61"/>
      <c r="XBZ36" s="61"/>
      <c r="XCA36" s="61"/>
      <c r="XCB36" s="61"/>
      <c r="XCC36" s="61"/>
      <c r="XCD36" s="61"/>
      <c r="XCE36" s="61"/>
      <c r="XCF36" s="61"/>
      <c r="XCG36" s="61"/>
      <c r="XCH36" s="61"/>
      <c r="XCI36" s="61"/>
      <c r="XCJ36" s="61"/>
      <c r="XCK36" s="61"/>
      <c r="XCL36" s="61"/>
      <c r="XCM36" s="61"/>
      <c r="XCN36" s="61"/>
      <c r="XCO36" s="61"/>
      <c r="XCP36" s="61"/>
      <c r="XCQ36" s="61"/>
      <c r="XCR36" s="61"/>
      <c r="XCS36" s="61"/>
      <c r="XCT36" s="61"/>
      <c r="XCU36" s="61"/>
      <c r="XCV36" s="61"/>
      <c r="XCW36" s="61"/>
      <c r="XCX36" s="61"/>
      <c r="XCY36" s="61"/>
      <c r="XCZ36" s="61"/>
    </row>
    <row r="37" spans="2:16328" s="61" customFormat="1" x14ac:dyDescent="0.35">
      <c r="B37" s="62" t="s">
        <v>99</v>
      </c>
      <c r="D37" s="63">
        <f ca="1">IFERROR(D36/C36-1,"na")</f>
        <v>0.3847012661856124</v>
      </c>
      <c r="E37" s="63">
        <f t="shared" ref="E37:M37" ca="1" si="4">IFERROR(E36/D36-1,"na")</f>
        <v>0.34751481024768172</v>
      </c>
      <c r="F37" s="63">
        <f t="shared" ca="1" si="4"/>
        <v>0.30270011493115567</v>
      </c>
      <c r="G37" s="63">
        <f t="shared" ca="1" si="4"/>
        <v>0.24771776910111409</v>
      </c>
      <c r="H37" s="63">
        <f t="shared" ca="1" si="4"/>
        <v>0.20689835662049205</v>
      </c>
      <c r="I37" s="63">
        <f t="shared" ca="1" si="4"/>
        <v>0.16479100339118991</v>
      </c>
      <c r="J37" s="63">
        <f t="shared" ca="1" si="4"/>
        <v>0.15018563920019412</v>
      </c>
      <c r="K37" s="63">
        <f t="shared" ca="1" si="4"/>
        <v>0.12445908133660422</v>
      </c>
      <c r="L37" s="63">
        <f t="shared" ca="1" si="4"/>
        <v>0.12202110567814484</v>
      </c>
      <c r="M37" s="63">
        <f t="shared" ca="1" si="4"/>
        <v>3.21396657265971E-2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0</v>
      </c>
      <c r="C38" s="3">
        <f>+Model!M118</f>
        <v>1401.1750000000002</v>
      </c>
      <c r="D38" s="3">
        <f>+Model!N118</f>
        <v>1651.4575500000001</v>
      </c>
      <c r="E38" s="3">
        <f>+Model!O118</f>
        <v>1864.7130215000002</v>
      </c>
      <c r="F38" s="3">
        <f>+Model!P118</f>
        <v>2079.6179583950002</v>
      </c>
      <c r="G38" s="3">
        <f>+Model!Q118</f>
        <v>2298.7893994353503</v>
      </c>
      <c r="H38" s="3">
        <f>+Model!R118</f>
        <v>2513.2139803219357</v>
      </c>
      <c r="I38" s="3">
        <f>+Model!S118</f>
        <v>2686.7520787046624</v>
      </c>
      <c r="J38" s="3">
        <f>+Model!T118</f>
        <v>2829.1497463284445</v>
      </c>
      <c r="K38" s="3">
        <f>+Model!U118</f>
        <v>2979.4653131013411</v>
      </c>
      <c r="L38" s="3">
        <f>+Model!V118</f>
        <v>3138.1501872852814</v>
      </c>
      <c r="M38" s="4">
        <f ca="1">+L38*(1+$K$20)</f>
        <v>3239.0092853044885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1"/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1"/>
      <c r="HU38" s="61"/>
      <c r="HV38" s="61"/>
      <c r="HW38" s="61"/>
      <c r="HX38" s="61"/>
      <c r="HY38" s="61"/>
      <c r="HZ38" s="61"/>
      <c r="IA38" s="61"/>
      <c r="IB38" s="61"/>
      <c r="IC38" s="61"/>
      <c r="ID38" s="61"/>
      <c r="IE38" s="61"/>
      <c r="IF38" s="61"/>
      <c r="IG38" s="61"/>
      <c r="IH38" s="61"/>
      <c r="II38" s="61"/>
      <c r="IJ38" s="61"/>
      <c r="IK38" s="61"/>
      <c r="IL38" s="61"/>
      <c r="IM38" s="61"/>
      <c r="IN38" s="61"/>
      <c r="IO38" s="61"/>
      <c r="IP38" s="61"/>
      <c r="IQ38" s="61"/>
      <c r="IR38" s="61"/>
      <c r="IS38" s="61"/>
      <c r="IT38" s="61"/>
      <c r="IU38" s="61"/>
      <c r="IV38" s="61"/>
      <c r="IW38" s="61"/>
      <c r="IX38" s="61"/>
      <c r="IY38" s="61"/>
      <c r="IZ38" s="61"/>
      <c r="JA38" s="61"/>
      <c r="JB38" s="61"/>
      <c r="JC38" s="61"/>
      <c r="JD38" s="61"/>
      <c r="JE38" s="61"/>
      <c r="JF38" s="61"/>
      <c r="JG38" s="61"/>
      <c r="JH38" s="61"/>
      <c r="JI38" s="61"/>
      <c r="JJ38" s="61"/>
      <c r="JK38" s="61"/>
      <c r="JL38" s="61"/>
      <c r="JM38" s="61"/>
      <c r="JN38" s="61"/>
      <c r="JO38" s="61"/>
      <c r="JP38" s="61"/>
      <c r="JQ38" s="61"/>
      <c r="JR38" s="61"/>
      <c r="JS38" s="61"/>
      <c r="JT38" s="61"/>
      <c r="JU38" s="61"/>
      <c r="JV38" s="61"/>
      <c r="JW38" s="61"/>
      <c r="JX38" s="61"/>
      <c r="JY38" s="61"/>
      <c r="JZ38" s="61"/>
      <c r="KA38" s="61"/>
      <c r="KB38" s="61"/>
      <c r="KC38" s="61"/>
      <c r="KD38" s="61"/>
      <c r="KE38" s="61"/>
      <c r="KF38" s="61"/>
      <c r="KG38" s="61"/>
      <c r="KH38" s="61"/>
      <c r="KI38" s="61"/>
      <c r="KJ38" s="61"/>
      <c r="KK38" s="61"/>
      <c r="KL38" s="61"/>
      <c r="KM38" s="61"/>
      <c r="KN38" s="61"/>
      <c r="KO38" s="61"/>
      <c r="KP38" s="61"/>
      <c r="KQ38" s="61"/>
      <c r="KR38" s="61"/>
      <c r="KS38" s="61"/>
      <c r="KT38" s="61"/>
      <c r="KU38" s="61"/>
      <c r="KV38" s="61"/>
      <c r="KW38" s="61"/>
      <c r="KX38" s="61"/>
      <c r="KY38" s="61"/>
      <c r="KZ38" s="61"/>
      <c r="LA38" s="61"/>
      <c r="LB38" s="61"/>
      <c r="LC38" s="61"/>
      <c r="LD38" s="61"/>
      <c r="LE38" s="61"/>
      <c r="LF38" s="61"/>
      <c r="LG38" s="61"/>
      <c r="LH38" s="61"/>
      <c r="LI38" s="61"/>
      <c r="LJ38" s="61"/>
      <c r="LK38" s="61"/>
      <c r="LL38" s="61"/>
      <c r="LM38" s="61"/>
      <c r="LN38" s="61"/>
      <c r="LO38" s="61"/>
      <c r="LP38" s="61"/>
      <c r="LQ38" s="61"/>
      <c r="LR38" s="61"/>
      <c r="LS38" s="61"/>
      <c r="LT38" s="61"/>
      <c r="LU38" s="61"/>
      <c r="LV38" s="61"/>
      <c r="LW38" s="61"/>
      <c r="LX38" s="61"/>
      <c r="LY38" s="61"/>
      <c r="LZ38" s="61"/>
      <c r="MA38" s="61"/>
      <c r="MB38" s="61"/>
      <c r="MC38" s="61"/>
      <c r="MD38" s="61"/>
      <c r="ME38" s="61"/>
      <c r="MF38" s="61"/>
      <c r="MG38" s="61"/>
      <c r="MH38" s="61"/>
      <c r="MI38" s="61"/>
      <c r="MJ38" s="61"/>
      <c r="MK38" s="61"/>
      <c r="ML38" s="61"/>
      <c r="MM38" s="61"/>
      <c r="MN38" s="61"/>
      <c r="MO38" s="61"/>
      <c r="MP38" s="61"/>
      <c r="MQ38" s="61"/>
      <c r="MR38" s="61"/>
      <c r="MS38" s="61"/>
      <c r="MT38" s="61"/>
      <c r="MU38" s="61"/>
      <c r="MV38" s="61"/>
      <c r="MW38" s="61"/>
      <c r="MX38" s="61"/>
      <c r="MY38" s="61"/>
      <c r="MZ38" s="61"/>
      <c r="NA38" s="61"/>
      <c r="NB38" s="61"/>
      <c r="NC38" s="61"/>
      <c r="ND38" s="61"/>
      <c r="NE38" s="61"/>
      <c r="NF38" s="61"/>
      <c r="NG38" s="61"/>
      <c r="NH38" s="61"/>
      <c r="NI38" s="61"/>
      <c r="NJ38" s="61"/>
      <c r="NK38" s="61"/>
      <c r="NL38" s="61"/>
      <c r="NM38" s="61"/>
      <c r="NN38" s="61"/>
      <c r="NO38" s="61"/>
      <c r="NP38" s="61"/>
      <c r="NQ38" s="61"/>
      <c r="NR38" s="61"/>
      <c r="NS38" s="61"/>
      <c r="NT38" s="61"/>
      <c r="NU38" s="61"/>
      <c r="NV38" s="61"/>
      <c r="NW38" s="61"/>
      <c r="NX38" s="61"/>
      <c r="NY38" s="61"/>
      <c r="NZ38" s="61"/>
      <c r="OA38" s="61"/>
      <c r="OB38" s="61"/>
      <c r="OC38" s="61"/>
      <c r="OD38" s="61"/>
      <c r="OE38" s="61"/>
      <c r="OF38" s="61"/>
      <c r="OG38" s="61"/>
      <c r="OH38" s="61"/>
      <c r="OI38" s="61"/>
      <c r="OJ38" s="61"/>
      <c r="OK38" s="61"/>
      <c r="OL38" s="61"/>
      <c r="OM38" s="61"/>
      <c r="ON38" s="61"/>
      <c r="OO38" s="61"/>
      <c r="OP38" s="61"/>
      <c r="OQ38" s="61"/>
      <c r="OR38" s="61"/>
      <c r="OS38" s="61"/>
      <c r="OT38" s="61"/>
      <c r="OU38" s="61"/>
      <c r="OV38" s="61"/>
      <c r="OW38" s="61"/>
      <c r="OX38" s="61"/>
      <c r="OY38" s="61"/>
      <c r="OZ38" s="61"/>
      <c r="PA38" s="61"/>
      <c r="PB38" s="61"/>
      <c r="PC38" s="61"/>
      <c r="PD38" s="61"/>
      <c r="PE38" s="61"/>
      <c r="PF38" s="61"/>
      <c r="PG38" s="61"/>
      <c r="PH38" s="61"/>
      <c r="PI38" s="61"/>
      <c r="PJ38" s="61"/>
      <c r="PK38" s="61"/>
      <c r="PL38" s="61"/>
      <c r="PM38" s="61"/>
      <c r="PN38" s="61"/>
      <c r="PO38" s="61"/>
      <c r="PP38" s="61"/>
      <c r="PQ38" s="61"/>
      <c r="PR38" s="61"/>
      <c r="PS38" s="61"/>
      <c r="PT38" s="61"/>
      <c r="PU38" s="61"/>
      <c r="PV38" s="61"/>
      <c r="PW38" s="61"/>
      <c r="PX38" s="61"/>
      <c r="PY38" s="61"/>
      <c r="PZ38" s="61"/>
      <c r="QA38" s="61"/>
      <c r="QB38" s="61"/>
      <c r="QC38" s="61"/>
      <c r="QD38" s="61"/>
      <c r="QE38" s="61"/>
      <c r="QF38" s="61"/>
      <c r="QG38" s="61"/>
      <c r="QH38" s="61"/>
      <c r="QI38" s="61"/>
      <c r="QJ38" s="61"/>
      <c r="QK38" s="61"/>
      <c r="QL38" s="61"/>
      <c r="QM38" s="61"/>
      <c r="QN38" s="61"/>
      <c r="QO38" s="61"/>
      <c r="QP38" s="61"/>
      <c r="QQ38" s="61"/>
      <c r="QR38" s="61"/>
      <c r="QS38" s="61"/>
      <c r="QT38" s="61"/>
      <c r="QU38" s="61"/>
      <c r="QV38" s="61"/>
      <c r="QW38" s="61"/>
      <c r="QX38" s="61"/>
      <c r="QY38" s="61"/>
      <c r="QZ38" s="61"/>
      <c r="RA38" s="61"/>
      <c r="RB38" s="61"/>
      <c r="RC38" s="61"/>
      <c r="RD38" s="61"/>
      <c r="RE38" s="61"/>
      <c r="RF38" s="61"/>
      <c r="RG38" s="61"/>
      <c r="RH38" s="61"/>
      <c r="RI38" s="61"/>
      <c r="RJ38" s="61"/>
      <c r="RK38" s="61"/>
      <c r="RL38" s="61"/>
      <c r="RM38" s="61"/>
      <c r="RN38" s="61"/>
      <c r="RO38" s="61"/>
      <c r="RP38" s="61"/>
      <c r="RQ38" s="61"/>
      <c r="RR38" s="61"/>
      <c r="RS38" s="61"/>
      <c r="RT38" s="61"/>
      <c r="RU38" s="61"/>
      <c r="RV38" s="61"/>
      <c r="RW38" s="61"/>
      <c r="RX38" s="61"/>
      <c r="RY38" s="61"/>
      <c r="RZ38" s="61"/>
      <c r="SA38" s="61"/>
      <c r="SB38" s="61"/>
      <c r="SC38" s="61"/>
      <c r="SD38" s="61"/>
      <c r="SE38" s="61"/>
      <c r="SF38" s="61"/>
      <c r="SG38" s="61"/>
      <c r="SH38" s="61"/>
      <c r="SI38" s="61"/>
      <c r="SJ38" s="61"/>
      <c r="SK38" s="61"/>
      <c r="SL38" s="61"/>
      <c r="SM38" s="61"/>
      <c r="SN38" s="61"/>
      <c r="SO38" s="61"/>
      <c r="SP38" s="61"/>
      <c r="SQ38" s="61"/>
      <c r="SR38" s="61"/>
      <c r="SS38" s="61"/>
      <c r="ST38" s="61"/>
      <c r="SU38" s="61"/>
      <c r="SV38" s="61"/>
      <c r="SW38" s="61"/>
      <c r="SX38" s="61"/>
      <c r="SY38" s="61"/>
      <c r="SZ38" s="61"/>
      <c r="TA38" s="61"/>
      <c r="TB38" s="61"/>
      <c r="TC38" s="61"/>
      <c r="TD38" s="61"/>
      <c r="TE38" s="61"/>
      <c r="TF38" s="61"/>
      <c r="TG38" s="61"/>
      <c r="TH38" s="61"/>
      <c r="TI38" s="61"/>
      <c r="TJ38" s="61"/>
      <c r="TK38" s="61"/>
      <c r="TL38" s="61"/>
      <c r="TM38" s="61"/>
      <c r="TN38" s="61"/>
      <c r="TO38" s="61"/>
      <c r="TP38" s="61"/>
      <c r="TQ38" s="61"/>
      <c r="TR38" s="61"/>
      <c r="TS38" s="61"/>
      <c r="TT38" s="61"/>
      <c r="TU38" s="61"/>
      <c r="TV38" s="61"/>
      <c r="TW38" s="61"/>
      <c r="TX38" s="61"/>
      <c r="TY38" s="61"/>
      <c r="TZ38" s="61"/>
      <c r="UA38" s="61"/>
      <c r="UB38" s="61"/>
      <c r="UC38" s="61"/>
      <c r="UD38" s="61"/>
      <c r="UE38" s="61"/>
      <c r="UF38" s="61"/>
      <c r="UG38" s="61"/>
      <c r="UH38" s="61"/>
      <c r="UI38" s="61"/>
      <c r="UJ38" s="61"/>
      <c r="UK38" s="61"/>
      <c r="UL38" s="61"/>
      <c r="UM38" s="61"/>
      <c r="UN38" s="61"/>
      <c r="UO38" s="61"/>
      <c r="UP38" s="61"/>
      <c r="UQ38" s="61"/>
      <c r="UR38" s="61"/>
      <c r="US38" s="61"/>
      <c r="UT38" s="61"/>
      <c r="UU38" s="61"/>
      <c r="UV38" s="61"/>
      <c r="UW38" s="61"/>
      <c r="UX38" s="61"/>
      <c r="UY38" s="61"/>
      <c r="UZ38" s="61"/>
      <c r="VA38" s="61"/>
      <c r="VB38" s="61"/>
      <c r="VC38" s="61"/>
      <c r="VD38" s="61"/>
      <c r="VE38" s="61"/>
      <c r="VF38" s="61"/>
      <c r="VG38" s="61"/>
      <c r="VH38" s="61"/>
      <c r="VI38" s="61"/>
      <c r="VJ38" s="61"/>
      <c r="VK38" s="61"/>
      <c r="VL38" s="61"/>
      <c r="VM38" s="61"/>
      <c r="VN38" s="61"/>
      <c r="VO38" s="61"/>
      <c r="VP38" s="61"/>
      <c r="VQ38" s="61"/>
      <c r="VR38" s="61"/>
      <c r="VS38" s="61"/>
      <c r="VT38" s="61"/>
      <c r="VU38" s="61"/>
      <c r="VV38" s="61"/>
      <c r="VW38" s="61"/>
      <c r="VX38" s="61"/>
      <c r="VY38" s="61"/>
      <c r="VZ38" s="61"/>
      <c r="WA38" s="61"/>
      <c r="WB38" s="61"/>
      <c r="WC38" s="61"/>
      <c r="WD38" s="61"/>
      <c r="WE38" s="61"/>
      <c r="WF38" s="61"/>
      <c r="WG38" s="61"/>
      <c r="WH38" s="61"/>
      <c r="WI38" s="61"/>
      <c r="WJ38" s="61"/>
      <c r="WK38" s="61"/>
      <c r="WL38" s="61"/>
      <c r="WM38" s="61"/>
      <c r="WN38" s="61"/>
      <c r="WO38" s="61"/>
      <c r="WP38" s="61"/>
      <c r="WQ38" s="61"/>
      <c r="WR38" s="61"/>
      <c r="WS38" s="61"/>
      <c r="WT38" s="61"/>
      <c r="WU38" s="61"/>
      <c r="WV38" s="61"/>
      <c r="WW38" s="61"/>
      <c r="WX38" s="61"/>
      <c r="WY38" s="61"/>
      <c r="WZ38" s="61"/>
      <c r="XA38" s="61"/>
      <c r="XB38" s="61"/>
      <c r="XC38" s="61"/>
      <c r="XD38" s="61"/>
      <c r="XE38" s="61"/>
      <c r="XF38" s="61"/>
      <c r="XG38" s="61"/>
      <c r="XH38" s="61"/>
      <c r="XI38" s="61"/>
      <c r="XJ38" s="61"/>
      <c r="XK38" s="61"/>
      <c r="XL38" s="61"/>
      <c r="XM38" s="61"/>
      <c r="XN38" s="61"/>
      <c r="XO38" s="61"/>
      <c r="XP38" s="61"/>
      <c r="XQ38" s="61"/>
      <c r="XR38" s="61"/>
      <c r="XS38" s="61"/>
      <c r="XT38" s="61"/>
      <c r="XU38" s="61"/>
      <c r="XV38" s="61"/>
      <c r="XW38" s="61"/>
      <c r="XX38" s="61"/>
      <c r="XY38" s="61"/>
      <c r="XZ38" s="61"/>
      <c r="YA38" s="61"/>
      <c r="YB38" s="61"/>
      <c r="YC38" s="61"/>
      <c r="YD38" s="61"/>
      <c r="YE38" s="61"/>
      <c r="YF38" s="61"/>
      <c r="YG38" s="61"/>
      <c r="YH38" s="61"/>
      <c r="YI38" s="61"/>
      <c r="YJ38" s="61"/>
      <c r="YK38" s="61"/>
      <c r="YL38" s="61"/>
      <c r="YM38" s="61"/>
      <c r="YN38" s="61"/>
      <c r="YO38" s="61"/>
      <c r="YP38" s="61"/>
      <c r="YQ38" s="61"/>
      <c r="YR38" s="61"/>
      <c r="YS38" s="61"/>
      <c r="YT38" s="61"/>
      <c r="YU38" s="61"/>
      <c r="YV38" s="61"/>
      <c r="YW38" s="61"/>
      <c r="YX38" s="61"/>
      <c r="YY38" s="61"/>
      <c r="YZ38" s="61"/>
      <c r="ZA38" s="61"/>
      <c r="ZB38" s="61"/>
      <c r="ZC38" s="61"/>
      <c r="ZD38" s="61"/>
      <c r="ZE38" s="61"/>
      <c r="ZF38" s="61"/>
      <c r="ZG38" s="61"/>
      <c r="ZH38" s="61"/>
      <c r="ZI38" s="61"/>
      <c r="ZJ38" s="61"/>
      <c r="ZK38" s="61"/>
      <c r="ZL38" s="61"/>
      <c r="ZM38" s="61"/>
      <c r="ZN38" s="61"/>
      <c r="ZO38" s="61"/>
      <c r="ZP38" s="61"/>
      <c r="ZQ38" s="61"/>
      <c r="ZR38" s="61"/>
      <c r="ZS38" s="61"/>
      <c r="ZT38" s="61"/>
      <c r="ZU38" s="61"/>
      <c r="ZV38" s="61"/>
      <c r="ZW38" s="61"/>
      <c r="ZX38" s="61"/>
      <c r="ZY38" s="61"/>
      <c r="ZZ38" s="61"/>
      <c r="AAA38" s="61"/>
      <c r="AAB38" s="61"/>
      <c r="AAC38" s="61"/>
      <c r="AAD38" s="61"/>
      <c r="AAE38" s="61"/>
      <c r="AAF38" s="61"/>
      <c r="AAG38" s="61"/>
      <c r="AAH38" s="61"/>
      <c r="AAI38" s="61"/>
      <c r="AAJ38" s="61"/>
      <c r="AAK38" s="61"/>
      <c r="AAL38" s="61"/>
      <c r="AAM38" s="61"/>
      <c r="AAN38" s="61"/>
      <c r="AAO38" s="61"/>
      <c r="AAP38" s="61"/>
      <c r="AAQ38" s="61"/>
      <c r="AAR38" s="61"/>
      <c r="AAS38" s="61"/>
      <c r="AAT38" s="61"/>
      <c r="AAU38" s="61"/>
      <c r="AAV38" s="61"/>
      <c r="AAW38" s="61"/>
      <c r="AAX38" s="61"/>
      <c r="AAY38" s="61"/>
      <c r="AAZ38" s="61"/>
      <c r="ABA38" s="61"/>
      <c r="ABB38" s="61"/>
      <c r="ABC38" s="61"/>
      <c r="ABD38" s="61"/>
      <c r="ABE38" s="61"/>
      <c r="ABF38" s="61"/>
      <c r="ABG38" s="61"/>
      <c r="ABH38" s="61"/>
      <c r="ABI38" s="61"/>
      <c r="ABJ38" s="61"/>
      <c r="ABK38" s="61"/>
      <c r="ABL38" s="61"/>
      <c r="ABM38" s="61"/>
      <c r="ABN38" s="61"/>
      <c r="ABO38" s="61"/>
      <c r="ABP38" s="61"/>
      <c r="ABQ38" s="61"/>
      <c r="ABR38" s="61"/>
      <c r="ABS38" s="61"/>
      <c r="ABT38" s="61"/>
      <c r="ABU38" s="61"/>
      <c r="ABV38" s="61"/>
      <c r="ABW38" s="61"/>
      <c r="ABX38" s="61"/>
      <c r="ABY38" s="61"/>
      <c r="ABZ38" s="61"/>
      <c r="ACA38" s="61"/>
      <c r="ACB38" s="61"/>
      <c r="ACC38" s="61"/>
      <c r="ACD38" s="61"/>
      <c r="ACE38" s="61"/>
      <c r="ACF38" s="61"/>
      <c r="ACG38" s="61"/>
      <c r="ACH38" s="61"/>
      <c r="ACI38" s="61"/>
      <c r="ACJ38" s="61"/>
      <c r="ACK38" s="61"/>
      <c r="ACL38" s="61"/>
      <c r="ACM38" s="61"/>
      <c r="ACN38" s="61"/>
      <c r="ACO38" s="61"/>
      <c r="ACP38" s="61"/>
      <c r="ACQ38" s="61"/>
      <c r="ACR38" s="61"/>
      <c r="ACS38" s="61"/>
      <c r="ACT38" s="61"/>
      <c r="ACU38" s="61"/>
      <c r="ACV38" s="61"/>
      <c r="ACW38" s="61"/>
      <c r="ACX38" s="61"/>
      <c r="ACY38" s="61"/>
      <c r="ACZ38" s="61"/>
      <c r="ADA38" s="61"/>
      <c r="ADB38" s="61"/>
      <c r="ADC38" s="61"/>
      <c r="ADD38" s="61"/>
      <c r="ADE38" s="61"/>
      <c r="ADF38" s="61"/>
      <c r="ADG38" s="61"/>
      <c r="ADH38" s="61"/>
      <c r="ADI38" s="61"/>
      <c r="ADJ38" s="61"/>
      <c r="ADK38" s="61"/>
      <c r="ADL38" s="61"/>
      <c r="ADM38" s="61"/>
      <c r="ADN38" s="61"/>
      <c r="ADO38" s="61"/>
      <c r="ADP38" s="61"/>
      <c r="ADQ38" s="61"/>
      <c r="ADR38" s="61"/>
      <c r="ADS38" s="61"/>
      <c r="ADT38" s="61"/>
      <c r="ADU38" s="61"/>
      <c r="ADV38" s="61"/>
      <c r="ADW38" s="61"/>
      <c r="ADX38" s="61"/>
      <c r="ADY38" s="61"/>
      <c r="ADZ38" s="61"/>
      <c r="AEA38" s="61"/>
      <c r="AEB38" s="61"/>
      <c r="AEC38" s="61"/>
      <c r="AED38" s="61"/>
      <c r="AEE38" s="61"/>
      <c r="AEF38" s="61"/>
      <c r="AEG38" s="61"/>
      <c r="AEH38" s="61"/>
      <c r="AEI38" s="61"/>
      <c r="AEJ38" s="61"/>
      <c r="AEK38" s="61"/>
      <c r="AEL38" s="61"/>
      <c r="AEM38" s="61"/>
      <c r="AEN38" s="61"/>
      <c r="AEO38" s="61"/>
      <c r="AEP38" s="61"/>
      <c r="AEQ38" s="61"/>
      <c r="AER38" s="61"/>
      <c r="AES38" s="61"/>
      <c r="AET38" s="61"/>
      <c r="AEU38" s="61"/>
      <c r="AEV38" s="61"/>
      <c r="AEW38" s="61"/>
      <c r="AEX38" s="61"/>
      <c r="AEY38" s="61"/>
      <c r="AEZ38" s="61"/>
      <c r="AFA38" s="61"/>
      <c r="AFB38" s="61"/>
      <c r="AFC38" s="61"/>
      <c r="AFD38" s="61"/>
      <c r="AFE38" s="61"/>
      <c r="AFF38" s="61"/>
      <c r="AFG38" s="61"/>
      <c r="AFH38" s="61"/>
      <c r="AFI38" s="61"/>
      <c r="AFJ38" s="61"/>
      <c r="AFK38" s="61"/>
      <c r="AFL38" s="61"/>
      <c r="AFM38" s="61"/>
      <c r="AFN38" s="61"/>
      <c r="AFO38" s="61"/>
      <c r="AFP38" s="61"/>
      <c r="AFQ38" s="61"/>
      <c r="AFR38" s="61"/>
      <c r="AFS38" s="61"/>
      <c r="AFT38" s="61"/>
      <c r="AFU38" s="61"/>
      <c r="AFV38" s="61"/>
      <c r="AFW38" s="61"/>
      <c r="AFX38" s="61"/>
      <c r="AFY38" s="61"/>
      <c r="AFZ38" s="61"/>
      <c r="AGA38" s="61"/>
      <c r="AGB38" s="61"/>
      <c r="AGC38" s="61"/>
      <c r="AGD38" s="61"/>
      <c r="AGE38" s="61"/>
      <c r="AGF38" s="61"/>
      <c r="AGG38" s="61"/>
      <c r="AGH38" s="61"/>
      <c r="AGI38" s="61"/>
      <c r="AGJ38" s="61"/>
      <c r="AGK38" s="61"/>
      <c r="AGL38" s="61"/>
      <c r="AGM38" s="61"/>
      <c r="AGN38" s="61"/>
      <c r="AGO38" s="61"/>
      <c r="AGP38" s="61"/>
      <c r="AGQ38" s="61"/>
      <c r="AGR38" s="61"/>
      <c r="AGS38" s="61"/>
      <c r="AGT38" s="61"/>
      <c r="AGU38" s="61"/>
      <c r="AGV38" s="61"/>
      <c r="AGW38" s="61"/>
      <c r="AGX38" s="61"/>
      <c r="AGY38" s="61"/>
      <c r="AGZ38" s="61"/>
      <c r="AHA38" s="61"/>
      <c r="AHB38" s="61"/>
      <c r="AHC38" s="61"/>
      <c r="AHD38" s="61"/>
      <c r="AHE38" s="61"/>
      <c r="AHF38" s="61"/>
      <c r="AHG38" s="61"/>
      <c r="AHH38" s="61"/>
      <c r="AHI38" s="61"/>
      <c r="AHJ38" s="61"/>
      <c r="AHK38" s="61"/>
      <c r="AHL38" s="61"/>
      <c r="AHM38" s="61"/>
      <c r="AHN38" s="61"/>
      <c r="AHO38" s="61"/>
      <c r="AHP38" s="61"/>
      <c r="AHQ38" s="61"/>
      <c r="AHR38" s="61"/>
      <c r="AHS38" s="61"/>
      <c r="AHT38" s="61"/>
      <c r="AHU38" s="61"/>
      <c r="AHV38" s="61"/>
      <c r="AHW38" s="61"/>
      <c r="AHX38" s="61"/>
      <c r="AHY38" s="61"/>
      <c r="AHZ38" s="61"/>
      <c r="AIA38" s="61"/>
      <c r="AIB38" s="61"/>
      <c r="AIC38" s="61"/>
      <c r="AID38" s="61"/>
      <c r="AIE38" s="61"/>
      <c r="AIF38" s="61"/>
      <c r="AIG38" s="61"/>
      <c r="AIH38" s="61"/>
      <c r="AII38" s="61"/>
      <c r="AIJ38" s="61"/>
      <c r="AIK38" s="61"/>
      <c r="AIL38" s="61"/>
      <c r="AIM38" s="61"/>
      <c r="AIN38" s="61"/>
      <c r="AIO38" s="61"/>
      <c r="AIP38" s="61"/>
      <c r="AIQ38" s="61"/>
      <c r="AIR38" s="61"/>
      <c r="AIS38" s="61"/>
      <c r="AIT38" s="61"/>
      <c r="AIU38" s="61"/>
      <c r="AIV38" s="61"/>
      <c r="AIW38" s="61"/>
      <c r="AIX38" s="61"/>
      <c r="AIY38" s="61"/>
      <c r="AIZ38" s="61"/>
      <c r="AJA38" s="61"/>
      <c r="AJB38" s="61"/>
      <c r="AJC38" s="61"/>
      <c r="AJD38" s="61"/>
      <c r="AJE38" s="61"/>
      <c r="AJF38" s="61"/>
      <c r="AJG38" s="61"/>
      <c r="AJH38" s="61"/>
      <c r="AJI38" s="61"/>
      <c r="AJJ38" s="61"/>
      <c r="AJK38" s="61"/>
      <c r="AJL38" s="61"/>
      <c r="AJM38" s="61"/>
      <c r="AJN38" s="61"/>
      <c r="AJO38" s="61"/>
      <c r="AJP38" s="61"/>
      <c r="AJQ38" s="61"/>
      <c r="AJR38" s="61"/>
      <c r="AJS38" s="61"/>
      <c r="AJT38" s="61"/>
      <c r="AJU38" s="61"/>
      <c r="AJV38" s="61"/>
      <c r="AJW38" s="61"/>
      <c r="AJX38" s="61"/>
      <c r="AJY38" s="61"/>
      <c r="AJZ38" s="61"/>
      <c r="AKA38" s="61"/>
      <c r="AKB38" s="61"/>
      <c r="AKC38" s="61"/>
      <c r="AKD38" s="61"/>
      <c r="AKE38" s="61"/>
      <c r="AKF38" s="61"/>
      <c r="AKG38" s="61"/>
      <c r="AKH38" s="61"/>
      <c r="AKI38" s="61"/>
      <c r="AKJ38" s="61"/>
      <c r="AKK38" s="61"/>
      <c r="AKL38" s="61"/>
      <c r="AKM38" s="61"/>
      <c r="AKN38" s="61"/>
      <c r="AKO38" s="61"/>
      <c r="AKP38" s="61"/>
      <c r="AKQ38" s="61"/>
      <c r="AKR38" s="61"/>
      <c r="AKS38" s="61"/>
      <c r="AKT38" s="61"/>
      <c r="AKU38" s="61"/>
      <c r="AKV38" s="61"/>
      <c r="AKW38" s="61"/>
      <c r="AKX38" s="61"/>
      <c r="AKY38" s="61"/>
      <c r="AKZ38" s="61"/>
      <c r="ALA38" s="61"/>
      <c r="ALB38" s="61"/>
      <c r="ALC38" s="61"/>
      <c r="ALD38" s="61"/>
      <c r="ALE38" s="61"/>
      <c r="ALF38" s="61"/>
      <c r="ALG38" s="61"/>
      <c r="ALH38" s="61"/>
      <c r="ALI38" s="61"/>
      <c r="ALJ38" s="61"/>
      <c r="ALK38" s="61"/>
      <c r="ALL38" s="61"/>
      <c r="ALM38" s="61"/>
      <c r="ALN38" s="61"/>
      <c r="ALO38" s="61"/>
      <c r="ALP38" s="61"/>
      <c r="ALQ38" s="61"/>
      <c r="ALR38" s="61"/>
      <c r="ALS38" s="61"/>
      <c r="ALT38" s="61"/>
      <c r="ALU38" s="61"/>
      <c r="ALV38" s="61"/>
      <c r="ALW38" s="61"/>
      <c r="ALX38" s="61"/>
      <c r="ALY38" s="61"/>
      <c r="ALZ38" s="61"/>
      <c r="AMA38" s="61"/>
      <c r="AMB38" s="61"/>
      <c r="AMC38" s="61"/>
      <c r="AMD38" s="61"/>
      <c r="AME38" s="61"/>
      <c r="AMF38" s="61"/>
      <c r="AMG38" s="61"/>
      <c r="AMH38" s="61"/>
      <c r="AMI38" s="61"/>
      <c r="AMJ38" s="61"/>
      <c r="AMK38" s="61"/>
      <c r="AML38" s="61"/>
      <c r="AMM38" s="61"/>
      <c r="AMN38" s="61"/>
      <c r="AMO38" s="61"/>
      <c r="AMP38" s="61"/>
      <c r="AMQ38" s="61"/>
      <c r="AMR38" s="61"/>
      <c r="AMS38" s="61"/>
      <c r="AMT38" s="61"/>
      <c r="AMU38" s="61"/>
      <c r="AMV38" s="61"/>
      <c r="AMW38" s="61"/>
      <c r="AMX38" s="61"/>
      <c r="AMY38" s="61"/>
      <c r="AMZ38" s="61"/>
      <c r="ANA38" s="61"/>
      <c r="ANB38" s="61"/>
      <c r="ANC38" s="61"/>
      <c r="AND38" s="61"/>
      <c r="ANE38" s="61"/>
      <c r="ANF38" s="61"/>
      <c r="ANG38" s="61"/>
      <c r="ANH38" s="61"/>
      <c r="ANI38" s="61"/>
      <c r="ANJ38" s="61"/>
      <c r="ANK38" s="61"/>
      <c r="ANL38" s="61"/>
      <c r="ANM38" s="61"/>
      <c r="ANN38" s="61"/>
      <c r="ANO38" s="61"/>
      <c r="ANP38" s="61"/>
      <c r="ANQ38" s="61"/>
      <c r="ANR38" s="61"/>
      <c r="ANS38" s="61"/>
      <c r="ANT38" s="61"/>
      <c r="ANU38" s="61"/>
      <c r="ANV38" s="61"/>
      <c r="ANW38" s="61"/>
      <c r="ANX38" s="61"/>
      <c r="ANY38" s="61"/>
      <c r="ANZ38" s="61"/>
      <c r="AOA38" s="61"/>
      <c r="AOB38" s="61"/>
      <c r="AOC38" s="61"/>
      <c r="AOD38" s="61"/>
      <c r="AOE38" s="61"/>
      <c r="AOF38" s="61"/>
      <c r="AOG38" s="61"/>
      <c r="AOH38" s="61"/>
      <c r="AOI38" s="61"/>
      <c r="AOJ38" s="61"/>
      <c r="AOK38" s="61"/>
      <c r="AOL38" s="61"/>
      <c r="AOM38" s="61"/>
      <c r="AON38" s="61"/>
      <c r="AOO38" s="61"/>
      <c r="AOP38" s="61"/>
      <c r="AOQ38" s="61"/>
      <c r="AOR38" s="61"/>
      <c r="AOS38" s="61"/>
      <c r="AOT38" s="61"/>
      <c r="AOU38" s="61"/>
      <c r="AOV38" s="61"/>
      <c r="AOW38" s="61"/>
      <c r="AOX38" s="61"/>
      <c r="AOY38" s="61"/>
      <c r="AOZ38" s="61"/>
      <c r="APA38" s="61"/>
      <c r="APB38" s="61"/>
      <c r="APC38" s="61"/>
      <c r="APD38" s="61"/>
      <c r="APE38" s="61"/>
      <c r="APF38" s="61"/>
      <c r="APG38" s="61"/>
      <c r="APH38" s="61"/>
      <c r="API38" s="61"/>
      <c r="APJ38" s="61"/>
      <c r="APK38" s="61"/>
      <c r="APL38" s="61"/>
      <c r="APM38" s="61"/>
      <c r="APN38" s="61"/>
      <c r="APO38" s="61"/>
      <c r="APP38" s="61"/>
      <c r="APQ38" s="61"/>
      <c r="APR38" s="61"/>
      <c r="APS38" s="61"/>
      <c r="APT38" s="61"/>
      <c r="APU38" s="61"/>
      <c r="APV38" s="61"/>
      <c r="APW38" s="61"/>
      <c r="APX38" s="61"/>
      <c r="APY38" s="61"/>
      <c r="APZ38" s="61"/>
      <c r="AQA38" s="61"/>
      <c r="AQB38" s="61"/>
      <c r="AQC38" s="61"/>
      <c r="AQD38" s="61"/>
      <c r="AQE38" s="61"/>
      <c r="AQF38" s="61"/>
      <c r="AQG38" s="61"/>
      <c r="AQH38" s="61"/>
      <c r="AQI38" s="61"/>
      <c r="AQJ38" s="61"/>
      <c r="AQK38" s="61"/>
      <c r="AQL38" s="61"/>
      <c r="AQM38" s="61"/>
      <c r="AQN38" s="61"/>
      <c r="AQO38" s="61"/>
      <c r="AQP38" s="61"/>
      <c r="AQQ38" s="61"/>
      <c r="AQR38" s="61"/>
      <c r="AQS38" s="61"/>
      <c r="AQT38" s="61"/>
      <c r="AQU38" s="61"/>
      <c r="AQV38" s="61"/>
      <c r="AQW38" s="61"/>
      <c r="AQX38" s="61"/>
      <c r="AQY38" s="61"/>
      <c r="AQZ38" s="61"/>
      <c r="ARA38" s="61"/>
      <c r="ARB38" s="61"/>
      <c r="ARC38" s="61"/>
      <c r="ARD38" s="61"/>
      <c r="ARE38" s="61"/>
      <c r="ARF38" s="61"/>
      <c r="ARG38" s="61"/>
      <c r="ARH38" s="61"/>
      <c r="ARI38" s="61"/>
      <c r="ARJ38" s="61"/>
      <c r="ARK38" s="61"/>
      <c r="ARL38" s="61"/>
      <c r="ARM38" s="61"/>
      <c r="ARN38" s="61"/>
      <c r="ARO38" s="61"/>
      <c r="ARP38" s="61"/>
      <c r="ARQ38" s="61"/>
      <c r="ARR38" s="61"/>
      <c r="ARS38" s="61"/>
      <c r="ART38" s="61"/>
      <c r="ARU38" s="61"/>
      <c r="ARV38" s="61"/>
      <c r="ARW38" s="61"/>
      <c r="ARX38" s="61"/>
      <c r="ARY38" s="61"/>
      <c r="ARZ38" s="61"/>
      <c r="ASA38" s="61"/>
      <c r="ASB38" s="61"/>
      <c r="ASC38" s="61"/>
      <c r="ASD38" s="61"/>
      <c r="ASE38" s="61"/>
      <c r="ASF38" s="61"/>
      <c r="ASG38" s="61"/>
      <c r="ASH38" s="61"/>
      <c r="ASI38" s="61"/>
      <c r="ASJ38" s="61"/>
      <c r="ASK38" s="61"/>
      <c r="ASL38" s="61"/>
      <c r="ASM38" s="61"/>
      <c r="ASN38" s="61"/>
      <c r="ASO38" s="61"/>
      <c r="ASP38" s="61"/>
      <c r="ASQ38" s="61"/>
      <c r="ASR38" s="61"/>
      <c r="ASS38" s="61"/>
      <c r="AST38" s="61"/>
      <c r="ASU38" s="61"/>
      <c r="ASV38" s="61"/>
      <c r="ASW38" s="61"/>
      <c r="ASX38" s="61"/>
      <c r="ASY38" s="61"/>
      <c r="ASZ38" s="61"/>
      <c r="ATA38" s="61"/>
      <c r="ATB38" s="61"/>
      <c r="ATC38" s="61"/>
      <c r="ATD38" s="61"/>
      <c r="ATE38" s="61"/>
      <c r="ATF38" s="61"/>
      <c r="ATG38" s="61"/>
      <c r="ATH38" s="61"/>
      <c r="ATI38" s="61"/>
      <c r="ATJ38" s="61"/>
      <c r="ATK38" s="61"/>
      <c r="ATL38" s="61"/>
      <c r="ATM38" s="61"/>
      <c r="ATN38" s="61"/>
      <c r="ATO38" s="61"/>
      <c r="ATP38" s="61"/>
      <c r="ATQ38" s="61"/>
      <c r="ATR38" s="61"/>
      <c r="ATS38" s="61"/>
      <c r="ATT38" s="61"/>
      <c r="ATU38" s="61"/>
      <c r="ATV38" s="61"/>
      <c r="ATW38" s="61"/>
      <c r="ATX38" s="61"/>
      <c r="ATY38" s="61"/>
      <c r="ATZ38" s="61"/>
      <c r="AUA38" s="61"/>
      <c r="AUB38" s="61"/>
      <c r="AUC38" s="61"/>
      <c r="AUD38" s="61"/>
      <c r="AUE38" s="61"/>
      <c r="AUF38" s="61"/>
      <c r="AUG38" s="61"/>
      <c r="AUH38" s="61"/>
      <c r="AUI38" s="61"/>
      <c r="AUJ38" s="61"/>
      <c r="AUK38" s="61"/>
      <c r="AUL38" s="61"/>
      <c r="AUM38" s="61"/>
      <c r="AUN38" s="61"/>
      <c r="AUO38" s="61"/>
      <c r="AUP38" s="61"/>
      <c r="AUQ38" s="61"/>
      <c r="AUR38" s="61"/>
      <c r="AUS38" s="61"/>
      <c r="AUT38" s="61"/>
      <c r="AUU38" s="61"/>
      <c r="AUV38" s="61"/>
      <c r="AUW38" s="61"/>
      <c r="AUX38" s="61"/>
      <c r="AUY38" s="61"/>
      <c r="AUZ38" s="61"/>
      <c r="AVA38" s="61"/>
      <c r="AVB38" s="61"/>
      <c r="AVC38" s="61"/>
      <c r="AVD38" s="61"/>
      <c r="AVE38" s="61"/>
      <c r="AVF38" s="61"/>
      <c r="AVG38" s="61"/>
      <c r="AVH38" s="61"/>
      <c r="AVI38" s="61"/>
      <c r="AVJ38" s="61"/>
      <c r="AVK38" s="61"/>
      <c r="AVL38" s="61"/>
      <c r="AVM38" s="61"/>
      <c r="AVN38" s="61"/>
      <c r="AVO38" s="61"/>
      <c r="AVP38" s="61"/>
      <c r="AVQ38" s="61"/>
      <c r="AVR38" s="61"/>
      <c r="AVS38" s="61"/>
      <c r="AVT38" s="61"/>
      <c r="AVU38" s="61"/>
      <c r="AVV38" s="61"/>
      <c r="AVW38" s="61"/>
      <c r="AVX38" s="61"/>
      <c r="AVY38" s="61"/>
      <c r="AVZ38" s="61"/>
      <c r="AWA38" s="61"/>
      <c r="AWB38" s="61"/>
      <c r="AWC38" s="61"/>
      <c r="AWD38" s="61"/>
      <c r="AWE38" s="61"/>
      <c r="AWF38" s="61"/>
      <c r="AWG38" s="61"/>
      <c r="AWH38" s="61"/>
      <c r="AWI38" s="61"/>
      <c r="AWJ38" s="61"/>
      <c r="AWK38" s="61"/>
      <c r="AWL38" s="61"/>
      <c r="AWM38" s="61"/>
      <c r="AWN38" s="61"/>
      <c r="AWO38" s="61"/>
      <c r="AWP38" s="61"/>
      <c r="AWQ38" s="61"/>
      <c r="AWR38" s="61"/>
      <c r="AWS38" s="61"/>
      <c r="AWT38" s="61"/>
      <c r="AWU38" s="61"/>
      <c r="AWV38" s="61"/>
      <c r="AWW38" s="61"/>
      <c r="AWX38" s="61"/>
      <c r="AWY38" s="61"/>
      <c r="AWZ38" s="61"/>
      <c r="AXA38" s="61"/>
      <c r="AXB38" s="61"/>
      <c r="AXC38" s="61"/>
      <c r="AXD38" s="61"/>
      <c r="AXE38" s="61"/>
      <c r="AXF38" s="61"/>
      <c r="AXG38" s="61"/>
      <c r="AXH38" s="61"/>
      <c r="AXI38" s="61"/>
      <c r="AXJ38" s="61"/>
      <c r="AXK38" s="61"/>
      <c r="AXL38" s="61"/>
      <c r="AXM38" s="61"/>
      <c r="AXN38" s="61"/>
      <c r="AXO38" s="61"/>
      <c r="AXP38" s="61"/>
      <c r="AXQ38" s="61"/>
      <c r="AXR38" s="61"/>
      <c r="AXS38" s="61"/>
      <c r="AXT38" s="61"/>
      <c r="AXU38" s="61"/>
      <c r="AXV38" s="61"/>
      <c r="AXW38" s="61"/>
      <c r="AXX38" s="61"/>
      <c r="AXY38" s="61"/>
      <c r="AXZ38" s="61"/>
      <c r="AYA38" s="61"/>
      <c r="AYB38" s="61"/>
      <c r="AYC38" s="61"/>
      <c r="AYD38" s="61"/>
      <c r="AYE38" s="61"/>
      <c r="AYF38" s="61"/>
      <c r="AYG38" s="61"/>
      <c r="AYH38" s="61"/>
      <c r="AYI38" s="61"/>
      <c r="AYJ38" s="61"/>
      <c r="AYK38" s="61"/>
      <c r="AYL38" s="61"/>
      <c r="AYM38" s="61"/>
      <c r="AYN38" s="61"/>
      <c r="AYO38" s="61"/>
      <c r="AYP38" s="61"/>
      <c r="AYQ38" s="61"/>
      <c r="AYR38" s="61"/>
      <c r="AYS38" s="61"/>
      <c r="AYT38" s="61"/>
      <c r="AYU38" s="61"/>
      <c r="AYV38" s="61"/>
      <c r="AYW38" s="61"/>
      <c r="AYX38" s="61"/>
      <c r="AYY38" s="61"/>
      <c r="AYZ38" s="61"/>
      <c r="AZA38" s="61"/>
      <c r="AZB38" s="61"/>
      <c r="AZC38" s="61"/>
      <c r="AZD38" s="61"/>
      <c r="AZE38" s="61"/>
      <c r="AZF38" s="61"/>
      <c r="AZG38" s="61"/>
      <c r="AZH38" s="61"/>
      <c r="AZI38" s="61"/>
      <c r="AZJ38" s="61"/>
      <c r="AZK38" s="61"/>
      <c r="AZL38" s="61"/>
      <c r="AZM38" s="61"/>
      <c r="AZN38" s="61"/>
      <c r="AZO38" s="61"/>
      <c r="AZP38" s="61"/>
      <c r="AZQ38" s="61"/>
      <c r="AZR38" s="61"/>
      <c r="AZS38" s="61"/>
      <c r="AZT38" s="61"/>
      <c r="AZU38" s="61"/>
      <c r="AZV38" s="61"/>
      <c r="AZW38" s="61"/>
      <c r="AZX38" s="61"/>
      <c r="AZY38" s="61"/>
      <c r="AZZ38" s="61"/>
      <c r="BAA38" s="61"/>
      <c r="BAB38" s="61"/>
      <c r="BAC38" s="61"/>
      <c r="BAD38" s="61"/>
      <c r="BAE38" s="61"/>
      <c r="BAF38" s="61"/>
      <c r="BAG38" s="61"/>
      <c r="BAH38" s="61"/>
      <c r="BAI38" s="61"/>
      <c r="BAJ38" s="61"/>
      <c r="BAK38" s="61"/>
      <c r="BAL38" s="61"/>
      <c r="BAM38" s="61"/>
      <c r="BAN38" s="61"/>
      <c r="BAO38" s="61"/>
      <c r="BAP38" s="61"/>
      <c r="BAQ38" s="61"/>
      <c r="BAR38" s="61"/>
      <c r="BAS38" s="61"/>
      <c r="BAT38" s="61"/>
      <c r="BAU38" s="61"/>
      <c r="BAV38" s="61"/>
      <c r="BAW38" s="61"/>
      <c r="BAX38" s="61"/>
      <c r="BAY38" s="61"/>
      <c r="BAZ38" s="61"/>
      <c r="BBA38" s="61"/>
      <c r="BBB38" s="61"/>
      <c r="BBC38" s="61"/>
      <c r="BBD38" s="61"/>
      <c r="BBE38" s="61"/>
      <c r="BBF38" s="61"/>
      <c r="BBG38" s="61"/>
      <c r="BBH38" s="61"/>
      <c r="BBI38" s="61"/>
      <c r="BBJ38" s="61"/>
      <c r="BBK38" s="61"/>
      <c r="BBL38" s="61"/>
      <c r="BBM38" s="61"/>
      <c r="BBN38" s="61"/>
      <c r="BBO38" s="61"/>
      <c r="BBP38" s="61"/>
      <c r="BBQ38" s="61"/>
      <c r="BBR38" s="61"/>
      <c r="BBS38" s="61"/>
      <c r="BBT38" s="61"/>
      <c r="BBU38" s="61"/>
      <c r="BBV38" s="61"/>
      <c r="BBW38" s="61"/>
      <c r="BBX38" s="61"/>
      <c r="BBY38" s="61"/>
      <c r="BBZ38" s="61"/>
      <c r="BCA38" s="61"/>
      <c r="BCB38" s="61"/>
      <c r="BCC38" s="61"/>
      <c r="BCD38" s="61"/>
      <c r="BCE38" s="61"/>
      <c r="BCF38" s="61"/>
      <c r="BCG38" s="61"/>
      <c r="BCH38" s="61"/>
      <c r="BCI38" s="61"/>
      <c r="BCJ38" s="61"/>
      <c r="BCK38" s="61"/>
      <c r="BCL38" s="61"/>
      <c r="BCM38" s="61"/>
      <c r="BCN38" s="61"/>
      <c r="BCO38" s="61"/>
      <c r="BCP38" s="61"/>
      <c r="BCQ38" s="61"/>
      <c r="BCR38" s="61"/>
      <c r="BCS38" s="61"/>
      <c r="BCT38" s="61"/>
      <c r="BCU38" s="61"/>
      <c r="BCV38" s="61"/>
      <c r="BCW38" s="61"/>
      <c r="BCX38" s="61"/>
      <c r="BCY38" s="61"/>
      <c r="BCZ38" s="61"/>
      <c r="BDA38" s="61"/>
      <c r="BDB38" s="61"/>
      <c r="BDC38" s="61"/>
      <c r="BDD38" s="61"/>
      <c r="BDE38" s="61"/>
      <c r="BDF38" s="61"/>
      <c r="BDG38" s="61"/>
      <c r="BDH38" s="61"/>
      <c r="BDI38" s="61"/>
      <c r="BDJ38" s="61"/>
      <c r="BDK38" s="61"/>
      <c r="BDL38" s="61"/>
      <c r="BDM38" s="61"/>
      <c r="BDN38" s="61"/>
      <c r="BDO38" s="61"/>
      <c r="BDP38" s="61"/>
      <c r="BDQ38" s="61"/>
      <c r="BDR38" s="61"/>
      <c r="BDS38" s="61"/>
      <c r="BDT38" s="61"/>
      <c r="BDU38" s="61"/>
      <c r="BDV38" s="61"/>
      <c r="BDW38" s="61"/>
      <c r="BDX38" s="61"/>
      <c r="BDY38" s="61"/>
      <c r="BDZ38" s="61"/>
      <c r="BEA38" s="61"/>
      <c r="BEB38" s="61"/>
      <c r="BEC38" s="61"/>
      <c r="BED38" s="61"/>
      <c r="BEE38" s="61"/>
      <c r="BEF38" s="61"/>
      <c r="BEG38" s="61"/>
      <c r="BEH38" s="61"/>
      <c r="BEI38" s="61"/>
      <c r="BEJ38" s="61"/>
      <c r="BEK38" s="61"/>
      <c r="BEL38" s="61"/>
      <c r="BEM38" s="61"/>
      <c r="BEN38" s="61"/>
      <c r="BEO38" s="61"/>
      <c r="BEP38" s="61"/>
      <c r="BEQ38" s="61"/>
      <c r="BER38" s="61"/>
      <c r="BES38" s="61"/>
      <c r="BET38" s="61"/>
      <c r="BEU38" s="61"/>
      <c r="BEV38" s="61"/>
      <c r="BEW38" s="61"/>
      <c r="BEX38" s="61"/>
      <c r="BEY38" s="61"/>
      <c r="BEZ38" s="61"/>
      <c r="BFA38" s="61"/>
      <c r="BFB38" s="61"/>
      <c r="BFC38" s="61"/>
      <c r="BFD38" s="61"/>
      <c r="BFE38" s="61"/>
      <c r="BFF38" s="61"/>
      <c r="BFG38" s="61"/>
      <c r="BFH38" s="61"/>
      <c r="BFI38" s="61"/>
      <c r="BFJ38" s="61"/>
      <c r="BFK38" s="61"/>
      <c r="BFL38" s="61"/>
      <c r="BFM38" s="61"/>
      <c r="BFN38" s="61"/>
      <c r="BFO38" s="61"/>
      <c r="BFP38" s="61"/>
      <c r="BFQ38" s="61"/>
      <c r="BFR38" s="61"/>
      <c r="BFS38" s="61"/>
      <c r="BFT38" s="61"/>
      <c r="BFU38" s="61"/>
      <c r="BFV38" s="61"/>
      <c r="BFW38" s="61"/>
      <c r="BFX38" s="61"/>
      <c r="BFY38" s="61"/>
      <c r="BFZ38" s="61"/>
      <c r="BGA38" s="61"/>
      <c r="BGB38" s="61"/>
      <c r="BGC38" s="61"/>
      <c r="BGD38" s="61"/>
      <c r="BGE38" s="61"/>
      <c r="BGF38" s="61"/>
      <c r="BGG38" s="61"/>
      <c r="BGH38" s="61"/>
      <c r="BGI38" s="61"/>
      <c r="BGJ38" s="61"/>
      <c r="BGK38" s="61"/>
      <c r="BGL38" s="61"/>
      <c r="BGM38" s="61"/>
      <c r="BGN38" s="61"/>
      <c r="BGO38" s="61"/>
      <c r="BGP38" s="61"/>
      <c r="BGQ38" s="61"/>
      <c r="BGR38" s="61"/>
      <c r="BGS38" s="61"/>
      <c r="BGT38" s="61"/>
      <c r="BGU38" s="61"/>
      <c r="BGV38" s="61"/>
      <c r="BGW38" s="61"/>
      <c r="BGX38" s="61"/>
      <c r="BGY38" s="61"/>
      <c r="BGZ38" s="61"/>
      <c r="BHA38" s="61"/>
      <c r="BHB38" s="61"/>
      <c r="BHC38" s="61"/>
      <c r="BHD38" s="61"/>
      <c r="BHE38" s="61"/>
      <c r="BHF38" s="61"/>
      <c r="BHG38" s="61"/>
      <c r="BHH38" s="61"/>
      <c r="BHI38" s="61"/>
      <c r="BHJ38" s="61"/>
      <c r="BHK38" s="61"/>
      <c r="BHL38" s="61"/>
      <c r="BHM38" s="61"/>
      <c r="BHN38" s="61"/>
      <c r="BHO38" s="61"/>
      <c r="BHP38" s="61"/>
      <c r="BHQ38" s="61"/>
      <c r="BHR38" s="61"/>
      <c r="BHS38" s="61"/>
      <c r="BHT38" s="61"/>
      <c r="BHU38" s="61"/>
      <c r="BHV38" s="61"/>
      <c r="BHW38" s="61"/>
      <c r="BHX38" s="61"/>
      <c r="BHY38" s="61"/>
      <c r="BHZ38" s="61"/>
      <c r="BIA38" s="61"/>
      <c r="BIB38" s="61"/>
      <c r="BIC38" s="61"/>
      <c r="BID38" s="61"/>
      <c r="BIE38" s="61"/>
      <c r="BIF38" s="61"/>
      <c r="BIG38" s="61"/>
      <c r="BIH38" s="61"/>
      <c r="BII38" s="61"/>
      <c r="BIJ38" s="61"/>
      <c r="BIK38" s="61"/>
      <c r="BIL38" s="61"/>
      <c r="BIM38" s="61"/>
      <c r="BIN38" s="61"/>
      <c r="BIO38" s="61"/>
      <c r="BIP38" s="61"/>
      <c r="BIQ38" s="61"/>
      <c r="BIR38" s="61"/>
      <c r="BIS38" s="61"/>
      <c r="BIT38" s="61"/>
      <c r="BIU38" s="61"/>
      <c r="BIV38" s="61"/>
      <c r="BIW38" s="61"/>
      <c r="BIX38" s="61"/>
      <c r="BIY38" s="61"/>
      <c r="BIZ38" s="61"/>
      <c r="BJA38" s="61"/>
      <c r="BJB38" s="61"/>
      <c r="BJC38" s="61"/>
      <c r="BJD38" s="61"/>
      <c r="BJE38" s="61"/>
      <c r="BJF38" s="61"/>
      <c r="BJG38" s="61"/>
      <c r="BJH38" s="61"/>
      <c r="BJI38" s="61"/>
      <c r="BJJ38" s="61"/>
      <c r="BJK38" s="61"/>
      <c r="BJL38" s="61"/>
      <c r="BJM38" s="61"/>
      <c r="BJN38" s="61"/>
      <c r="BJO38" s="61"/>
      <c r="BJP38" s="61"/>
      <c r="BJQ38" s="61"/>
      <c r="BJR38" s="61"/>
      <c r="BJS38" s="61"/>
      <c r="BJT38" s="61"/>
      <c r="BJU38" s="61"/>
      <c r="BJV38" s="61"/>
      <c r="BJW38" s="61"/>
      <c r="BJX38" s="61"/>
      <c r="BJY38" s="61"/>
      <c r="BJZ38" s="61"/>
      <c r="BKA38" s="61"/>
      <c r="BKB38" s="61"/>
      <c r="BKC38" s="61"/>
      <c r="BKD38" s="61"/>
      <c r="BKE38" s="61"/>
      <c r="BKF38" s="61"/>
      <c r="BKG38" s="61"/>
      <c r="BKH38" s="61"/>
      <c r="BKI38" s="61"/>
      <c r="BKJ38" s="61"/>
      <c r="BKK38" s="61"/>
      <c r="BKL38" s="61"/>
      <c r="BKM38" s="61"/>
      <c r="BKN38" s="61"/>
      <c r="BKO38" s="61"/>
      <c r="BKP38" s="61"/>
      <c r="BKQ38" s="61"/>
      <c r="BKR38" s="61"/>
      <c r="BKS38" s="61"/>
      <c r="BKT38" s="61"/>
      <c r="BKU38" s="61"/>
      <c r="BKV38" s="61"/>
      <c r="BKW38" s="61"/>
      <c r="BKX38" s="61"/>
      <c r="BKY38" s="61"/>
      <c r="BKZ38" s="61"/>
      <c r="BLA38" s="61"/>
      <c r="BLB38" s="61"/>
      <c r="BLC38" s="61"/>
      <c r="BLD38" s="61"/>
      <c r="BLE38" s="61"/>
      <c r="BLF38" s="61"/>
      <c r="BLG38" s="61"/>
      <c r="BLH38" s="61"/>
      <c r="BLI38" s="61"/>
      <c r="BLJ38" s="61"/>
      <c r="BLK38" s="61"/>
      <c r="BLL38" s="61"/>
      <c r="BLM38" s="61"/>
      <c r="BLN38" s="61"/>
      <c r="BLO38" s="61"/>
      <c r="BLP38" s="61"/>
      <c r="BLQ38" s="61"/>
      <c r="BLR38" s="61"/>
      <c r="BLS38" s="61"/>
      <c r="BLT38" s="61"/>
      <c r="BLU38" s="61"/>
      <c r="BLV38" s="61"/>
      <c r="BLW38" s="61"/>
      <c r="BLX38" s="61"/>
      <c r="BLY38" s="61"/>
      <c r="BLZ38" s="61"/>
      <c r="BMA38" s="61"/>
      <c r="BMB38" s="61"/>
      <c r="BMC38" s="61"/>
      <c r="BMD38" s="61"/>
      <c r="BME38" s="61"/>
      <c r="BMF38" s="61"/>
      <c r="BMG38" s="61"/>
      <c r="BMH38" s="61"/>
      <c r="BMI38" s="61"/>
      <c r="BMJ38" s="61"/>
      <c r="BMK38" s="61"/>
      <c r="BML38" s="61"/>
      <c r="BMM38" s="61"/>
      <c r="BMN38" s="61"/>
      <c r="BMO38" s="61"/>
      <c r="BMP38" s="61"/>
      <c r="BMQ38" s="61"/>
      <c r="BMR38" s="61"/>
      <c r="BMS38" s="61"/>
      <c r="BMT38" s="61"/>
      <c r="BMU38" s="61"/>
      <c r="BMV38" s="61"/>
      <c r="BMW38" s="61"/>
      <c r="BMX38" s="61"/>
      <c r="BMY38" s="61"/>
      <c r="BMZ38" s="61"/>
      <c r="BNA38" s="61"/>
      <c r="BNB38" s="61"/>
      <c r="BNC38" s="61"/>
      <c r="BND38" s="61"/>
      <c r="BNE38" s="61"/>
      <c r="BNF38" s="61"/>
      <c r="BNG38" s="61"/>
      <c r="BNH38" s="61"/>
      <c r="BNI38" s="61"/>
      <c r="BNJ38" s="61"/>
      <c r="BNK38" s="61"/>
      <c r="BNL38" s="61"/>
      <c r="BNM38" s="61"/>
      <c r="BNN38" s="61"/>
      <c r="BNO38" s="61"/>
      <c r="BNP38" s="61"/>
      <c r="BNQ38" s="61"/>
      <c r="BNR38" s="61"/>
      <c r="BNS38" s="61"/>
      <c r="BNT38" s="61"/>
      <c r="BNU38" s="61"/>
      <c r="BNV38" s="61"/>
      <c r="BNW38" s="61"/>
      <c r="BNX38" s="61"/>
      <c r="BNY38" s="61"/>
      <c r="BNZ38" s="61"/>
      <c r="BOA38" s="61"/>
      <c r="BOB38" s="61"/>
      <c r="BOC38" s="61"/>
      <c r="BOD38" s="61"/>
      <c r="BOE38" s="61"/>
      <c r="BOF38" s="61"/>
      <c r="BOG38" s="61"/>
      <c r="BOH38" s="61"/>
      <c r="BOI38" s="61"/>
      <c r="BOJ38" s="61"/>
      <c r="BOK38" s="61"/>
      <c r="BOL38" s="61"/>
      <c r="BOM38" s="61"/>
      <c r="BON38" s="61"/>
      <c r="BOO38" s="61"/>
      <c r="BOP38" s="61"/>
      <c r="BOQ38" s="61"/>
      <c r="BOR38" s="61"/>
      <c r="BOS38" s="61"/>
      <c r="BOT38" s="61"/>
      <c r="BOU38" s="61"/>
      <c r="BOV38" s="61"/>
      <c r="BOW38" s="61"/>
      <c r="BOX38" s="61"/>
      <c r="BOY38" s="61"/>
      <c r="BOZ38" s="61"/>
      <c r="BPA38" s="61"/>
      <c r="BPB38" s="61"/>
      <c r="BPC38" s="61"/>
      <c r="BPD38" s="61"/>
      <c r="BPE38" s="61"/>
      <c r="BPF38" s="61"/>
      <c r="BPG38" s="61"/>
      <c r="BPH38" s="61"/>
      <c r="BPI38" s="61"/>
      <c r="BPJ38" s="61"/>
      <c r="BPK38" s="61"/>
      <c r="BPL38" s="61"/>
      <c r="BPM38" s="61"/>
      <c r="BPN38" s="61"/>
      <c r="BPO38" s="61"/>
      <c r="BPP38" s="61"/>
      <c r="BPQ38" s="61"/>
      <c r="BPR38" s="61"/>
      <c r="BPS38" s="61"/>
      <c r="BPT38" s="61"/>
      <c r="BPU38" s="61"/>
      <c r="BPV38" s="61"/>
      <c r="BPW38" s="61"/>
      <c r="BPX38" s="61"/>
      <c r="BPY38" s="61"/>
      <c r="BPZ38" s="61"/>
      <c r="BQA38" s="61"/>
      <c r="BQB38" s="61"/>
      <c r="BQC38" s="61"/>
      <c r="BQD38" s="61"/>
      <c r="BQE38" s="61"/>
      <c r="BQF38" s="61"/>
      <c r="BQG38" s="61"/>
      <c r="BQH38" s="61"/>
      <c r="BQI38" s="61"/>
      <c r="BQJ38" s="61"/>
      <c r="BQK38" s="61"/>
      <c r="BQL38" s="61"/>
      <c r="BQM38" s="61"/>
      <c r="BQN38" s="61"/>
      <c r="BQO38" s="61"/>
      <c r="BQP38" s="61"/>
      <c r="BQQ38" s="61"/>
      <c r="BQR38" s="61"/>
      <c r="BQS38" s="61"/>
      <c r="BQT38" s="61"/>
      <c r="BQU38" s="61"/>
      <c r="BQV38" s="61"/>
      <c r="BQW38" s="61"/>
      <c r="BQX38" s="61"/>
      <c r="BQY38" s="61"/>
      <c r="BQZ38" s="61"/>
      <c r="BRA38" s="61"/>
      <c r="BRB38" s="61"/>
      <c r="BRC38" s="61"/>
      <c r="BRD38" s="61"/>
      <c r="BRE38" s="61"/>
      <c r="BRF38" s="61"/>
      <c r="BRG38" s="61"/>
      <c r="BRH38" s="61"/>
      <c r="BRI38" s="61"/>
      <c r="BRJ38" s="61"/>
      <c r="BRK38" s="61"/>
      <c r="BRL38" s="61"/>
      <c r="BRM38" s="61"/>
      <c r="BRN38" s="61"/>
      <c r="BRO38" s="61"/>
      <c r="BRP38" s="61"/>
      <c r="BRQ38" s="61"/>
      <c r="BRR38" s="61"/>
      <c r="BRS38" s="61"/>
      <c r="BRT38" s="61"/>
      <c r="BRU38" s="61"/>
      <c r="BRV38" s="61"/>
      <c r="BRW38" s="61"/>
      <c r="BRX38" s="61"/>
      <c r="BRY38" s="61"/>
      <c r="BRZ38" s="61"/>
      <c r="BSA38" s="61"/>
      <c r="BSB38" s="61"/>
      <c r="BSC38" s="61"/>
      <c r="BSD38" s="61"/>
      <c r="BSE38" s="61"/>
      <c r="BSF38" s="61"/>
      <c r="BSG38" s="61"/>
      <c r="BSH38" s="61"/>
      <c r="BSI38" s="61"/>
      <c r="BSJ38" s="61"/>
      <c r="BSK38" s="61"/>
      <c r="BSL38" s="61"/>
      <c r="BSM38" s="61"/>
      <c r="BSN38" s="61"/>
      <c r="BSO38" s="61"/>
      <c r="BSP38" s="61"/>
      <c r="BSQ38" s="61"/>
      <c r="BSR38" s="61"/>
      <c r="BSS38" s="61"/>
      <c r="BST38" s="61"/>
      <c r="BSU38" s="61"/>
      <c r="BSV38" s="61"/>
      <c r="BSW38" s="61"/>
      <c r="BSX38" s="61"/>
      <c r="BSY38" s="61"/>
      <c r="BSZ38" s="61"/>
      <c r="BTA38" s="61"/>
      <c r="BTB38" s="61"/>
      <c r="BTC38" s="61"/>
      <c r="BTD38" s="61"/>
      <c r="BTE38" s="61"/>
      <c r="BTF38" s="61"/>
      <c r="BTG38" s="61"/>
      <c r="BTH38" s="61"/>
      <c r="BTI38" s="61"/>
      <c r="BTJ38" s="61"/>
      <c r="BTK38" s="61"/>
      <c r="BTL38" s="61"/>
      <c r="BTM38" s="61"/>
      <c r="BTN38" s="61"/>
      <c r="BTO38" s="61"/>
      <c r="BTP38" s="61"/>
      <c r="BTQ38" s="61"/>
      <c r="BTR38" s="61"/>
      <c r="BTS38" s="61"/>
      <c r="BTT38" s="61"/>
      <c r="BTU38" s="61"/>
      <c r="BTV38" s="61"/>
      <c r="BTW38" s="61"/>
      <c r="BTX38" s="61"/>
      <c r="BTY38" s="61"/>
      <c r="BTZ38" s="61"/>
      <c r="BUA38" s="61"/>
      <c r="BUB38" s="61"/>
      <c r="BUC38" s="61"/>
      <c r="BUD38" s="61"/>
      <c r="BUE38" s="61"/>
      <c r="BUF38" s="61"/>
      <c r="BUG38" s="61"/>
      <c r="BUH38" s="61"/>
      <c r="BUI38" s="61"/>
      <c r="BUJ38" s="61"/>
      <c r="BUK38" s="61"/>
      <c r="BUL38" s="61"/>
      <c r="BUM38" s="61"/>
      <c r="BUN38" s="61"/>
      <c r="BUO38" s="61"/>
      <c r="BUP38" s="61"/>
      <c r="BUQ38" s="61"/>
      <c r="BUR38" s="61"/>
      <c r="BUS38" s="61"/>
      <c r="BUT38" s="61"/>
      <c r="BUU38" s="61"/>
      <c r="BUV38" s="61"/>
      <c r="BUW38" s="61"/>
      <c r="BUX38" s="61"/>
      <c r="BUY38" s="61"/>
      <c r="BUZ38" s="61"/>
      <c r="BVA38" s="61"/>
      <c r="BVB38" s="61"/>
      <c r="BVC38" s="61"/>
      <c r="BVD38" s="61"/>
      <c r="BVE38" s="61"/>
      <c r="BVF38" s="61"/>
      <c r="BVG38" s="61"/>
      <c r="BVH38" s="61"/>
      <c r="BVI38" s="61"/>
      <c r="BVJ38" s="61"/>
      <c r="BVK38" s="61"/>
      <c r="BVL38" s="61"/>
      <c r="BVM38" s="61"/>
      <c r="BVN38" s="61"/>
      <c r="BVO38" s="61"/>
      <c r="BVP38" s="61"/>
      <c r="BVQ38" s="61"/>
      <c r="BVR38" s="61"/>
      <c r="BVS38" s="61"/>
      <c r="BVT38" s="61"/>
      <c r="BVU38" s="61"/>
      <c r="BVV38" s="61"/>
      <c r="BVW38" s="61"/>
      <c r="BVX38" s="61"/>
      <c r="BVY38" s="61"/>
      <c r="BVZ38" s="61"/>
      <c r="BWA38" s="61"/>
      <c r="BWB38" s="61"/>
      <c r="BWC38" s="61"/>
      <c r="BWD38" s="61"/>
      <c r="BWE38" s="61"/>
      <c r="BWF38" s="61"/>
      <c r="BWG38" s="61"/>
      <c r="BWH38" s="61"/>
      <c r="BWI38" s="61"/>
      <c r="BWJ38" s="61"/>
      <c r="BWK38" s="61"/>
      <c r="BWL38" s="61"/>
      <c r="BWM38" s="61"/>
      <c r="BWN38" s="61"/>
      <c r="BWO38" s="61"/>
      <c r="BWP38" s="61"/>
      <c r="BWQ38" s="61"/>
      <c r="BWR38" s="61"/>
      <c r="BWS38" s="61"/>
      <c r="BWT38" s="61"/>
      <c r="BWU38" s="61"/>
      <c r="BWV38" s="61"/>
      <c r="BWW38" s="61"/>
      <c r="BWX38" s="61"/>
      <c r="BWY38" s="61"/>
      <c r="BWZ38" s="61"/>
      <c r="BXA38" s="61"/>
      <c r="BXB38" s="61"/>
      <c r="BXC38" s="61"/>
      <c r="BXD38" s="61"/>
      <c r="BXE38" s="61"/>
      <c r="BXF38" s="61"/>
      <c r="BXG38" s="61"/>
      <c r="BXH38" s="61"/>
      <c r="BXI38" s="61"/>
      <c r="BXJ38" s="61"/>
      <c r="BXK38" s="61"/>
      <c r="BXL38" s="61"/>
      <c r="BXM38" s="61"/>
      <c r="BXN38" s="61"/>
      <c r="BXO38" s="61"/>
      <c r="BXP38" s="61"/>
      <c r="BXQ38" s="61"/>
      <c r="BXR38" s="61"/>
      <c r="BXS38" s="61"/>
      <c r="BXT38" s="61"/>
      <c r="BXU38" s="61"/>
      <c r="BXV38" s="61"/>
      <c r="BXW38" s="61"/>
      <c r="BXX38" s="61"/>
      <c r="BXY38" s="61"/>
      <c r="BXZ38" s="61"/>
      <c r="BYA38" s="61"/>
      <c r="BYB38" s="61"/>
      <c r="BYC38" s="61"/>
      <c r="BYD38" s="61"/>
      <c r="BYE38" s="61"/>
      <c r="BYF38" s="61"/>
      <c r="BYG38" s="61"/>
      <c r="BYH38" s="61"/>
      <c r="BYI38" s="61"/>
      <c r="BYJ38" s="61"/>
      <c r="BYK38" s="61"/>
      <c r="BYL38" s="61"/>
      <c r="BYM38" s="61"/>
      <c r="BYN38" s="61"/>
      <c r="BYO38" s="61"/>
      <c r="BYP38" s="61"/>
      <c r="BYQ38" s="61"/>
      <c r="BYR38" s="61"/>
      <c r="BYS38" s="61"/>
      <c r="BYT38" s="61"/>
      <c r="BYU38" s="61"/>
      <c r="BYV38" s="61"/>
      <c r="BYW38" s="61"/>
      <c r="BYX38" s="61"/>
      <c r="BYY38" s="61"/>
      <c r="BYZ38" s="61"/>
      <c r="BZA38" s="61"/>
      <c r="BZB38" s="61"/>
      <c r="BZC38" s="61"/>
      <c r="BZD38" s="61"/>
      <c r="BZE38" s="61"/>
      <c r="BZF38" s="61"/>
      <c r="BZG38" s="61"/>
      <c r="BZH38" s="61"/>
      <c r="BZI38" s="61"/>
      <c r="BZJ38" s="61"/>
      <c r="BZK38" s="61"/>
      <c r="BZL38" s="61"/>
      <c r="BZM38" s="61"/>
      <c r="BZN38" s="61"/>
      <c r="BZO38" s="61"/>
      <c r="BZP38" s="61"/>
      <c r="BZQ38" s="61"/>
      <c r="BZR38" s="61"/>
      <c r="BZS38" s="61"/>
      <c r="BZT38" s="61"/>
      <c r="BZU38" s="61"/>
      <c r="BZV38" s="61"/>
      <c r="BZW38" s="61"/>
      <c r="BZX38" s="61"/>
      <c r="BZY38" s="61"/>
      <c r="BZZ38" s="61"/>
      <c r="CAA38" s="61"/>
      <c r="CAB38" s="61"/>
      <c r="CAC38" s="61"/>
      <c r="CAD38" s="61"/>
      <c r="CAE38" s="61"/>
      <c r="CAF38" s="61"/>
      <c r="CAG38" s="61"/>
      <c r="CAH38" s="61"/>
      <c r="CAI38" s="61"/>
      <c r="CAJ38" s="61"/>
      <c r="CAK38" s="61"/>
      <c r="CAL38" s="61"/>
      <c r="CAM38" s="61"/>
      <c r="CAN38" s="61"/>
      <c r="CAO38" s="61"/>
      <c r="CAP38" s="61"/>
      <c r="CAQ38" s="61"/>
      <c r="CAR38" s="61"/>
      <c r="CAS38" s="61"/>
      <c r="CAT38" s="61"/>
      <c r="CAU38" s="61"/>
      <c r="CAV38" s="61"/>
      <c r="CAW38" s="61"/>
      <c r="CAX38" s="61"/>
      <c r="CAY38" s="61"/>
      <c r="CAZ38" s="61"/>
      <c r="CBA38" s="61"/>
      <c r="CBB38" s="61"/>
      <c r="CBC38" s="61"/>
      <c r="CBD38" s="61"/>
      <c r="CBE38" s="61"/>
      <c r="CBF38" s="61"/>
      <c r="CBG38" s="61"/>
      <c r="CBH38" s="61"/>
      <c r="CBI38" s="61"/>
      <c r="CBJ38" s="61"/>
      <c r="CBK38" s="61"/>
      <c r="CBL38" s="61"/>
      <c r="CBM38" s="61"/>
      <c r="CBN38" s="61"/>
      <c r="CBO38" s="61"/>
      <c r="CBP38" s="61"/>
      <c r="CBQ38" s="61"/>
      <c r="CBR38" s="61"/>
      <c r="CBS38" s="61"/>
      <c r="CBT38" s="61"/>
      <c r="CBU38" s="61"/>
      <c r="CBV38" s="61"/>
      <c r="CBW38" s="61"/>
      <c r="CBX38" s="61"/>
      <c r="CBY38" s="61"/>
      <c r="CBZ38" s="61"/>
      <c r="CCA38" s="61"/>
      <c r="CCB38" s="61"/>
      <c r="CCC38" s="61"/>
      <c r="CCD38" s="61"/>
      <c r="CCE38" s="61"/>
      <c r="CCF38" s="61"/>
      <c r="CCG38" s="61"/>
      <c r="CCH38" s="61"/>
      <c r="CCI38" s="61"/>
      <c r="CCJ38" s="61"/>
      <c r="CCK38" s="61"/>
      <c r="CCL38" s="61"/>
      <c r="CCM38" s="61"/>
      <c r="CCN38" s="61"/>
      <c r="CCO38" s="61"/>
      <c r="CCP38" s="61"/>
      <c r="CCQ38" s="61"/>
      <c r="CCR38" s="61"/>
      <c r="CCS38" s="61"/>
      <c r="CCT38" s="61"/>
      <c r="CCU38" s="61"/>
      <c r="CCV38" s="61"/>
      <c r="CCW38" s="61"/>
      <c r="CCX38" s="61"/>
      <c r="CCY38" s="61"/>
      <c r="CCZ38" s="61"/>
      <c r="CDA38" s="61"/>
      <c r="CDB38" s="61"/>
      <c r="CDC38" s="61"/>
      <c r="CDD38" s="61"/>
      <c r="CDE38" s="61"/>
      <c r="CDF38" s="61"/>
      <c r="CDG38" s="61"/>
      <c r="CDH38" s="61"/>
      <c r="CDI38" s="61"/>
      <c r="CDJ38" s="61"/>
      <c r="CDK38" s="61"/>
      <c r="CDL38" s="61"/>
      <c r="CDM38" s="61"/>
      <c r="CDN38" s="61"/>
      <c r="CDO38" s="61"/>
      <c r="CDP38" s="61"/>
      <c r="CDQ38" s="61"/>
      <c r="CDR38" s="61"/>
      <c r="CDS38" s="61"/>
      <c r="CDT38" s="61"/>
      <c r="CDU38" s="61"/>
      <c r="CDV38" s="61"/>
      <c r="CDW38" s="61"/>
      <c r="CDX38" s="61"/>
      <c r="CDY38" s="61"/>
      <c r="CDZ38" s="61"/>
      <c r="CEA38" s="61"/>
      <c r="CEB38" s="61"/>
      <c r="CEC38" s="61"/>
      <c r="CED38" s="61"/>
      <c r="CEE38" s="61"/>
      <c r="CEF38" s="61"/>
      <c r="CEG38" s="61"/>
      <c r="CEH38" s="61"/>
      <c r="CEI38" s="61"/>
      <c r="CEJ38" s="61"/>
      <c r="CEK38" s="61"/>
      <c r="CEL38" s="61"/>
      <c r="CEM38" s="61"/>
      <c r="CEN38" s="61"/>
      <c r="CEO38" s="61"/>
      <c r="CEP38" s="61"/>
      <c r="CEQ38" s="61"/>
      <c r="CER38" s="61"/>
      <c r="CES38" s="61"/>
      <c r="CET38" s="61"/>
      <c r="CEU38" s="61"/>
      <c r="CEV38" s="61"/>
      <c r="CEW38" s="61"/>
      <c r="CEX38" s="61"/>
      <c r="CEY38" s="61"/>
      <c r="CEZ38" s="61"/>
      <c r="CFA38" s="61"/>
      <c r="CFB38" s="61"/>
      <c r="CFC38" s="61"/>
      <c r="CFD38" s="61"/>
      <c r="CFE38" s="61"/>
      <c r="CFF38" s="61"/>
      <c r="CFG38" s="61"/>
      <c r="CFH38" s="61"/>
      <c r="CFI38" s="61"/>
      <c r="CFJ38" s="61"/>
      <c r="CFK38" s="61"/>
      <c r="CFL38" s="61"/>
      <c r="CFM38" s="61"/>
      <c r="CFN38" s="61"/>
      <c r="CFO38" s="61"/>
      <c r="CFP38" s="61"/>
      <c r="CFQ38" s="61"/>
      <c r="CFR38" s="61"/>
      <c r="CFS38" s="61"/>
      <c r="CFT38" s="61"/>
      <c r="CFU38" s="61"/>
      <c r="CFV38" s="61"/>
      <c r="CFW38" s="61"/>
      <c r="CFX38" s="61"/>
      <c r="CFY38" s="61"/>
      <c r="CFZ38" s="61"/>
      <c r="CGA38" s="61"/>
      <c r="CGB38" s="61"/>
      <c r="CGC38" s="61"/>
      <c r="CGD38" s="61"/>
      <c r="CGE38" s="61"/>
      <c r="CGF38" s="61"/>
      <c r="CGG38" s="61"/>
      <c r="CGH38" s="61"/>
      <c r="CGI38" s="61"/>
      <c r="CGJ38" s="61"/>
      <c r="CGK38" s="61"/>
      <c r="CGL38" s="61"/>
      <c r="CGM38" s="61"/>
      <c r="CGN38" s="61"/>
      <c r="CGO38" s="61"/>
      <c r="CGP38" s="61"/>
      <c r="CGQ38" s="61"/>
      <c r="CGR38" s="61"/>
      <c r="CGS38" s="61"/>
      <c r="CGT38" s="61"/>
      <c r="CGU38" s="61"/>
      <c r="CGV38" s="61"/>
      <c r="CGW38" s="61"/>
      <c r="CGX38" s="61"/>
      <c r="CGY38" s="61"/>
      <c r="CGZ38" s="61"/>
      <c r="CHA38" s="61"/>
      <c r="CHB38" s="61"/>
      <c r="CHC38" s="61"/>
      <c r="CHD38" s="61"/>
      <c r="CHE38" s="61"/>
      <c r="CHF38" s="61"/>
      <c r="CHG38" s="61"/>
      <c r="CHH38" s="61"/>
      <c r="CHI38" s="61"/>
      <c r="CHJ38" s="61"/>
      <c r="CHK38" s="61"/>
      <c r="CHL38" s="61"/>
      <c r="CHM38" s="61"/>
      <c r="CHN38" s="61"/>
      <c r="CHO38" s="61"/>
      <c r="CHP38" s="61"/>
      <c r="CHQ38" s="61"/>
      <c r="CHR38" s="61"/>
      <c r="CHS38" s="61"/>
      <c r="CHT38" s="61"/>
      <c r="CHU38" s="61"/>
      <c r="CHV38" s="61"/>
      <c r="CHW38" s="61"/>
      <c r="CHX38" s="61"/>
      <c r="CHY38" s="61"/>
      <c r="CHZ38" s="61"/>
      <c r="CIA38" s="61"/>
      <c r="CIB38" s="61"/>
      <c r="CIC38" s="61"/>
      <c r="CID38" s="61"/>
      <c r="CIE38" s="61"/>
      <c r="CIF38" s="61"/>
      <c r="CIG38" s="61"/>
      <c r="CIH38" s="61"/>
      <c r="CII38" s="61"/>
      <c r="CIJ38" s="61"/>
      <c r="CIK38" s="61"/>
      <c r="CIL38" s="61"/>
      <c r="CIM38" s="61"/>
      <c r="CIN38" s="61"/>
      <c r="CIO38" s="61"/>
      <c r="CIP38" s="61"/>
      <c r="CIQ38" s="61"/>
      <c r="CIR38" s="61"/>
      <c r="CIS38" s="61"/>
      <c r="CIT38" s="61"/>
      <c r="CIU38" s="61"/>
      <c r="CIV38" s="61"/>
      <c r="CIW38" s="61"/>
      <c r="CIX38" s="61"/>
      <c r="CIY38" s="61"/>
      <c r="CIZ38" s="61"/>
      <c r="CJA38" s="61"/>
      <c r="CJB38" s="61"/>
      <c r="CJC38" s="61"/>
      <c r="CJD38" s="61"/>
      <c r="CJE38" s="61"/>
      <c r="CJF38" s="61"/>
      <c r="CJG38" s="61"/>
      <c r="CJH38" s="61"/>
      <c r="CJI38" s="61"/>
      <c r="CJJ38" s="61"/>
      <c r="CJK38" s="61"/>
      <c r="CJL38" s="61"/>
      <c r="CJM38" s="61"/>
      <c r="CJN38" s="61"/>
      <c r="CJO38" s="61"/>
      <c r="CJP38" s="61"/>
      <c r="CJQ38" s="61"/>
      <c r="CJR38" s="61"/>
      <c r="CJS38" s="61"/>
      <c r="CJT38" s="61"/>
      <c r="CJU38" s="61"/>
      <c r="CJV38" s="61"/>
      <c r="CJW38" s="61"/>
      <c r="CJX38" s="61"/>
      <c r="CJY38" s="61"/>
      <c r="CJZ38" s="61"/>
      <c r="CKA38" s="61"/>
      <c r="CKB38" s="61"/>
      <c r="CKC38" s="61"/>
      <c r="CKD38" s="61"/>
      <c r="CKE38" s="61"/>
      <c r="CKF38" s="61"/>
      <c r="CKG38" s="61"/>
      <c r="CKH38" s="61"/>
      <c r="CKI38" s="61"/>
      <c r="CKJ38" s="61"/>
      <c r="CKK38" s="61"/>
      <c r="CKL38" s="61"/>
      <c r="CKM38" s="61"/>
      <c r="CKN38" s="61"/>
      <c r="CKO38" s="61"/>
      <c r="CKP38" s="61"/>
      <c r="CKQ38" s="61"/>
      <c r="CKR38" s="61"/>
      <c r="CKS38" s="61"/>
      <c r="CKT38" s="61"/>
      <c r="CKU38" s="61"/>
      <c r="CKV38" s="61"/>
      <c r="CKW38" s="61"/>
      <c r="CKX38" s="61"/>
      <c r="CKY38" s="61"/>
      <c r="CKZ38" s="61"/>
      <c r="CLA38" s="61"/>
      <c r="CLB38" s="61"/>
      <c r="CLC38" s="61"/>
      <c r="CLD38" s="61"/>
      <c r="CLE38" s="61"/>
      <c r="CLF38" s="61"/>
      <c r="CLG38" s="61"/>
      <c r="CLH38" s="61"/>
      <c r="CLI38" s="61"/>
      <c r="CLJ38" s="61"/>
      <c r="CLK38" s="61"/>
      <c r="CLL38" s="61"/>
      <c r="CLM38" s="61"/>
      <c r="CLN38" s="61"/>
      <c r="CLO38" s="61"/>
      <c r="CLP38" s="61"/>
      <c r="CLQ38" s="61"/>
      <c r="CLR38" s="61"/>
      <c r="CLS38" s="61"/>
      <c r="CLT38" s="61"/>
      <c r="CLU38" s="61"/>
      <c r="CLV38" s="61"/>
      <c r="CLW38" s="61"/>
      <c r="CLX38" s="61"/>
      <c r="CLY38" s="61"/>
      <c r="CLZ38" s="61"/>
      <c r="CMA38" s="61"/>
      <c r="CMB38" s="61"/>
      <c r="CMC38" s="61"/>
      <c r="CMD38" s="61"/>
      <c r="CME38" s="61"/>
      <c r="CMF38" s="61"/>
      <c r="CMG38" s="61"/>
      <c r="CMH38" s="61"/>
      <c r="CMI38" s="61"/>
      <c r="CMJ38" s="61"/>
      <c r="CMK38" s="61"/>
      <c r="CML38" s="61"/>
      <c r="CMM38" s="61"/>
      <c r="CMN38" s="61"/>
      <c r="CMO38" s="61"/>
      <c r="CMP38" s="61"/>
      <c r="CMQ38" s="61"/>
      <c r="CMR38" s="61"/>
      <c r="CMS38" s="61"/>
      <c r="CMT38" s="61"/>
      <c r="CMU38" s="61"/>
      <c r="CMV38" s="61"/>
      <c r="CMW38" s="61"/>
      <c r="CMX38" s="61"/>
      <c r="CMY38" s="61"/>
      <c r="CMZ38" s="61"/>
      <c r="CNA38" s="61"/>
      <c r="CNB38" s="61"/>
      <c r="CNC38" s="61"/>
      <c r="CND38" s="61"/>
      <c r="CNE38" s="61"/>
      <c r="CNF38" s="61"/>
      <c r="CNG38" s="61"/>
      <c r="CNH38" s="61"/>
      <c r="CNI38" s="61"/>
      <c r="CNJ38" s="61"/>
      <c r="CNK38" s="61"/>
      <c r="CNL38" s="61"/>
      <c r="CNM38" s="61"/>
      <c r="CNN38" s="61"/>
      <c r="CNO38" s="61"/>
      <c r="CNP38" s="61"/>
      <c r="CNQ38" s="61"/>
      <c r="CNR38" s="61"/>
      <c r="CNS38" s="61"/>
      <c r="CNT38" s="61"/>
      <c r="CNU38" s="61"/>
      <c r="CNV38" s="61"/>
      <c r="CNW38" s="61"/>
      <c r="CNX38" s="61"/>
      <c r="CNY38" s="61"/>
      <c r="CNZ38" s="61"/>
      <c r="COA38" s="61"/>
      <c r="COB38" s="61"/>
      <c r="COC38" s="61"/>
      <c r="COD38" s="61"/>
      <c r="COE38" s="61"/>
      <c r="COF38" s="61"/>
      <c r="COG38" s="61"/>
      <c r="COH38" s="61"/>
      <c r="COI38" s="61"/>
      <c r="COJ38" s="61"/>
      <c r="COK38" s="61"/>
      <c r="COL38" s="61"/>
      <c r="COM38" s="61"/>
      <c r="CON38" s="61"/>
      <c r="COO38" s="61"/>
      <c r="COP38" s="61"/>
      <c r="COQ38" s="61"/>
      <c r="COR38" s="61"/>
      <c r="COS38" s="61"/>
      <c r="COT38" s="61"/>
      <c r="COU38" s="61"/>
      <c r="COV38" s="61"/>
      <c r="COW38" s="61"/>
      <c r="COX38" s="61"/>
      <c r="COY38" s="61"/>
      <c r="COZ38" s="61"/>
      <c r="CPA38" s="61"/>
      <c r="CPB38" s="61"/>
      <c r="CPC38" s="61"/>
      <c r="CPD38" s="61"/>
      <c r="CPE38" s="61"/>
      <c r="CPF38" s="61"/>
      <c r="CPG38" s="61"/>
      <c r="CPH38" s="61"/>
      <c r="CPI38" s="61"/>
      <c r="CPJ38" s="61"/>
      <c r="CPK38" s="61"/>
      <c r="CPL38" s="61"/>
      <c r="CPM38" s="61"/>
      <c r="CPN38" s="61"/>
      <c r="CPO38" s="61"/>
      <c r="CPP38" s="61"/>
      <c r="CPQ38" s="61"/>
      <c r="CPR38" s="61"/>
      <c r="CPS38" s="61"/>
      <c r="CPT38" s="61"/>
      <c r="CPU38" s="61"/>
      <c r="CPV38" s="61"/>
      <c r="CPW38" s="61"/>
      <c r="CPX38" s="61"/>
      <c r="CPY38" s="61"/>
      <c r="CPZ38" s="61"/>
      <c r="CQA38" s="61"/>
      <c r="CQB38" s="61"/>
      <c r="CQC38" s="61"/>
      <c r="CQD38" s="61"/>
      <c r="CQE38" s="61"/>
      <c r="CQF38" s="61"/>
      <c r="CQG38" s="61"/>
      <c r="CQH38" s="61"/>
      <c r="CQI38" s="61"/>
      <c r="CQJ38" s="61"/>
      <c r="CQK38" s="61"/>
      <c r="CQL38" s="61"/>
      <c r="CQM38" s="61"/>
      <c r="CQN38" s="61"/>
      <c r="CQO38" s="61"/>
      <c r="CQP38" s="61"/>
      <c r="CQQ38" s="61"/>
      <c r="CQR38" s="61"/>
      <c r="CQS38" s="61"/>
      <c r="CQT38" s="61"/>
      <c r="CQU38" s="61"/>
      <c r="CQV38" s="61"/>
      <c r="CQW38" s="61"/>
      <c r="CQX38" s="61"/>
      <c r="CQY38" s="61"/>
      <c r="CQZ38" s="61"/>
      <c r="CRA38" s="61"/>
      <c r="CRB38" s="61"/>
      <c r="CRC38" s="61"/>
      <c r="CRD38" s="61"/>
      <c r="CRE38" s="61"/>
      <c r="CRF38" s="61"/>
      <c r="CRG38" s="61"/>
      <c r="CRH38" s="61"/>
      <c r="CRI38" s="61"/>
      <c r="CRJ38" s="61"/>
      <c r="CRK38" s="61"/>
      <c r="CRL38" s="61"/>
      <c r="CRM38" s="61"/>
      <c r="CRN38" s="61"/>
      <c r="CRO38" s="61"/>
      <c r="CRP38" s="61"/>
      <c r="CRQ38" s="61"/>
      <c r="CRR38" s="61"/>
      <c r="CRS38" s="61"/>
      <c r="CRT38" s="61"/>
      <c r="CRU38" s="61"/>
      <c r="CRV38" s="61"/>
      <c r="CRW38" s="61"/>
      <c r="CRX38" s="61"/>
      <c r="CRY38" s="61"/>
      <c r="CRZ38" s="61"/>
      <c r="CSA38" s="61"/>
      <c r="CSB38" s="61"/>
      <c r="CSC38" s="61"/>
      <c r="CSD38" s="61"/>
      <c r="CSE38" s="61"/>
      <c r="CSF38" s="61"/>
      <c r="CSG38" s="61"/>
      <c r="CSH38" s="61"/>
      <c r="CSI38" s="61"/>
      <c r="CSJ38" s="61"/>
      <c r="CSK38" s="61"/>
      <c r="CSL38" s="61"/>
      <c r="CSM38" s="61"/>
      <c r="CSN38" s="61"/>
      <c r="CSO38" s="61"/>
      <c r="CSP38" s="61"/>
      <c r="CSQ38" s="61"/>
      <c r="CSR38" s="61"/>
      <c r="CSS38" s="61"/>
      <c r="CST38" s="61"/>
      <c r="CSU38" s="61"/>
      <c r="CSV38" s="61"/>
      <c r="CSW38" s="61"/>
      <c r="CSX38" s="61"/>
      <c r="CSY38" s="61"/>
      <c r="CSZ38" s="61"/>
      <c r="CTA38" s="61"/>
      <c r="CTB38" s="61"/>
      <c r="CTC38" s="61"/>
      <c r="CTD38" s="61"/>
      <c r="CTE38" s="61"/>
      <c r="CTF38" s="61"/>
      <c r="CTG38" s="61"/>
      <c r="CTH38" s="61"/>
      <c r="CTI38" s="61"/>
      <c r="CTJ38" s="61"/>
      <c r="CTK38" s="61"/>
      <c r="CTL38" s="61"/>
      <c r="CTM38" s="61"/>
      <c r="CTN38" s="61"/>
      <c r="CTO38" s="61"/>
      <c r="CTP38" s="61"/>
      <c r="CTQ38" s="61"/>
      <c r="CTR38" s="61"/>
      <c r="CTS38" s="61"/>
      <c r="CTT38" s="61"/>
      <c r="CTU38" s="61"/>
      <c r="CTV38" s="61"/>
      <c r="CTW38" s="61"/>
      <c r="CTX38" s="61"/>
      <c r="CTY38" s="61"/>
      <c r="CTZ38" s="61"/>
      <c r="CUA38" s="61"/>
      <c r="CUB38" s="61"/>
      <c r="CUC38" s="61"/>
      <c r="CUD38" s="61"/>
      <c r="CUE38" s="61"/>
      <c r="CUF38" s="61"/>
      <c r="CUG38" s="61"/>
      <c r="CUH38" s="61"/>
      <c r="CUI38" s="61"/>
      <c r="CUJ38" s="61"/>
      <c r="CUK38" s="61"/>
      <c r="CUL38" s="61"/>
      <c r="CUM38" s="61"/>
      <c r="CUN38" s="61"/>
      <c r="CUO38" s="61"/>
      <c r="CUP38" s="61"/>
      <c r="CUQ38" s="61"/>
      <c r="CUR38" s="61"/>
      <c r="CUS38" s="61"/>
      <c r="CUT38" s="61"/>
      <c r="CUU38" s="61"/>
      <c r="CUV38" s="61"/>
      <c r="CUW38" s="61"/>
      <c r="CUX38" s="61"/>
      <c r="CUY38" s="61"/>
      <c r="CUZ38" s="61"/>
      <c r="CVA38" s="61"/>
      <c r="CVB38" s="61"/>
      <c r="CVC38" s="61"/>
      <c r="CVD38" s="61"/>
      <c r="CVE38" s="61"/>
      <c r="CVF38" s="61"/>
      <c r="CVG38" s="61"/>
      <c r="CVH38" s="61"/>
      <c r="CVI38" s="61"/>
      <c r="CVJ38" s="61"/>
      <c r="CVK38" s="61"/>
      <c r="CVL38" s="61"/>
      <c r="CVM38" s="61"/>
      <c r="CVN38" s="61"/>
      <c r="CVO38" s="61"/>
      <c r="CVP38" s="61"/>
      <c r="CVQ38" s="61"/>
      <c r="CVR38" s="61"/>
      <c r="CVS38" s="61"/>
      <c r="CVT38" s="61"/>
      <c r="CVU38" s="61"/>
      <c r="CVV38" s="61"/>
      <c r="CVW38" s="61"/>
      <c r="CVX38" s="61"/>
      <c r="CVY38" s="61"/>
      <c r="CVZ38" s="61"/>
      <c r="CWA38" s="61"/>
      <c r="CWB38" s="61"/>
      <c r="CWC38" s="61"/>
      <c r="CWD38" s="61"/>
      <c r="CWE38" s="61"/>
      <c r="CWF38" s="61"/>
      <c r="CWG38" s="61"/>
      <c r="CWH38" s="61"/>
      <c r="CWI38" s="61"/>
      <c r="CWJ38" s="61"/>
      <c r="CWK38" s="61"/>
      <c r="CWL38" s="61"/>
      <c r="CWM38" s="61"/>
      <c r="CWN38" s="61"/>
      <c r="CWO38" s="61"/>
      <c r="CWP38" s="61"/>
      <c r="CWQ38" s="61"/>
      <c r="CWR38" s="61"/>
      <c r="CWS38" s="61"/>
      <c r="CWT38" s="61"/>
      <c r="CWU38" s="61"/>
      <c r="CWV38" s="61"/>
      <c r="CWW38" s="61"/>
      <c r="CWX38" s="61"/>
      <c r="CWY38" s="61"/>
      <c r="CWZ38" s="61"/>
      <c r="CXA38" s="61"/>
      <c r="CXB38" s="61"/>
      <c r="CXC38" s="61"/>
      <c r="CXD38" s="61"/>
      <c r="CXE38" s="61"/>
      <c r="CXF38" s="61"/>
      <c r="CXG38" s="61"/>
      <c r="CXH38" s="61"/>
      <c r="CXI38" s="61"/>
      <c r="CXJ38" s="61"/>
      <c r="CXK38" s="61"/>
      <c r="CXL38" s="61"/>
      <c r="CXM38" s="61"/>
      <c r="CXN38" s="61"/>
      <c r="CXO38" s="61"/>
      <c r="CXP38" s="61"/>
      <c r="CXQ38" s="61"/>
      <c r="CXR38" s="61"/>
      <c r="CXS38" s="61"/>
      <c r="CXT38" s="61"/>
      <c r="CXU38" s="61"/>
      <c r="CXV38" s="61"/>
      <c r="CXW38" s="61"/>
      <c r="CXX38" s="61"/>
      <c r="CXY38" s="61"/>
      <c r="CXZ38" s="61"/>
      <c r="CYA38" s="61"/>
      <c r="CYB38" s="61"/>
      <c r="CYC38" s="61"/>
      <c r="CYD38" s="61"/>
      <c r="CYE38" s="61"/>
      <c r="CYF38" s="61"/>
      <c r="CYG38" s="61"/>
      <c r="CYH38" s="61"/>
      <c r="CYI38" s="61"/>
      <c r="CYJ38" s="61"/>
      <c r="CYK38" s="61"/>
      <c r="CYL38" s="61"/>
      <c r="CYM38" s="61"/>
      <c r="CYN38" s="61"/>
      <c r="CYO38" s="61"/>
      <c r="CYP38" s="61"/>
      <c r="CYQ38" s="61"/>
      <c r="CYR38" s="61"/>
      <c r="CYS38" s="61"/>
      <c r="CYT38" s="61"/>
      <c r="CYU38" s="61"/>
      <c r="CYV38" s="61"/>
      <c r="CYW38" s="61"/>
      <c r="CYX38" s="61"/>
      <c r="CYY38" s="61"/>
      <c r="CYZ38" s="61"/>
      <c r="CZA38" s="61"/>
      <c r="CZB38" s="61"/>
      <c r="CZC38" s="61"/>
      <c r="CZD38" s="61"/>
      <c r="CZE38" s="61"/>
      <c r="CZF38" s="61"/>
      <c r="CZG38" s="61"/>
      <c r="CZH38" s="61"/>
      <c r="CZI38" s="61"/>
      <c r="CZJ38" s="61"/>
      <c r="CZK38" s="61"/>
      <c r="CZL38" s="61"/>
      <c r="CZM38" s="61"/>
      <c r="CZN38" s="61"/>
      <c r="CZO38" s="61"/>
      <c r="CZP38" s="61"/>
      <c r="CZQ38" s="61"/>
      <c r="CZR38" s="61"/>
      <c r="CZS38" s="61"/>
      <c r="CZT38" s="61"/>
      <c r="CZU38" s="61"/>
      <c r="CZV38" s="61"/>
      <c r="CZW38" s="61"/>
      <c r="CZX38" s="61"/>
      <c r="CZY38" s="61"/>
      <c r="CZZ38" s="61"/>
      <c r="DAA38" s="61"/>
      <c r="DAB38" s="61"/>
      <c r="DAC38" s="61"/>
      <c r="DAD38" s="61"/>
      <c r="DAE38" s="61"/>
      <c r="DAF38" s="61"/>
      <c r="DAG38" s="61"/>
      <c r="DAH38" s="61"/>
      <c r="DAI38" s="61"/>
      <c r="DAJ38" s="61"/>
      <c r="DAK38" s="61"/>
      <c r="DAL38" s="61"/>
      <c r="DAM38" s="61"/>
      <c r="DAN38" s="61"/>
      <c r="DAO38" s="61"/>
      <c r="DAP38" s="61"/>
      <c r="DAQ38" s="61"/>
      <c r="DAR38" s="61"/>
      <c r="DAS38" s="61"/>
      <c r="DAT38" s="61"/>
      <c r="DAU38" s="61"/>
      <c r="DAV38" s="61"/>
      <c r="DAW38" s="61"/>
      <c r="DAX38" s="61"/>
      <c r="DAY38" s="61"/>
      <c r="DAZ38" s="61"/>
      <c r="DBA38" s="61"/>
      <c r="DBB38" s="61"/>
      <c r="DBC38" s="61"/>
      <c r="DBD38" s="61"/>
      <c r="DBE38" s="61"/>
      <c r="DBF38" s="61"/>
      <c r="DBG38" s="61"/>
      <c r="DBH38" s="61"/>
      <c r="DBI38" s="61"/>
      <c r="DBJ38" s="61"/>
      <c r="DBK38" s="61"/>
      <c r="DBL38" s="61"/>
      <c r="DBM38" s="61"/>
      <c r="DBN38" s="61"/>
      <c r="DBO38" s="61"/>
      <c r="DBP38" s="61"/>
      <c r="DBQ38" s="61"/>
      <c r="DBR38" s="61"/>
      <c r="DBS38" s="61"/>
      <c r="DBT38" s="61"/>
      <c r="DBU38" s="61"/>
      <c r="DBV38" s="61"/>
      <c r="DBW38" s="61"/>
      <c r="DBX38" s="61"/>
      <c r="DBY38" s="61"/>
      <c r="DBZ38" s="61"/>
      <c r="DCA38" s="61"/>
      <c r="DCB38" s="61"/>
      <c r="DCC38" s="61"/>
      <c r="DCD38" s="61"/>
      <c r="DCE38" s="61"/>
      <c r="DCF38" s="61"/>
      <c r="DCG38" s="61"/>
      <c r="DCH38" s="61"/>
      <c r="DCI38" s="61"/>
      <c r="DCJ38" s="61"/>
      <c r="DCK38" s="61"/>
      <c r="DCL38" s="61"/>
      <c r="DCM38" s="61"/>
      <c r="DCN38" s="61"/>
      <c r="DCO38" s="61"/>
      <c r="DCP38" s="61"/>
      <c r="DCQ38" s="61"/>
      <c r="DCR38" s="61"/>
      <c r="DCS38" s="61"/>
      <c r="DCT38" s="61"/>
      <c r="DCU38" s="61"/>
      <c r="DCV38" s="61"/>
      <c r="DCW38" s="61"/>
      <c r="DCX38" s="61"/>
      <c r="DCY38" s="61"/>
      <c r="DCZ38" s="61"/>
      <c r="DDA38" s="61"/>
      <c r="DDB38" s="61"/>
      <c r="DDC38" s="61"/>
      <c r="DDD38" s="61"/>
      <c r="DDE38" s="61"/>
      <c r="DDF38" s="61"/>
      <c r="DDG38" s="61"/>
      <c r="DDH38" s="61"/>
      <c r="DDI38" s="61"/>
      <c r="DDJ38" s="61"/>
      <c r="DDK38" s="61"/>
      <c r="DDL38" s="61"/>
      <c r="DDM38" s="61"/>
      <c r="DDN38" s="61"/>
      <c r="DDO38" s="61"/>
      <c r="DDP38" s="61"/>
      <c r="DDQ38" s="61"/>
      <c r="DDR38" s="61"/>
      <c r="DDS38" s="61"/>
      <c r="DDT38" s="61"/>
      <c r="DDU38" s="61"/>
      <c r="DDV38" s="61"/>
      <c r="DDW38" s="61"/>
      <c r="DDX38" s="61"/>
      <c r="DDY38" s="61"/>
      <c r="DDZ38" s="61"/>
      <c r="DEA38" s="61"/>
      <c r="DEB38" s="61"/>
      <c r="DEC38" s="61"/>
      <c r="DED38" s="61"/>
      <c r="DEE38" s="61"/>
      <c r="DEF38" s="61"/>
      <c r="DEG38" s="61"/>
      <c r="DEH38" s="61"/>
      <c r="DEI38" s="61"/>
      <c r="DEJ38" s="61"/>
      <c r="DEK38" s="61"/>
      <c r="DEL38" s="61"/>
      <c r="DEM38" s="61"/>
      <c r="DEN38" s="61"/>
      <c r="DEO38" s="61"/>
      <c r="DEP38" s="61"/>
      <c r="DEQ38" s="61"/>
      <c r="DER38" s="61"/>
      <c r="DES38" s="61"/>
      <c r="DET38" s="61"/>
      <c r="DEU38" s="61"/>
      <c r="DEV38" s="61"/>
      <c r="DEW38" s="61"/>
      <c r="DEX38" s="61"/>
      <c r="DEY38" s="61"/>
      <c r="DEZ38" s="61"/>
      <c r="DFA38" s="61"/>
      <c r="DFB38" s="61"/>
      <c r="DFC38" s="61"/>
      <c r="DFD38" s="61"/>
      <c r="DFE38" s="61"/>
      <c r="DFF38" s="61"/>
      <c r="DFG38" s="61"/>
      <c r="DFH38" s="61"/>
      <c r="DFI38" s="61"/>
      <c r="DFJ38" s="61"/>
      <c r="DFK38" s="61"/>
      <c r="DFL38" s="61"/>
      <c r="DFM38" s="61"/>
      <c r="DFN38" s="61"/>
      <c r="DFO38" s="61"/>
      <c r="DFP38" s="61"/>
      <c r="DFQ38" s="61"/>
      <c r="DFR38" s="61"/>
      <c r="DFS38" s="61"/>
      <c r="DFT38" s="61"/>
      <c r="DFU38" s="61"/>
      <c r="DFV38" s="61"/>
      <c r="DFW38" s="61"/>
      <c r="DFX38" s="61"/>
      <c r="DFY38" s="61"/>
      <c r="DFZ38" s="61"/>
      <c r="DGA38" s="61"/>
      <c r="DGB38" s="61"/>
      <c r="DGC38" s="61"/>
      <c r="DGD38" s="61"/>
      <c r="DGE38" s="61"/>
      <c r="DGF38" s="61"/>
      <c r="DGG38" s="61"/>
      <c r="DGH38" s="61"/>
      <c r="DGI38" s="61"/>
      <c r="DGJ38" s="61"/>
      <c r="DGK38" s="61"/>
      <c r="DGL38" s="61"/>
      <c r="DGM38" s="61"/>
      <c r="DGN38" s="61"/>
      <c r="DGO38" s="61"/>
      <c r="DGP38" s="61"/>
      <c r="DGQ38" s="61"/>
      <c r="DGR38" s="61"/>
      <c r="DGS38" s="61"/>
      <c r="DGT38" s="61"/>
      <c r="DGU38" s="61"/>
      <c r="DGV38" s="61"/>
      <c r="DGW38" s="61"/>
      <c r="DGX38" s="61"/>
      <c r="DGY38" s="61"/>
      <c r="DGZ38" s="61"/>
      <c r="DHA38" s="61"/>
      <c r="DHB38" s="61"/>
      <c r="DHC38" s="61"/>
      <c r="DHD38" s="61"/>
      <c r="DHE38" s="61"/>
      <c r="DHF38" s="61"/>
      <c r="DHG38" s="61"/>
      <c r="DHH38" s="61"/>
      <c r="DHI38" s="61"/>
      <c r="DHJ38" s="61"/>
      <c r="DHK38" s="61"/>
      <c r="DHL38" s="61"/>
      <c r="DHM38" s="61"/>
      <c r="DHN38" s="61"/>
      <c r="DHO38" s="61"/>
      <c r="DHP38" s="61"/>
      <c r="DHQ38" s="61"/>
      <c r="DHR38" s="61"/>
      <c r="DHS38" s="61"/>
      <c r="DHT38" s="61"/>
      <c r="DHU38" s="61"/>
      <c r="DHV38" s="61"/>
      <c r="DHW38" s="61"/>
      <c r="DHX38" s="61"/>
      <c r="DHY38" s="61"/>
      <c r="DHZ38" s="61"/>
      <c r="DIA38" s="61"/>
      <c r="DIB38" s="61"/>
      <c r="DIC38" s="61"/>
      <c r="DID38" s="61"/>
      <c r="DIE38" s="61"/>
      <c r="DIF38" s="61"/>
      <c r="DIG38" s="61"/>
      <c r="DIH38" s="61"/>
      <c r="DII38" s="61"/>
      <c r="DIJ38" s="61"/>
      <c r="DIK38" s="61"/>
      <c r="DIL38" s="61"/>
      <c r="DIM38" s="61"/>
      <c r="DIN38" s="61"/>
      <c r="DIO38" s="61"/>
      <c r="DIP38" s="61"/>
      <c r="DIQ38" s="61"/>
      <c r="DIR38" s="61"/>
      <c r="DIS38" s="61"/>
      <c r="DIT38" s="61"/>
      <c r="DIU38" s="61"/>
      <c r="DIV38" s="61"/>
      <c r="DIW38" s="61"/>
      <c r="DIX38" s="61"/>
      <c r="DIY38" s="61"/>
      <c r="DIZ38" s="61"/>
      <c r="DJA38" s="61"/>
      <c r="DJB38" s="61"/>
      <c r="DJC38" s="61"/>
      <c r="DJD38" s="61"/>
      <c r="DJE38" s="61"/>
      <c r="DJF38" s="61"/>
      <c r="DJG38" s="61"/>
      <c r="DJH38" s="61"/>
      <c r="DJI38" s="61"/>
      <c r="DJJ38" s="61"/>
      <c r="DJK38" s="61"/>
      <c r="DJL38" s="61"/>
      <c r="DJM38" s="61"/>
      <c r="DJN38" s="61"/>
      <c r="DJO38" s="61"/>
      <c r="DJP38" s="61"/>
      <c r="DJQ38" s="61"/>
      <c r="DJR38" s="61"/>
      <c r="DJS38" s="61"/>
      <c r="DJT38" s="61"/>
      <c r="DJU38" s="61"/>
      <c r="DJV38" s="61"/>
      <c r="DJW38" s="61"/>
      <c r="DJX38" s="61"/>
      <c r="DJY38" s="61"/>
      <c r="DJZ38" s="61"/>
      <c r="DKA38" s="61"/>
      <c r="DKB38" s="61"/>
      <c r="DKC38" s="61"/>
      <c r="DKD38" s="61"/>
      <c r="DKE38" s="61"/>
      <c r="DKF38" s="61"/>
      <c r="DKG38" s="61"/>
      <c r="DKH38" s="61"/>
      <c r="DKI38" s="61"/>
      <c r="DKJ38" s="61"/>
      <c r="DKK38" s="61"/>
      <c r="DKL38" s="61"/>
      <c r="DKM38" s="61"/>
      <c r="DKN38" s="61"/>
      <c r="DKO38" s="61"/>
      <c r="DKP38" s="61"/>
      <c r="DKQ38" s="61"/>
      <c r="DKR38" s="61"/>
      <c r="DKS38" s="61"/>
      <c r="DKT38" s="61"/>
      <c r="DKU38" s="61"/>
      <c r="DKV38" s="61"/>
      <c r="DKW38" s="61"/>
      <c r="DKX38" s="61"/>
      <c r="DKY38" s="61"/>
      <c r="DKZ38" s="61"/>
      <c r="DLA38" s="61"/>
      <c r="DLB38" s="61"/>
      <c r="DLC38" s="61"/>
      <c r="DLD38" s="61"/>
      <c r="DLE38" s="61"/>
      <c r="DLF38" s="61"/>
      <c r="DLG38" s="61"/>
      <c r="DLH38" s="61"/>
      <c r="DLI38" s="61"/>
      <c r="DLJ38" s="61"/>
      <c r="DLK38" s="61"/>
      <c r="DLL38" s="61"/>
      <c r="DLM38" s="61"/>
      <c r="DLN38" s="61"/>
      <c r="DLO38" s="61"/>
      <c r="DLP38" s="61"/>
      <c r="DLQ38" s="61"/>
      <c r="DLR38" s="61"/>
      <c r="DLS38" s="61"/>
      <c r="DLT38" s="61"/>
      <c r="DLU38" s="61"/>
      <c r="DLV38" s="61"/>
      <c r="DLW38" s="61"/>
      <c r="DLX38" s="61"/>
      <c r="DLY38" s="61"/>
      <c r="DLZ38" s="61"/>
      <c r="DMA38" s="61"/>
      <c r="DMB38" s="61"/>
      <c r="DMC38" s="61"/>
      <c r="DMD38" s="61"/>
      <c r="DME38" s="61"/>
      <c r="DMF38" s="61"/>
      <c r="DMG38" s="61"/>
      <c r="DMH38" s="61"/>
      <c r="DMI38" s="61"/>
      <c r="DMJ38" s="61"/>
      <c r="DMK38" s="61"/>
      <c r="DML38" s="61"/>
      <c r="DMM38" s="61"/>
      <c r="DMN38" s="61"/>
      <c r="DMO38" s="61"/>
      <c r="DMP38" s="61"/>
      <c r="DMQ38" s="61"/>
      <c r="DMR38" s="61"/>
      <c r="DMS38" s="61"/>
      <c r="DMT38" s="61"/>
      <c r="DMU38" s="61"/>
      <c r="DMV38" s="61"/>
      <c r="DMW38" s="61"/>
      <c r="DMX38" s="61"/>
      <c r="DMY38" s="61"/>
      <c r="DMZ38" s="61"/>
      <c r="DNA38" s="61"/>
      <c r="DNB38" s="61"/>
      <c r="DNC38" s="61"/>
      <c r="DND38" s="61"/>
      <c r="DNE38" s="61"/>
      <c r="DNF38" s="61"/>
      <c r="DNG38" s="61"/>
      <c r="DNH38" s="61"/>
      <c r="DNI38" s="61"/>
      <c r="DNJ38" s="61"/>
      <c r="DNK38" s="61"/>
      <c r="DNL38" s="61"/>
      <c r="DNM38" s="61"/>
      <c r="DNN38" s="61"/>
      <c r="DNO38" s="61"/>
      <c r="DNP38" s="61"/>
      <c r="DNQ38" s="61"/>
      <c r="DNR38" s="61"/>
      <c r="DNS38" s="61"/>
      <c r="DNT38" s="61"/>
      <c r="DNU38" s="61"/>
      <c r="DNV38" s="61"/>
      <c r="DNW38" s="61"/>
      <c r="DNX38" s="61"/>
      <c r="DNY38" s="61"/>
      <c r="DNZ38" s="61"/>
      <c r="DOA38" s="61"/>
      <c r="DOB38" s="61"/>
      <c r="DOC38" s="61"/>
      <c r="DOD38" s="61"/>
      <c r="DOE38" s="61"/>
      <c r="DOF38" s="61"/>
      <c r="DOG38" s="61"/>
      <c r="DOH38" s="61"/>
      <c r="DOI38" s="61"/>
      <c r="DOJ38" s="61"/>
      <c r="DOK38" s="61"/>
      <c r="DOL38" s="61"/>
      <c r="DOM38" s="61"/>
      <c r="DON38" s="61"/>
      <c r="DOO38" s="61"/>
      <c r="DOP38" s="61"/>
      <c r="DOQ38" s="61"/>
      <c r="DOR38" s="61"/>
      <c r="DOS38" s="61"/>
      <c r="DOT38" s="61"/>
      <c r="DOU38" s="61"/>
      <c r="DOV38" s="61"/>
      <c r="DOW38" s="61"/>
      <c r="DOX38" s="61"/>
      <c r="DOY38" s="61"/>
      <c r="DOZ38" s="61"/>
      <c r="DPA38" s="61"/>
      <c r="DPB38" s="61"/>
      <c r="DPC38" s="61"/>
      <c r="DPD38" s="61"/>
      <c r="DPE38" s="61"/>
      <c r="DPF38" s="61"/>
      <c r="DPG38" s="61"/>
      <c r="DPH38" s="61"/>
      <c r="DPI38" s="61"/>
      <c r="DPJ38" s="61"/>
      <c r="DPK38" s="61"/>
      <c r="DPL38" s="61"/>
      <c r="DPM38" s="61"/>
      <c r="DPN38" s="61"/>
      <c r="DPO38" s="61"/>
      <c r="DPP38" s="61"/>
      <c r="DPQ38" s="61"/>
      <c r="DPR38" s="61"/>
      <c r="DPS38" s="61"/>
      <c r="DPT38" s="61"/>
      <c r="DPU38" s="61"/>
      <c r="DPV38" s="61"/>
      <c r="DPW38" s="61"/>
      <c r="DPX38" s="61"/>
      <c r="DPY38" s="61"/>
      <c r="DPZ38" s="61"/>
      <c r="DQA38" s="61"/>
      <c r="DQB38" s="61"/>
      <c r="DQC38" s="61"/>
      <c r="DQD38" s="61"/>
      <c r="DQE38" s="61"/>
      <c r="DQF38" s="61"/>
      <c r="DQG38" s="61"/>
      <c r="DQH38" s="61"/>
      <c r="DQI38" s="61"/>
      <c r="DQJ38" s="61"/>
      <c r="DQK38" s="61"/>
      <c r="DQL38" s="61"/>
      <c r="DQM38" s="61"/>
      <c r="DQN38" s="61"/>
      <c r="DQO38" s="61"/>
      <c r="DQP38" s="61"/>
      <c r="DQQ38" s="61"/>
      <c r="DQR38" s="61"/>
      <c r="DQS38" s="61"/>
      <c r="DQT38" s="61"/>
      <c r="DQU38" s="61"/>
      <c r="DQV38" s="61"/>
      <c r="DQW38" s="61"/>
      <c r="DQX38" s="61"/>
      <c r="DQY38" s="61"/>
      <c r="DQZ38" s="61"/>
      <c r="DRA38" s="61"/>
      <c r="DRB38" s="61"/>
      <c r="DRC38" s="61"/>
      <c r="DRD38" s="61"/>
      <c r="DRE38" s="61"/>
      <c r="DRF38" s="61"/>
      <c r="DRG38" s="61"/>
      <c r="DRH38" s="61"/>
      <c r="DRI38" s="61"/>
      <c r="DRJ38" s="61"/>
      <c r="DRK38" s="61"/>
      <c r="DRL38" s="61"/>
      <c r="DRM38" s="61"/>
      <c r="DRN38" s="61"/>
      <c r="DRO38" s="61"/>
      <c r="DRP38" s="61"/>
      <c r="DRQ38" s="61"/>
      <c r="DRR38" s="61"/>
      <c r="DRS38" s="61"/>
      <c r="DRT38" s="61"/>
      <c r="DRU38" s="61"/>
      <c r="DRV38" s="61"/>
      <c r="DRW38" s="61"/>
      <c r="DRX38" s="61"/>
      <c r="DRY38" s="61"/>
      <c r="DRZ38" s="61"/>
      <c r="DSA38" s="61"/>
      <c r="DSB38" s="61"/>
      <c r="DSC38" s="61"/>
      <c r="DSD38" s="61"/>
      <c r="DSE38" s="61"/>
      <c r="DSF38" s="61"/>
      <c r="DSG38" s="61"/>
      <c r="DSH38" s="61"/>
      <c r="DSI38" s="61"/>
      <c r="DSJ38" s="61"/>
      <c r="DSK38" s="61"/>
      <c r="DSL38" s="61"/>
      <c r="DSM38" s="61"/>
      <c r="DSN38" s="61"/>
      <c r="DSO38" s="61"/>
      <c r="DSP38" s="61"/>
      <c r="DSQ38" s="61"/>
      <c r="DSR38" s="61"/>
      <c r="DSS38" s="61"/>
      <c r="DST38" s="61"/>
      <c r="DSU38" s="61"/>
      <c r="DSV38" s="61"/>
      <c r="DSW38" s="61"/>
      <c r="DSX38" s="61"/>
      <c r="DSY38" s="61"/>
      <c r="DSZ38" s="61"/>
      <c r="DTA38" s="61"/>
      <c r="DTB38" s="61"/>
      <c r="DTC38" s="61"/>
      <c r="DTD38" s="61"/>
      <c r="DTE38" s="61"/>
      <c r="DTF38" s="61"/>
      <c r="DTG38" s="61"/>
      <c r="DTH38" s="61"/>
      <c r="DTI38" s="61"/>
      <c r="DTJ38" s="61"/>
      <c r="DTK38" s="61"/>
      <c r="DTL38" s="61"/>
      <c r="DTM38" s="61"/>
      <c r="DTN38" s="61"/>
      <c r="DTO38" s="61"/>
      <c r="DTP38" s="61"/>
      <c r="DTQ38" s="61"/>
      <c r="DTR38" s="61"/>
      <c r="DTS38" s="61"/>
      <c r="DTT38" s="61"/>
      <c r="DTU38" s="61"/>
      <c r="DTV38" s="61"/>
      <c r="DTW38" s="61"/>
      <c r="DTX38" s="61"/>
      <c r="DTY38" s="61"/>
      <c r="DTZ38" s="61"/>
      <c r="DUA38" s="61"/>
      <c r="DUB38" s="61"/>
      <c r="DUC38" s="61"/>
      <c r="DUD38" s="61"/>
      <c r="DUE38" s="61"/>
      <c r="DUF38" s="61"/>
      <c r="DUG38" s="61"/>
      <c r="DUH38" s="61"/>
      <c r="DUI38" s="61"/>
      <c r="DUJ38" s="61"/>
      <c r="DUK38" s="61"/>
      <c r="DUL38" s="61"/>
      <c r="DUM38" s="61"/>
      <c r="DUN38" s="61"/>
      <c r="DUO38" s="61"/>
      <c r="DUP38" s="61"/>
      <c r="DUQ38" s="61"/>
      <c r="DUR38" s="61"/>
      <c r="DUS38" s="61"/>
      <c r="DUT38" s="61"/>
      <c r="DUU38" s="61"/>
      <c r="DUV38" s="61"/>
      <c r="DUW38" s="61"/>
      <c r="DUX38" s="61"/>
      <c r="DUY38" s="61"/>
      <c r="DUZ38" s="61"/>
      <c r="DVA38" s="61"/>
      <c r="DVB38" s="61"/>
      <c r="DVC38" s="61"/>
      <c r="DVD38" s="61"/>
      <c r="DVE38" s="61"/>
      <c r="DVF38" s="61"/>
      <c r="DVG38" s="61"/>
      <c r="DVH38" s="61"/>
      <c r="DVI38" s="61"/>
      <c r="DVJ38" s="61"/>
      <c r="DVK38" s="61"/>
      <c r="DVL38" s="61"/>
      <c r="DVM38" s="61"/>
      <c r="DVN38" s="61"/>
      <c r="DVO38" s="61"/>
      <c r="DVP38" s="61"/>
      <c r="DVQ38" s="61"/>
      <c r="DVR38" s="61"/>
      <c r="DVS38" s="61"/>
      <c r="DVT38" s="61"/>
      <c r="DVU38" s="61"/>
      <c r="DVV38" s="61"/>
      <c r="DVW38" s="61"/>
      <c r="DVX38" s="61"/>
      <c r="DVY38" s="61"/>
      <c r="DVZ38" s="61"/>
      <c r="DWA38" s="61"/>
      <c r="DWB38" s="61"/>
      <c r="DWC38" s="61"/>
      <c r="DWD38" s="61"/>
      <c r="DWE38" s="61"/>
      <c r="DWF38" s="61"/>
      <c r="DWG38" s="61"/>
      <c r="DWH38" s="61"/>
      <c r="DWI38" s="61"/>
      <c r="DWJ38" s="61"/>
      <c r="DWK38" s="61"/>
      <c r="DWL38" s="61"/>
      <c r="DWM38" s="61"/>
      <c r="DWN38" s="61"/>
      <c r="DWO38" s="61"/>
      <c r="DWP38" s="61"/>
      <c r="DWQ38" s="61"/>
      <c r="DWR38" s="61"/>
      <c r="DWS38" s="61"/>
      <c r="DWT38" s="61"/>
      <c r="DWU38" s="61"/>
      <c r="DWV38" s="61"/>
      <c r="DWW38" s="61"/>
      <c r="DWX38" s="61"/>
      <c r="DWY38" s="61"/>
      <c r="DWZ38" s="61"/>
      <c r="DXA38" s="61"/>
      <c r="DXB38" s="61"/>
      <c r="DXC38" s="61"/>
      <c r="DXD38" s="61"/>
      <c r="DXE38" s="61"/>
      <c r="DXF38" s="61"/>
      <c r="DXG38" s="61"/>
      <c r="DXH38" s="61"/>
      <c r="DXI38" s="61"/>
      <c r="DXJ38" s="61"/>
      <c r="DXK38" s="61"/>
      <c r="DXL38" s="61"/>
      <c r="DXM38" s="61"/>
      <c r="DXN38" s="61"/>
      <c r="DXO38" s="61"/>
      <c r="DXP38" s="61"/>
      <c r="DXQ38" s="61"/>
      <c r="DXR38" s="61"/>
      <c r="DXS38" s="61"/>
      <c r="DXT38" s="61"/>
      <c r="DXU38" s="61"/>
      <c r="DXV38" s="61"/>
      <c r="DXW38" s="61"/>
      <c r="DXX38" s="61"/>
      <c r="DXY38" s="61"/>
      <c r="DXZ38" s="61"/>
      <c r="DYA38" s="61"/>
      <c r="DYB38" s="61"/>
      <c r="DYC38" s="61"/>
      <c r="DYD38" s="61"/>
      <c r="DYE38" s="61"/>
      <c r="DYF38" s="61"/>
      <c r="DYG38" s="61"/>
      <c r="DYH38" s="61"/>
      <c r="DYI38" s="61"/>
      <c r="DYJ38" s="61"/>
      <c r="DYK38" s="61"/>
      <c r="DYL38" s="61"/>
      <c r="DYM38" s="61"/>
      <c r="DYN38" s="61"/>
      <c r="DYO38" s="61"/>
      <c r="DYP38" s="61"/>
      <c r="DYQ38" s="61"/>
      <c r="DYR38" s="61"/>
      <c r="DYS38" s="61"/>
      <c r="DYT38" s="61"/>
      <c r="DYU38" s="61"/>
      <c r="DYV38" s="61"/>
      <c r="DYW38" s="61"/>
      <c r="DYX38" s="61"/>
      <c r="DYY38" s="61"/>
      <c r="DYZ38" s="61"/>
      <c r="DZA38" s="61"/>
      <c r="DZB38" s="61"/>
      <c r="DZC38" s="61"/>
      <c r="DZD38" s="61"/>
      <c r="DZE38" s="61"/>
      <c r="DZF38" s="61"/>
      <c r="DZG38" s="61"/>
      <c r="DZH38" s="61"/>
      <c r="DZI38" s="61"/>
      <c r="DZJ38" s="61"/>
      <c r="DZK38" s="61"/>
      <c r="DZL38" s="61"/>
      <c r="DZM38" s="61"/>
      <c r="DZN38" s="61"/>
      <c r="DZO38" s="61"/>
      <c r="DZP38" s="61"/>
      <c r="DZQ38" s="61"/>
      <c r="DZR38" s="61"/>
      <c r="DZS38" s="61"/>
      <c r="DZT38" s="61"/>
      <c r="DZU38" s="61"/>
      <c r="DZV38" s="61"/>
      <c r="DZW38" s="61"/>
      <c r="DZX38" s="61"/>
      <c r="DZY38" s="61"/>
      <c r="DZZ38" s="61"/>
      <c r="EAA38" s="61"/>
      <c r="EAB38" s="61"/>
      <c r="EAC38" s="61"/>
      <c r="EAD38" s="61"/>
      <c r="EAE38" s="61"/>
      <c r="EAF38" s="61"/>
      <c r="EAG38" s="61"/>
      <c r="EAH38" s="61"/>
      <c r="EAI38" s="61"/>
      <c r="EAJ38" s="61"/>
      <c r="EAK38" s="61"/>
      <c r="EAL38" s="61"/>
      <c r="EAM38" s="61"/>
      <c r="EAN38" s="61"/>
      <c r="EAO38" s="61"/>
      <c r="EAP38" s="61"/>
      <c r="EAQ38" s="61"/>
      <c r="EAR38" s="61"/>
      <c r="EAS38" s="61"/>
      <c r="EAT38" s="61"/>
      <c r="EAU38" s="61"/>
      <c r="EAV38" s="61"/>
      <c r="EAW38" s="61"/>
      <c r="EAX38" s="61"/>
      <c r="EAY38" s="61"/>
      <c r="EAZ38" s="61"/>
      <c r="EBA38" s="61"/>
      <c r="EBB38" s="61"/>
      <c r="EBC38" s="61"/>
      <c r="EBD38" s="61"/>
      <c r="EBE38" s="61"/>
      <c r="EBF38" s="61"/>
      <c r="EBG38" s="61"/>
      <c r="EBH38" s="61"/>
      <c r="EBI38" s="61"/>
      <c r="EBJ38" s="61"/>
      <c r="EBK38" s="61"/>
      <c r="EBL38" s="61"/>
      <c r="EBM38" s="61"/>
      <c r="EBN38" s="61"/>
      <c r="EBO38" s="61"/>
      <c r="EBP38" s="61"/>
      <c r="EBQ38" s="61"/>
      <c r="EBR38" s="61"/>
      <c r="EBS38" s="61"/>
      <c r="EBT38" s="61"/>
      <c r="EBU38" s="61"/>
      <c r="EBV38" s="61"/>
      <c r="EBW38" s="61"/>
      <c r="EBX38" s="61"/>
      <c r="EBY38" s="61"/>
      <c r="EBZ38" s="61"/>
      <c r="ECA38" s="61"/>
      <c r="ECB38" s="61"/>
      <c r="ECC38" s="61"/>
      <c r="ECD38" s="61"/>
      <c r="ECE38" s="61"/>
      <c r="ECF38" s="61"/>
      <c r="ECG38" s="61"/>
      <c r="ECH38" s="61"/>
      <c r="ECI38" s="61"/>
      <c r="ECJ38" s="61"/>
      <c r="ECK38" s="61"/>
      <c r="ECL38" s="61"/>
      <c r="ECM38" s="61"/>
      <c r="ECN38" s="61"/>
      <c r="ECO38" s="61"/>
      <c r="ECP38" s="61"/>
      <c r="ECQ38" s="61"/>
      <c r="ECR38" s="61"/>
      <c r="ECS38" s="61"/>
      <c r="ECT38" s="61"/>
      <c r="ECU38" s="61"/>
      <c r="ECV38" s="61"/>
      <c r="ECW38" s="61"/>
      <c r="ECX38" s="61"/>
      <c r="ECY38" s="61"/>
      <c r="ECZ38" s="61"/>
      <c r="EDA38" s="61"/>
      <c r="EDB38" s="61"/>
      <c r="EDC38" s="61"/>
      <c r="EDD38" s="61"/>
      <c r="EDE38" s="61"/>
      <c r="EDF38" s="61"/>
      <c r="EDG38" s="61"/>
      <c r="EDH38" s="61"/>
      <c r="EDI38" s="61"/>
      <c r="EDJ38" s="61"/>
      <c r="EDK38" s="61"/>
      <c r="EDL38" s="61"/>
      <c r="EDM38" s="61"/>
      <c r="EDN38" s="61"/>
      <c r="EDO38" s="61"/>
      <c r="EDP38" s="61"/>
      <c r="EDQ38" s="61"/>
      <c r="EDR38" s="61"/>
      <c r="EDS38" s="61"/>
      <c r="EDT38" s="61"/>
      <c r="EDU38" s="61"/>
      <c r="EDV38" s="61"/>
      <c r="EDW38" s="61"/>
      <c r="EDX38" s="61"/>
      <c r="EDY38" s="61"/>
      <c r="EDZ38" s="61"/>
      <c r="EEA38" s="61"/>
      <c r="EEB38" s="61"/>
      <c r="EEC38" s="61"/>
      <c r="EED38" s="61"/>
      <c r="EEE38" s="61"/>
      <c r="EEF38" s="61"/>
      <c r="EEG38" s="61"/>
      <c r="EEH38" s="61"/>
      <c r="EEI38" s="61"/>
      <c r="EEJ38" s="61"/>
      <c r="EEK38" s="61"/>
      <c r="EEL38" s="61"/>
      <c r="EEM38" s="61"/>
      <c r="EEN38" s="61"/>
      <c r="EEO38" s="61"/>
      <c r="EEP38" s="61"/>
      <c r="EEQ38" s="61"/>
      <c r="EER38" s="61"/>
      <c r="EES38" s="61"/>
      <c r="EET38" s="61"/>
      <c r="EEU38" s="61"/>
      <c r="EEV38" s="61"/>
      <c r="EEW38" s="61"/>
      <c r="EEX38" s="61"/>
      <c r="EEY38" s="61"/>
      <c r="EEZ38" s="61"/>
      <c r="EFA38" s="61"/>
      <c r="EFB38" s="61"/>
      <c r="EFC38" s="61"/>
      <c r="EFD38" s="61"/>
      <c r="EFE38" s="61"/>
      <c r="EFF38" s="61"/>
      <c r="EFG38" s="61"/>
      <c r="EFH38" s="61"/>
      <c r="EFI38" s="61"/>
      <c r="EFJ38" s="61"/>
      <c r="EFK38" s="61"/>
      <c r="EFL38" s="61"/>
      <c r="EFM38" s="61"/>
      <c r="EFN38" s="61"/>
      <c r="EFO38" s="61"/>
      <c r="EFP38" s="61"/>
      <c r="EFQ38" s="61"/>
      <c r="EFR38" s="61"/>
      <c r="EFS38" s="61"/>
      <c r="EFT38" s="61"/>
      <c r="EFU38" s="61"/>
      <c r="EFV38" s="61"/>
      <c r="EFW38" s="61"/>
      <c r="EFX38" s="61"/>
      <c r="EFY38" s="61"/>
      <c r="EFZ38" s="61"/>
      <c r="EGA38" s="61"/>
      <c r="EGB38" s="61"/>
      <c r="EGC38" s="61"/>
      <c r="EGD38" s="61"/>
      <c r="EGE38" s="61"/>
      <c r="EGF38" s="61"/>
      <c r="EGG38" s="61"/>
      <c r="EGH38" s="61"/>
      <c r="EGI38" s="61"/>
      <c r="EGJ38" s="61"/>
      <c r="EGK38" s="61"/>
      <c r="EGL38" s="61"/>
      <c r="EGM38" s="61"/>
      <c r="EGN38" s="61"/>
      <c r="EGO38" s="61"/>
      <c r="EGP38" s="61"/>
      <c r="EGQ38" s="61"/>
      <c r="EGR38" s="61"/>
      <c r="EGS38" s="61"/>
      <c r="EGT38" s="61"/>
      <c r="EGU38" s="61"/>
      <c r="EGV38" s="61"/>
      <c r="EGW38" s="61"/>
      <c r="EGX38" s="61"/>
      <c r="EGY38" s="61"/>
      <c r="EGZ38" s="61"/>
      <c r="EHA38" s="61"/>
      <c r="EHB38" s="61"/>
      <c r="EHC38" s="61"/>
      <c r="EHD38" s="61"/>
      <c r="EHE38" s="61"/>
      <c r="EHF38" s="61"/>
      <c r="EHG38" s="61"/>
      <c r="EHH38" s="61"/>
      <c r="EHI38" s="61"/>
      <c r="EHJ38" s="61"/>
      <c r="EHK38" s="61"/>
      <c r="EHL38" s="61"/>
      <c r="EHM38" s="61"/>
      <c r="EHN38" s="61"/>
      <c r="EHO38" s="61"/>
      <c r="EHP38" s="61"/>
      <c r="EHQ38" s="61"/>
      <c r="EHR38" s="61"/>
      <c r="EHS38" s="61"/>
      <c r="EHT38" s="61"/>
      <c r="EHU38" s="61"/>
      <c r="EHV38" s="61"/>
      <c r="EHW38" s="61"/>
      <c r="EHX38" s="61"/>
      <c r="EHY38" s="61"/>
      <c r="EHZ38" s="61"/>
      <c r="EIA38" s="61"/>
      <c r="EIB38" s="61"/>
      <c r="EIC38" s="61"/>
      <c r="EID38" s="61"/>
      <c r="EIE38" s="61"/>
      <c r="EIF38" s="61"/>
      <c r="EIG38" s="61"/>
      <c r="EIH38" s="61"/>
      <c r="EII38" s="61"/>
      <c r="EIJ38" s="61"/>
      <c r="EIK38" s="61"/>
      <c r="EIL38" s="61"/>
      <c r="EIM38" s="61"/>
      <c r="EIN38" s="61"/>
      <c r="EIO38" s="61"/>
      <c r="EIP38" s="61"/>
      <c r="EIQ38" s="61"/>
      <c r="EIR38" s="61"/>
      <c r="EIS38" s="61"/>
      <c r="EIT38" s="61"/>
      <c r="EIU38" s="61"/>
      <c r="EIV38" s="61"/>
      <c r="EIW38" s="61"/>
      <c r="EIX38" s="61"/>
      <c r="EIY38" s="61"/>
      <c r="EIZ38" s="61"/>
      <c r="EJA38" s="61"/>
      <c r="EJB38" s="61"/>
      <c r="EJC38" s="61"/>
      <c r="EJD38" s="61"/>
      <c r="EJE38" s="61"/>
      <c r="EJF38" s="61"/>
      <c r="EJG38" s="61"/>
      <c r="EJH38" s="61"/>
      <c r="EJI38" s="61"/>
      <c r="EJJ38" s="61"/>
      <c r="EJK38" s="61"/>
      <c r="EJL38" s="61"/>
      <c r="EJM38" s="61"/>
      <c r="EJN38" s="61"/>
      <c r="EJO38" s="61"/>
      <c r="EJP38" s="61"/>
      <c r="EJQ38" s="61"/>
      <c r="EJR38" s="61"/>
      <c r="EJS38" s="61"/>
      <c r="EJT38" s="61"/>
      <c r="EJU38" s="61"/>
      <c r="EJV38" s="61"/>
      <c r="EJW38" s="61"/>
      <c r="EJX38" s="61"/>
      <c r="EJY38" s="61"/>
      <c r="EJZ38" s="61"/>
      <c r="EKA38" s="61"/>
      <c r="EKB38" s="61"/>
      <c r="EKC38" s="61"/>
      <c r="EKD38" s="61"/>
      <c r="EKE38" s="61"/>
      <c r="EKF38" s="61"/>
      <c r="EKG38" s="61"/>
      <c r="EKH38" s="61"/>
      <c r="EKI38" s="61"/>
      <c r="EKJ38" s="61"/>
      <c r="EKK38" s="61"/>
      <c r="EKL38" s="61"/>
      <c r="EKM38" s="61"/>
      <c r="EKN38" s="61"/>
      <c r="EKO38" s="61"/>
      <c r="EKP38" s="61"/>
      <c r="EKQ38" s="61"/>
      <c r="EKR38" s="61"/>
      <c r="EKS38" s="61"/>
      <c r="EKT38" s="61"/>
      <c r="EKU38" s="61"/>
      <c r="EKV38" s="61"/>
      <c r="EKW38" s="61"/>
      <c r="EKX38" s="61"/>
      <c r="EKY38" s="61"/>
      <c r="EKZ38" s="61"/>
      <c r="ELA38" s="61"/>
      <c r="ELB38" s="61"/>
      <c r="ELC38" s="61"/>
      <c r="ELD38" s="61"/>
      <c r="ELE38" s="61"/>
      <c r="ELF38" s="61"/>
      <c r="ELG38" s="61"/>
      <c r="ELH38" s="61"/>
      <c r="ELI38" s="61"/>
      <c r="ELJ38" s="61"/>
      <c r="ELK38" s="61"/>
      <c r="ELL38" s="61"/>
      <c r="ELM38" s="61"/>
      <c r="ELN38" s="61"/>
      <c r="ELO38" s="61"/>
      <c r="ELP38" s="61"/>
      <c r="ELQ38" s="61"/>
      <c r="ELR38" s="61"/>
      <c r="ELS38" s="61"/>
      <c r="ELT38" s="61"/>
      <c r="ELU38" s="61"/>
      <c r="ELV38" s="61"/>
      <c r="ELW38" s="61"/>
      <c r="ELX38" s="61"/>
      <c r="ELY38" s="61"/>
      <c r="ELZ38" s="61"/>
      <c r="EMA38" s="61"/>
      <c r="EMB38" s="61"/>
      <c r="EMC38" s="61"/>
      <c r="EMD38" s="61"/>
      <c r="EME38" s="61"/>
      <c r="EMF38" s="61"/>
      <c r="EMG38" s="61"/>
      <c r="EMH38" s="61"/>
      <c r="EMI38" s="61"/>
      <c r="EMJ38" s="61"/>
      <c r="EMK38" s="61"/>
      <c r="EML38" s="61"/>
      <c r="EMM38" s="61"/>
      <c r="EMN38" s="61"/>
      <c r="EMO38" s="61"/>
      <c r="EMP38" s="61"/>
      <c r="EMQ38" s="61"/>
      <c r="EMR38" s="61"/>
      <c r="EMS38" s="61"/>
      <c r="EMT38" s="61"/>
      <c r="EMU38" s="61"/>
      <c r="EMV38" s="61"/>
      <c r="EMW38" s="61"/>
      <c r="EMX38" s="61"/>
      <c r="EMY38" s="61"/>
      <c r="EMZ38" s="61"/>
      <c r="ENA38" s="61"/>
      <c r="ENB38" s="61"/>
      <c r="ENC38" s="61"/>
      <c r="END38" s="61"/>
      <c r="ENE38" s="61"/>
      <c r="ENF38" s="61"/>
      <c r="ENG38" s="61"/>
      <c r="ENH38" s="61"/>
      <c r="ENI38" s="61"/>
      <c r="ENJ38" s="61"/>
      <c r="ENK38" s="61"/>
      <c r="ENL38" s="61"/>
      <c r="ENM38" s="61"/>
      <c r="ENN38" s="61"/>
      <c r="ENO38" s="61"/>
      <c r="ENP38" s="61"/>
      <c r="ENQ38" s="61"/>
      <c r="ENR38" s="61"/>
      <c r="ENS38" s="61"/>
      <c r="ENT38" s="61"/>
      <c r="ENU38" s="61"/>
      <c r="ENV38" s="61"/>
      <c r="ENW38" s="61"/>
      <c r="ENX38" s="61"/>
      <c r="ENY38" s="61"/>
      <c r="ENZ38" s="61"/>
      <c r="EOA38" s="61"/>
      <c r="EOB38" s="61"/>
      <c r="EOC38" s="61"/>
      <c r="EOD38" s="61"/>
      <c r="EOE38" s="61"/>
      <c r="EOF38" s="61"/>
      <c r="EOG38" s="61"/>
      <c r="EOH38" s="61"/>
      <c r="EOI38" s="61"/>
      <c r="EOJ38" s="61"/>
      <c r="EOK38" s="61"/>
      <c r="EOL38" s="61"/>
      <c r="EOM38" s="61"/>
      <c r="EON38" s="61"/>
      <c r="EOO38" s="61"/>
      <c r="EOP38" s="61"/>
      <c r="EOQ38" s="61"/>
      <c r="EOR38" s="61"/>
      <c r="EOS38" s="61"/>
      <c r="EOT38" s="61"/>
      <c r="EOU38" s="61"/>
      <c r="EOV38" s="61"/>
      <c r="EOW38" s="61"/>
      <c r="EOX38" s="61"/>
      <c r="EOY38" s="61"/>
      <c r="EOZ38" s="61"/>
      <c r="EPA38" s="61"/>
      <c r="EPB38" s="61"/>
      <c r="EPC38" s="61"/>
      <c r="EPD38" s="61"/>
      <c r="EPE38" s="61"/>
      <c r="EPF38" s="61"/>
      <c r="EPG38" s="61"/>
      <c r="EPH38" s="61"/>
      <c r="EPI38" s="61"/>
      <c r="EPJ38" s="61"/>
      <c r="EPK38" s="61"/>
      <c r="EPL38" s="61"/>
      <c r="EPM38" s="61"/>
      <c r="EPN38" s="61"/>
      <c r="EPO38" s="61"/>
      <c r="EPP38" s="61"/>
      <c r="EPQ38" s="61"/>
      <c r="EPR38" s="61"/>
      <c r="EPS38" s="61"/>
      <c r="EPT38" s="61"/>
      <c r="EPU38" s="61"/>
      <c r="EPV38" s="61"/>
      <c r="EPW38" s="61"/>
      <c r="EPX38" s="61"/>
      <c r="EPY38" s="61"/>
      <c r="EPZ38" s="61"/>
      <c r="EQA38" s="61"/>
      <c r="EQB38" s="61"/>
      <c r="EQC38" s="61"/>
      <c r="EQD38" s="61"/>
      <c r="EQE38" s="61"/>
      <c r="EQF38" s="61"/>
      <c r="EQG38" s="61"/>
      <c r="EQH38" s="61"/>
      <c r="EQI38" s="61"/>
      <c r="EQJ38" s="61"/>
      <c r="EQK38" s="61"/>
      <c r="EQL38" s="61"/>
      <c r="EQM38" s="61"/>
      <c r="EQN38" s="61"/>
      <c r="EQO38" s="61"/>
      <c r="EQP38" s="61"/>
      <c r="EQQ38" s="61"/>
      <c r="EQR38" s="61"/>
      <c r="EQS38" s="61"/>
      <c r="EQT38" s="61"/>
      <c r="EQU38" s="61"/>
      <c r="EQV38" s="61"/>
      <c r="EQW38" s="61"/>
      <c r="EQX38" s="61"/>
      <c r="EQY38" s="61"/>
      <c r="EQZ38" s="61"/>
      <c r="ERA38" s="61"/>
      <c r="ERB38" s="61"/>
      <c r="ERC38" s="61"/>
      <c r="ERD38" s="61"/>
      <c r="ERE38" s="61"/>
      <c r="ERF38" s="61"/>
      <c r="ERG38" s="61"/>
      <c r="ERH38" s="61"/>
      <c r="ERI38" s="61"/>
      <c r="ERJ38" s="61"/>
      <c r="ERK38" s="61"/>
      <c r="ERL38" s="61"/>
      <c r="ERM38" s="61"/>
      <c r="ERN38" s="61"/>
      <c r="ERO38" s="61"/>
      <c r="ERP38" s="61"/>
      <c r="ERQ38" s="61"/>
      <c r="ERR38" s="61"/>
      <c r="ERS38" s="61"/>
      <c r="ERT38" s="61"/>
      <c r="ERU38" s="61"/>
      <c r="ERV38" s="61"/>
      <c r="ERW38" s="61"/>
      <c r="ERX38" s="61"/>
      <c r="ERY38" s="61"/>
      <c r="ERZ38" s="61"/>
      <c r="ESA38" s="61"/>
      <c r="ESB38" s="61"/>
      <c r="ESC38" s="61"/>
      <c r="ESD38" s="61"/>
      <c r="ESE38" s="61"/>
      <c r="ESF38" s="61"/>
      <c r="ESG38" s="61"/>
      <c r="ESH38" s="61"/>
      <c r="ESI38" s="61"/>
      <c r="ESJ38" s="61"/>
      <c r="ESK38" s="61"/>
      <c r="ESL38" s="61"/>
      <c r="ESM38" s="61"/>
      <c r="ESN38" s="61"/>
      <c r="ESO38" s="61"/>
      <c r="ESP38" s="61"/>
      <c r="ESQ38" s="61"/>
      <c r="ESR38" s="61"/>
      <c r="ESS38" s="61"/>
      <c r="EST38" s="61"/>
      <c r="ESU38" s="61"/>
      <c r="ESV38" s="61"/>
      <c r="ESW38" s="61"/>
      <c r="ESX38" s="61"/>
      <c r="ESY38" s="61"/>
      <c r="ESZ38" s="61"/>
      <c r="ETA38" s="61"/>
      <c r="ETB38" s="61"/>
      <c r="ETC38" s="61"/>
      <c r="ETD38" s="61"/>
      <c r="ETE38" s="61"/>
      <c r="ETF38" s="61"/>
      <c r="ETG38" s="61"/>
      <c r="ETH38" s="61"/>
      <c r="ETI38" s="61"/>
      <c r="ETJ38" s="61"/>
      <c r="ETK38" s="61"/>
      <c r="ETL38" s="61"/>
      <c r="ETM38" s="61"/>
      <c r="ETN38" s="61"/>
      <c r="ETO38" s="61"/>
      <c r="ETP38" s="61"/>
      <c r="ETQ38" s="61"/>
      <c r="ETR38" s="61"/>
      <c r="ETS38" s="61"/>
      <c r="ETT38" s="61"/>
      <c r="ETU38" s="61"/>
      <c r="ETV38" s="61"/>
      <c r="ETW38" s="61"/>
      <c r="ETX38" s="61"/>
      <c r="ETY38" s="61"/>
      <c r="ETZ38" s="61"/>
      <c r="EUA38" s="61"/>
      <c r="EUB38" s="61"/>
      <c r="EUC38" s="61"/>
      <c r="EUD38" s="61"/>
      <c r="EUE38" s="61"/>
      <c r="EUF38" s="61"/>
      <c r="EUG38" s="61"/>
      <c r="EUH38" s="61"/>
      <c r="EUI38" s="61"/>
      <c r="EUJ38" s="61"/>
      <c r="EUK38" s="61"/>
      <c r="EUL38" s="61"/>
      <c r="EUM38" s="61"/>
      <c r="EUN38" s="61"/>
      <c r="EUO38" s="61"/>
      <c r="EUP38" s="61"/>
      <c r="EUQ38" s="61"/>
      <c r="EUR38" s="61"/>
      <c r="EUS38" s="61"/>
      <c r="EUT38" s="61"/>
      <c r="EUU38" s="61"/>
      <c r="EUV38" s="61"/>
      <c r="EUW38" s="61"/>
      <c r="EUX38" s="61"/>
      <c r="EUY38" s="61"/>
      <c r="EUZ38" s="61"/>
      <c r="EVA38" s="61"/>
      <c r="EVB38" s="61"/>
      <c r="EVC38" s="61"/>
      <c r="EVD38" s="61"/>
      <c r="EVE38" s="61"/>
      <c r="EVF38" s="61"/>
      <c r="EVG38" s="61"/>
      <c r="EVH38" s="61"/>
      <c r="EVI38" s="61"/>
      <c r="EVJ38" s="61"/>
      <c r="EVK38" s="61"/>
      <c r="EVL38" s="61"/>
      <c r="EVM38" s="61"/>
      <c r="EVN38" s="61"/>
      <c r="EVO38" s="61"/>
      <c r="EVP38" s="61"/>
      <c r="EVQ38" s="61"/>
      <c r="EVR38" s="61"/>
      <c r="EVS38" s="61"/>
      <c r="EVT38" s="61"/>
      <c r="EVU38" s="61"/>
      <c r="EVV38" s="61"/>
      <c r="EVW38" s="61"/>
      <c r="EVX38" s="61"/>
      <c r="EVY38" s="61"/>
      <c r="EVZ38" s="61"/>
      <c r="EWA38" s="61"/>
      <c r="EWB38" s="61"/>
      <c r="EWC38" s="61"/>
      <c r="EWD38" s="61"/>
      <c r="EWE38" s="61"/>
      <c r="EWF38" s="61"/>
      <c r="EWG38" s="61"/>
      <c r="EWH38" s="61"/>
      <c r="EWI38" s="61"/>
      <c r="EWJ38" s="61"/>
      <c r="EWK38" s="61"/>
      <c r="EWL38" s="61"/>
      <c r="EWM38" s="61"/>
      <c r="EWN38" s="61"/>
      <c r="EWO38" s="61"/>
      <c r="EWP38" s="61"/>
      <c r="EWQ38" s="61"/>
      <c r="EWR38" s="61"/>
      <c r="EWS38" s="61"/>
      <c r="EWT38" s="61"/>
      <c r="EWU38" s="61"/>
      <c r="EWV38" s="61"/>
      <c r="EWW38" s="61"/>
      <c r="EWX38" s="61"/>
      <c r="EWY38" s="61"/>
      <c r="EWZ38" s="61"/>
      <c r="EXA38" s="61"/>
      <c r="EXB38" s="61"/>
      <c r="EXC38" s="61"/>
      <c r="EXD38" s="61"/>
      <c r="EXE38" s="61"/>
      <c r="EXF38" s="61"/>
      <c r="EXG38" s="61"/>
      <c r="EXH38" s="61"/>
      <c r="EXI38" s="61"/>
      <c r="EXJ38" s="61"/>
      <c r="EXK38" s="61"/>
      <c r="EXL38" s="61"/>
      <c r="EXM38" s="61"/>
      <c r="EXN38" s="61"/>
      <c r="EXO38" s="61"/>
      <c r="EXP38" s="61"/>
      <c r="EXQ38" s="61"/>
      <c r="EXR38" s="61"/>
      <c r="EXS38" s="61"/>
      <c r="EXT38" s="61"/>
      <c r="EXU38" s="61"/>
      <c r="EXV38" s="61"/>
      <c r="EXW38" s="61"/>
      <c r="EXX38" s="61"/>
      <c r="EXY38" s="61"/>
      <c r="EXZ38" s="61"/>
      <c r="EYA38" s="61"/>
      <c r="EYB38" s="61"/>
      <c r="EYC38" s="61"/>
      <c r="EYD38" s="61"/>
      <c r="EYE38" s="61"/>
      <c r="EYF38" s="61"/>
      <c r="EYG38" s="61"/>
      <c r="EYH38" s="61"/>
      <c r="EYI38" s="61"/>
      <c r="EYJ38" s="61"/>
      <c r="EYK38" s="61"/>
      <c r="EYL38" s="61"/>
      <c r="EYM38" s="61"/>
      <c r="EYN38" s="61"/>
      <c r="EYO38" s="61"/>
      <c r="EYP38" s="61"/>
      <c r="EYQ38" s="61"/>
      <c r="EYR38" s="61"/>
      <c r="EYS38" s="61"/>
      <c r="EYT38" s="61"/>
      <c r="EYU38" s="61"/>
      <c r="EYV38" s="61"/>
      <c r="EYW38" s="61"/>
      <c r="EYX38" s="61"/>
      <c r="EYY38" s="61"/>
      <c r="EYZ38" s="61"/>
      <c r="EZA38" s="61"/>
      <c r="EZB38" s="61"/>
      <c r="EZC38" s="61"/>
      <c r="EZD38" s="61"/>
      <c r="EZE38" s="61"/>
      <c r="EZF38" s="61"/>
      <c r="EZG38" s="61"/>
      <c r="EZH38" s="61"/>
      <c r="EZI38" s="61"/>
      <c r="EZJ38" s="61"/>
      <c r="EZK38" s="61"/>
      <c r="EZL38" s="61"/>
      <c r="EZM38" s="61"/>
      <c r="EZN38" s="61"/>
      <c r="EZO38" s="61"/>
      <c r="EZP38" s="61"/>
      <c r="EZQ38" s="61"/>
      <c r="EZR38" s="61"/>
      <c r="EZS38" s="61"/>
      <c r="EZT38" s="61"/>
      <c r="EZU38" s="61"/>
      <c r="EZV38" s="61"/>
      <c r="EZW38" s="61"/>
      <c r="EZX38" s="61"/>
      <c r="EZY38" s="61"/>
      <c r="EZZ38" s="61"/>
      <c r="FAA38" s="61"/>
      <c r="FAB38" s="61"/>
      <c r="FAC38" s="61"/>
      <c r="FAD38" s="61"/>
      <c r="FAE38" s="61"/>
      <c r="FAF38" s="61"/>
      <c r="FAG38" s="61"/>
      <c r="FAH38" s="61"/>
      <c r="FAI38" s="61"/>
      <c r="FAJ38" s="61"/>
      <c r="FAK38" s="61"/>
      <c r="FAL38" s="61"/>
      <c r="FAM38" s="61"/>
      <c r="FAN38" s="61"/>
      <c r="FAO38" s="61"/>
      <c r="FAP38" s="61"/>
      <c r="FAQ38" s="61"/>
      <c r="FAR38" s="61"/>
      <c r="FAS38" s="61"/>
      <c r="FAT38" s="61"/>
      <c r="FAU38" s="61"/>
      <c r="FAV38" s="61"/>
      <c r="FAW38" s="61"/>
      <c r="FAX38" s="61"/>
      <c r="FAY38" s="61"/>
      <c r="FAZ38" s="61"/>
      <c r="FBA38" s="61"/>
      <c r="FBB38" s="61"/>
      <c r="FBC38" s="61"/>
      <c r="FBD38" s="61"/>
      <c r="FBE38" s="61"/>
      <c r="FBF38" s="61"/>
      <c r="FBG38" s="61"/>
      <c r="FBH38" s="61"/>
      <c r="FBI38" s="61"/>
      <c r="FBJ38" s="61"/>
      <c r="FBK38" s="61"/>
      <c r="FBL38" s="61"/>
      <c r="FBM38" s="61"/>
      <c r="FBN38" s="61"/>
      <c r="FBO38" s="61"/>
      <c r="FBP38" s="61"/>
      <c r="FBQ38" s="61"/>
      <c r="FBR38" s="61"/>
      <c r="FBS38" s="61"/>
      <c r="FBT38" s="61"/>
      <c r="FBU38" s="61"/>
      <c r="FBV38" s="61"/>
      <c r="FBW38" s="61"/>
      <c r="FBX38" s="61"/>
      <c r="FBY38" s="61"/>
      <c r="FBZ38" s="61"/>
      <c r="FCA38" s="61"/>
      <c r="FCB38" s="61"/>
      <c r="FCC38" s="61"/>
      <c r="FCD38" s="61"/>
      <c r="FCE38" s="61"/>
      <c r="FCF38" s="61"/>
      <c r="FCG38" s="61"/>
      <c r="FCH38" s="61"/>
      <c r="FCI38" s="61"/>
      <c r="FCJ38" s="61"/>
      <c r="FCK38" s="61"/>
      <c r="FCL38" s="61"/>
      <c r="FCM38" s="61"/>
      <c r="FCN38" s="61"/>
      <c r="FCO38" s="61"/>
      <c r="FCP38" s="61"/>
      <c r="FCQ38" s="61"/>
      <c r="FCR38" s="61"/>
      <c r="FCS38" s="61"/>
      <c r="FCT38" s="61"/>
      <c r="FCU38" s="61"/>
      <c r="FCV38" s="61"/>
      <c r="FCW38" s="61"/>
      <c r="FCX38" s="61"/>
      <c r="FCY38" s="61"/>
      <c r="FCZ38" s="61"/>
      <c r="FDA38" s="61"/>
      <c r="FDB38" s="61"/>
      <c r="FDC38" s="61"/>
      <c r="FDD38" s="61"/>
      <c r="FDE38" s="61"/>
      <c r="FDF38" s="61"/>
      <c r="FDG38" s="61"/>
      <c r="FDH38" s="61"/>
      <c r="FDI38" s="61"/>
      <c r="FDJ38" s="61"/>
      <c r="FDK38" s="61"/>
      <c r="FDL38" s="61"/>
      <c r="FDM38" s="61"/>
      <c r="FDN38" s="61"/>
      <c r="FDO38" s="61"/>
      <c r="FDP38" s="61"/>
      <c r="FDQ38" s="61"/>
      <c r="FDR38" s="61"/>
      <c r="FDS38" s="61"/>
      <c r="FDT38" s="61"/>
      <c r="FDU38" s="61"/>
      <c r="FDV38" s="61"/>
      <c r="FDW38" s="61"/>
      <c r="FDX38" s="61"/>
      <c r="FDY38" s="61"/>
      <c r="FDZ38" s="61"/>
      <c r="FEA38" s="61"/>
      <c r="FEB38" s="61"/>
      <c r="FEC38" s="61"/>
      <c r="FED38" s="61"/>
      <c r="FEE38" s="61"/>
      <c r="FEF38" s="61"/>
      <c r="FEG38" s="61"/>
      <c r="FEH38" s="61"/>
      <c r="FEI38" s="61"/>
      <c r="FEJ38" s="61"/>
      <c r="FEK38" s="61"/>
      <c r="FEL38" s="61"/>
      <c r="FEM38" s="61"/>
      <c r="FEN38" s="61"/>
      <c r="FEO38" s="61"/>
      <c r="FEP38" s="61"/>
      <c r="FEQ38" s="61"/>
      <c r="FER38" s="61"/>
      <c r="FES38" s="61"/>
      <c r="FET38" s="61"/>
      <c r="FEU38" s="61"/>
      <c r="FEV38" s="61"/>
      <c r="FEW38" s="61"/>
      <c r="FEX38" s="61"/>
      <c r="FEY38" s="61"/>
      <c r="FEZ38" s="61"/>
      <c r="FFA38" s="61"/>
      <c r="FFB38" s="61"/>
      <c r="FFC38" s="61"/>
      <c r="FFD38" s="61"/>
      <c r="FFE38" s="61"/>
      <c r="FFF38" s="61"/>
      <c r="FFG38" s="61"/>
      <c r="FFH38" s="61"/>
      <c r="FFI38" s="61"/>
      <c r="FFJ38" s="61"/>
      <c r="FFK38" s="61"/>
      <c r="FFL38" s="61"/>
      <c r="FFM38" s="61"/>
      <c r="FFN38" s="61"/>
      <c r="FFO38" s="61"/>
      <c r="FFP38" s="61"/>
      <c r="FFQ38" s="61"/>
      <c r="FFR38" s="61"/>
      <c r="FFS38" s="61"/>
      <c r="FFT38" s="61"/>
      <c r="FFU38" s="61"/>
      <c r="FFV38" s="61"/>
      <c r="FFW38" s="61"/>
      <c r="FFX38" s="61"/>
      <c r="FFY38" s="61"/>
      <c r="FFZ38" s="61"/>
      <c r="FGA38" s="61"/>
      <c r="FGB38" s="61"/>
      <c r="FGC38" s="61"/>
      <c r="FGD38" s="61"/>
      <c r="FGE38" s="61"/>
      <c r="FGF38" s="61"/>
      <c r="FGG38" s="61"/>
      <c r="FGH38" s="61"/>
      <c r="FGI38" s="61"/>
      <c r="FGJ38" s="61"/>
      <c r="FGK38" s="61"/>
      <c r="FGL38" s="61"/>
      <c r="FGM38" s="61"/>
      <c r="FGN38" s="61"/>
      <c r="FGO38" s="61"/>
      <c r="FGP38" s="61"/>
      <c r="FGQ38" s="61"/>
      <c r="FGR38" s="61"/>
      <c r="FGS38" s="61"/>
      <c r="FGT38" s="61"/>
      <c r="FGU38" s="61"/>
      <c r="FGV38" s="61"/>
      <c r="FGW38" s="61"/>
      <c r="FGX38" s="61"/>
      <c r="FGY38" s="61"/>
      <c r="FGZ38" s="61"/>
      <c r="FHA38" s="61"/>
      <c r="FHB38" s="61"/>
      <c r="FHC38" s="61"/>
      <c r="FHD38" s="61"/>
      <c r="FHE38" s="61"/>
      <c r="FHF38" s="61"/>
      <c r="FHG38" s="61"/>
      <c r="FHH38" s="61"/>
      <c r="FHI38" s="61"/>
      <c r="FHJ38" s="61"/>
      <c r="FHK38" s="61"/>
      <c r="FHL38" s="61"/>
      <c r="FHM38" s="61"/>
      <c r="FHN38" s="61"/>
      <c r="FHO38" s="61"/>
      <c r="FHP38" s="61"/>
      <c r="FHQ38" s="61"/>
      <c r="FHR38" s="61"/>
      <c r="FHS38" s="61"/>
      <c r="FHT38" s="61"/>
      <c r="FHU38" s="61"/>
      <c r="FHV38" s="61"/>
      <c r="FHW38" s="61"/>
      <c r="FHX38" s="61"/>
      <c r="FHY38" s="61"/>
      <c r="FHZ38" s="61"/>
      <c r="FIA38" s="61"/>
      <c r="FIB38" s="61"/>
      <c r="FIC38" s="61"/>
      <c r="FID38" s="61"/>
      <c r="FIE38" s="61"/>
      <c r="FIF38" s="61"/>
      <c r="FIG38" s="61"/>
      <c r="FIH38" s="61"/>
      <c r="FII38" s="61"/>
      <c r="FIJ38" s="61"/>
      <c r="FIK38" s="61"/>
      <c r="FIL38" s="61"/>
      <c r="FIM38" s="61"/>
      <c r="FIN38" s="61"/>
      <c r="FIO38" s="61"/>
      <c r="FIP38" s="61"/>
      <c r="FIQ38" s="61"/>
      <c r="FIR38" s="61"/>
      <c r="FIS38" s="61"/>
      <c r="FIT38" s="61"/>
      <c r="FIU38" s="61"/>
      <c r="FIV38" s="61"/>
      <c r="FIW38" s="61"/>
      <c r="FIX38" s="61"/>
      <c r="FIY38" s="61"/>
      <c r="FIZ38" s="61"/>
      <c r="FJA38" s="61"/>
      <c r="FJB38" s="61"/>
      <c r="FJC38" s="61"/>
      <c r="FJD38" s="61"/>
      <c r="FJE38" s="61"/>
      <c r="FJF38" s="61"/>
      <c r="FJG38" s="61"/>
      <c r="FJH38" s="61"/>
      <c r="FJI38" s="61"/>
      <c r="FJJ38" s="61"/>
      <c r="FJK38" s="61"/>
      <c r="FJL38" s="61"/>
      <c r="FJM38" s="61"/>
      <c r="FJN38" s="61"/>
      <c r="FJO38" s="61"/>
      <c r="FJP38" s="61"/>
      <c r="FJQ38" s="61"/>
      <c r="FJR38" s="61"/>
      <c r="FJS38" s="61"/>
      <c r="FJT38" s="61"/>
      <c r="FJU38" s="61"/>
      <c r="FJV38" s="61"/>
      <c r="FJW38" s="61"/>
      <c r="FJX38" s="61"/>
      <c r="FJY38" s="61"/>
      <c r="FJZ38" s="61"/>
      <c r="FKA38" s="61"/>
      <c r="FKB38" s="61"/>
      <c r="FKC38" s="61"/>
      <c r="FKD38" s="61"/>
      <c r="FKE38" s="61"/>
      <c r="FKF38" s="61"/>
      <c r="FKG38" s="61"/>
      <c r="FKH38" s="61"/>
      <c r="FKI38" s="61"/>
      <c r="FKJ38" s="61"/>
      <c r="FKK38" s="61"/>
      <c r="FKL38" s="61"/>
      <c r="FKM38" s="61"/>
      <c r="FKN38" s="61"/>
      <c r="FKO38" s="61"/>
      <c r="FKP38" s="61"/>
      <c r="FKQ38" s="61"/>
      <c r="FKR38" s="61"/>
      <c r="FKS38" s="61"/>
      <c r="FKT38" s="61"/>
      <c r="FKU38" s="61"/>
      <c r="FKV38" s="61"/>
      <c r="FKW38" s="61"/>
      <c r="FKX38" s="61"/>
      <c r="FKY38" s="61"/>
      <c r="FKZ38" s="61"/>
      <c r="FLA38" s="61"/>
      <c r="FLB38" s="61"/>
      <c r="FLC38" s="61"/>
      <c r="FLD38" s="61"/>
      <c r="FLE38" s="61"/>
      <c r="FLF38" s="61"/>
      <c r="FLG38" s="61"/>
      <c r="FLH38" s="61"/>
      <c r="FLI38" s="61"/>
      <c r="FLJ38" s="61"/>
      <c r="FLK38" s="61"/>
      <c r="FLL38" s="61"/>
      <c r="FLM38" s="61"/>
      <c r="FLN38" s="61"/>
      <c r="FLO38" s="61"/>
      <c r="FLP38" s="61"/>
      <c r="FLQ38" s="61"/>
      <c r="FLR38" s="61"/>
      <c r="FLS38" s="61"/>
      <c r="FLT38" s="61"/>
      <c r="FLU38" s="61"/>
      <c r="FLV38" s="61"/>
      <c r="FLW38" s="61"/>
      <c r="FLX38" s="61"/>
      <c r="FLY38" s="61"/>
      <c r="FLZ38" s="61"/>
      <c r="FMA38" s="61"/>
      <c r="FMB38" s="61"/>
      <c r="FMC38" s="61"/>
      <c r="FMD38" s="61"/>
      <c r="FME38" s="61"/>
      <c r="FMF38" s="61"/>
      <c r="FMG38" s="61"/>
      <c r="FMH38" s="61"/>
      <c r="FMI38" s="61"/>
      <c r="FMJ38" s="61"/>
      <c r="FMK38" s="61"/>
      <c r="FML38" s="61"/>
      <c r="FMM38" s="61"/>
      <c r="FMN38" s="61"/>
      <c r="FMO38" s="61"/>
      <c r="FMP38" s="61"/>
      <c r="FMQ38" s="61"/>
      <c r="FMR38" s="61"/>
      <c r="FMS38" s="61"/>
      <c r="FMT38" s="61"/>
      <c r="FMU38" s="61"/>
      <c r="FMV38" s="61"/>
      <c r="FMW38" s="61"/>
      <c r="FMX38" s="61"/>
      <c r="FMY38" s="61"/>
      <c r="FMZ38" s="61"/>
      <c r="FNA38" s="61"/>
      <c r="FNB38" s="61"/>
      <c r="FNC38" s="61"/>
      <c r="FND38" s="61"/>
      <c r="FNE38" s="61"/>
      <c r="FNF38" s="61"/>
      <c r="FNG38" s="61"/>
      <c r="FNH38" s="61"/>
      <c r="FNI38" s="61"/>
      <c r="FNJ38" s="61"/>
      <c r="FNK38" s="61"/>
      <c r="FNL38" s="61"/>
      <c r="FNM38" s="61"/>
      <c r="FNN38" s="61"/>
      <c r="FNO38" s="61"/>
      <c r="FNP38" s="61"/>
      <c r="FNQ38" s="61"/>
      <c r="FNR38" s="61"/>
      <c r="FNS38" s="61"/>
      <c r="FNT38" s="61"/>
      <c r="FNU38" s="61"/>
      <c r="FNV38" s="61"/>
      <c r="FNW38" s="61"/>
      <c r="FNX38" s="61"/>
      <c r="FNY38" s="61"/>
      <c r="FNZ38" s="61"/>
      <c r="FOA38" s="61"/>
      <c r="FOB38" s="61"/>
      <c r="FOC38" s="61"/>
      <c r="FOD38" s="61"/>
      <c r="FOE38" s="61"/>
      <c r="FOF38" s="61"/>
      <c r="FOG38" s="61"/>
      <c r="FOH38" s="61"/>
      <c r="FOI38" s="61"/>
      <c r="FOJ38" s="61"/>
      <c r="FOK38" s="61"/>
      <c r="FOL38" s="61"/>
      <c r="FOM38" s="61"/>
      <c r="FON38" s="61"/>
      <c r="FOO38" s="61"/>
      <c r="FOP38" s="61"/>
      <c r="FOQ38" s="61"/>
      <c r="FOR38" s="61"/>
      <c r="FOS38" s="61"/>
      <c r="FOT38" s="61"/>
      <c r="FOU38" s="61"/>
      <c r="FOV38" s="61"/>
      <c r="FOW38" s="61"/>
      <c r="FOX38" s="61"/>
      <c r="FOY38" s="61"/>
      <c r="FOZ38" s="61"/>
      <c r="FPA38" s="61"/>
      <c r="FPB38" s="61"/>
      <c r="FPC38" s="61"/>
      <c r="FPD38" s="61"/>
      <c r="FPE38" s="61"/>
      <c r="FPF38" s="61"/>
      <c r="FPG38" s="61"/>
      <c r="FPH38" s="61"/>
      <c r="FPI38" s="61"/>
      <c r="FPJ38" s="61"/>
      <c r="FPK38" s="61"/>
      <c r="FPL38" s="61"/>
      <c r="FPM38" s="61"/>
      <c r="FPN38" s="61"/>
      <c r="FPO38" s="61"/>
      <c r="FPP38" s="61"/>
      <c r="FPQ38" s="61"/>
      <c r="FPR38" s="61"/>
      <c r="FPS38" s="61"/>
      <c r="FPT38" s="61"/>
      <c r="FPU38" s="61"/>
      <c r="FPV38" s="61"/>
      <c r="FPW38" s="61"/>
      <c r="FPX38" s="61"/>
      <c r="FPY38" s="61"/>
      <c r="FPZ38" s="61"/>
      <c r="FQA38" s="61"/>
      <c r="FQB38" s="61"/>
      <c r="FQC38" s="61"/>
      <c r="FQD38" s="61"/>
      <c r="FQE38" s="61"/>
      <c r="FQF38" s="61"/>
      <c r="FQG38" s="61"/>
      <c r="FQH38" s="61"/>
      <c r="FQI38" s="61"/>
      <c r="FQJ38" s="61"/>
      <c r="FQK38" s="61"/>
      <c r="FQL38" s="61"/>
      <c r="FQM38" s="61"/>
      <c r="FQN38" s="61"/>
      <c r="FQO38" s="61"/>
      <c r="FQP38" s="61"/>
      <c r="FQQ38" s="61"/>
      <c r="FQR38" s="61"/>
      <c r="FQS38" s="61"/>
      <c r="FQT38" s="61"/>
      <c r="FQU38" s="61"/>
      <c r="FQV38" s="61"/>
      <c r="FQW38" s="61"/>
      <c r="FQX38" s="61"/>
      <c r="FQY38" s="61"/>
      <c r="FQZ38" s="61"/>
      <c r="FRA38" s="61"/>
      <c r="FRB38" s="61"/>
      <c r="FRC38" s="61"/>
      <c r="FRD38" s="61"/>
      <c r="FRE38" s="61"/>
      <c r="FRF38" s="61"/>
      <c r="FRG38" s="61"/>
      <c r="FRH38" s="61"/>
      <c r="FRI38" s="61"/>
      <c r="FRJ38" s="61"/>
      <c r="FRK38" s="61"/>
      <c r="FRL38" s="61"/>
      <c r="FRM38" s="61"/>
      <c r="FRN38" s="61"/>
      <c r="FRO38" s="61"/>
      <c r="FRP38" s="61"/>
      <c r="FRQ38" s="61"/>
      <c r="FRR38" s="61"/>
      <c r="FRS38" s="61"/>
      <c r="FRT38" s="61"/>
      <c r="FRU38" s="61"/>
      <c r="FRV38" s="61"/>
      <c r="FRW38" s="61"/>
      <c r="FRX38" s="61"/>
      <c r="FRY38" s="61"/>
      <c r="FRZ38" s="61"/>
      <c r="FSA38" s="61"/>
      <c r="FSB38" s="61"/>
      <c r="FSC38" s="61"/>
      <c r="FSD38" s="61"/>
      <c r="FSE38" s="61"/>
      <c r="FSF38" s="61"/>
      <c r="FSG38" s="61"/>
      <c r="FSH38" s="61"/>
      <c r="FSI38" s="61"/>
      <c r="FSJ38" s="61"/>
      <c r="FSK38" s="61"/>
      <c r="FSL38" s="61"/>
      <c r="FSM38" s="61"/>
      <c r="FSN38" s="61"/>
      <c r="FSO38" s="61"/>
      <c r="FSP38" s="61"/>
      <c r="FSQ38" s="61"/>
      <c r="FSR38" s="61"/>
      <c r="FSS38" s="61"/>
      <c r="FST38" s="61"/>
      <c r="FSU38" s="61"/>
      <c r="FSV38" s="61"/>
      <c r="FSW38" s="61"/>
      <c r="FSX38" s="61"/>
      <c r="FSY38" s="61"/>
      <c r="FSZ38" s="61"/>
      <c r="FTA38" s="61"/>
      <c r="FTB38" s="61"/>
      <c r="FTC38" s="61"/>
      <c r="FTD38" s="61"/>
      <c r="FTE38" s="61"/>
      <c r="FTF38" s="61"/>
      <c r="FTG38" s="61"/>
      <c r="FTH38" s="61"/>
      <c r="FTI38" s="61"/>
      <c r="FTJ38" s="61"/>
      <c r="FTK38" s="61"/>
      <c r="FTL38" s="61"/>
      <c r="FTM38" s="61"/>
      <c r="FTN38" s="61"/>
      <c r="FTO38" s="61"/>
      <c r="FTP38" s="61"/>
      <c r="FTQ38" s="61"/>
      <c r="FTR38" s="61"/>
      <c r="FTS38" s="61"/>
      <c r="FTT38" s="61"/>
      <c r="FTU38" s="61"/>
      <c r="FTV38" s="61"/>
      <c r="FTW38" s="61"/>
      <c r="FTX38" s="61"/>
      <c r="FTY38" s="61"/>
      <c r="FTZ38" s="61"/>
      <c r="FUA38" s="61"/>
      <c r="FUB38" s="61"/>
      <c r="FUC38" s="61"/>
      <c r="FUD38" s="61"/>
      <c r="FUE38" s="61"/>
      <c r="FUF38" s="61"/>
      <c r="FUG38" s="61"/>
      <c r="FUH38" s="61"/>
      <c r="FUI38" s="61"/>
      <c r="FUJ38" s="61"/>
      <c r="FUK38" s="61"/>
      <c r="FUL38" s="61"/>
      <c r="FUM38" s="61"/>
      <c r="FUN38" s="61"/>
      <c r="FUO38" s="61"/>
      <c r="FUP38" s="61"/>
      <c r="FUQ38" s="61"/>
      <c r="FUR38" s="61"/>
      <c r="FUS38" s="61"/>
      <c r="FUT38" s="61"/>
      <c r="FUU38" s="61"/>
      <c r="FUV38" s="61"/>
      <c r="FUW38" s="61"/>
      <c r="FUX38" s="61"/>
      <c r="FUY38" s="61"/>
      <c r="FUZ38" s="61"/>
      <c r="FVA38" s="61"/>
      <c r="FVB38" s="61"/>
      <c r="FVC38" s="61"/>
      <c r="FVD38" s="61"/>
      <c r="FVE38" s="61"/>
      <c r="FVF38" s="61"/>
      <c r="FVG38" s="61"/>
      <c r="FVH38" s="61"/>
      <c r="FVI38" s="61"/>
      <c r="FVJ38" s="61"/>
      <c r="FVK38" s="61"/>
      <c r="FVL38" s="61"/>
      <c r="FVM38" s="61"/>
      <c r="FVN38" s="61"/>
      <c r="FVO38" s="61"/>
      <c r="FVP38" s="61"/>
      <c r="FVQ38" s="61"/>
      <c r="FVR38" s="61"/>
      <c r="FVS38" s="61"/>
      <c r="FVT38" s="61"/>
      <c r="FVU38" s="61"/>
      <c r="FVV38" s="61"/>
      <c r="FVW38" s="61"/>
      <c r="FVX38" s="61"/>
      <c r="FVY38" s="61"/>
      <c r="FVZ38" s="61"/>
      <c r="FWA38" s="61"/>
      <c r="FWB38" s="61"/>
      <c r="FWC38" s="61"/>
      <c r="FWD38" s="61"/>
      <c r="FWE38" s="61"/>
      <c r="FWF38" s="61"/>
      <c r="FWG38" s="61"/>
      <c r="FWH38" s="61"/>
      <c r="FWI38" s="61"/>
      <c r="FWJ38" s="61"/>
      <c r="FWK38" s="61"/>
      <c r="FWL38" s="61"/>
      <c r="FWM38" s="61"/>
      <c r="FWN38" s="61"/>
      <c r="FWO38" s="61"/>
      <c r="FWP38" s="61"/>
      <c r="FWQ38" s="61"/>
      <c r="FWR38" s="61"/>
      <c r="FWS38" s="61"/>
      <c r="FWT38" s="61"/>
      <c r="FWU38" s="61"/>
      <c r="FWV38" s="61"/>
      <c r="FWW38" s="61"/>
      <c r="FWX38" s="61"/>
      <c r="FWY38" s="61"/>
      <c r="FWZ38" s="61"/>
      <c r="FXA38" s="61"/>
      <c r="FXB38" s="61"/>
      <c r="FXC38" s="61"/>
      <c r="FXD38" s="61"/>
      <c r="FXE38" s="61"/>
      <c r="FXF38" s="61"/>
      <c r="FXG38" s="61"/>
      <c r="FXH38" s="61"/>
      <c r="FXI38" s="61"/>
      <c r="FXJ38" s="61"/>
      <c r="FXK38" s="61"/>
      <c r="FXL38" s="61"/>
      <c r="FXM38" s="61"/>
      <c r="FXN38" s="61"/>
      <c r="FXO38" s="61"/>
      <c r="FXP38" s="61"/>
      <c r="FXQ38" s="61"/>
      <c r="FXR38" s="61"/>
      <c r="FXS38" s="61"/>
      <c r="FXT38" s="61"/>
      <c r="FXU38" s="61"/>
      <c r="FXV38" s="61"/>
      <c r="FXW38" s="61"/>
      <c r="FXX38" s="61"/>
      <c r="FXY38" s="61"/>
      <c r="FXZ38" s="61"/>
      <c r="FYA38" s="61"/>
      <c r="FYB38" s="61"/>
      <c r="FYC38" s="61"/>
      <c r="FYD38" s="61"/>
      <c r="FYE38" s="61"/>
      <c r="FYF38" s="61"/>
      <c r="FYG38" s="61"/>
      <c r="FYH38" s="61"/>
      <c r="FYI38" s="61"/>
      <c r="FYJ38" s="61"/>
      <c r="FYK38" s="61"/>
      <c r="FYL38" s="61"/>
      <c r="FYM38" s="61"/>
      <c r="FYN38" s="61"/>
      <c r="FYO38" s="61"/>
      <c r="FYP38" s="61"/>
      <c r="FYQ38" s="61"/>
      <c r="FYR38" s="61"/>
      <c r="FYS38" s="61"/>
      <c r="FYT38" s="61"/>
      <c r="FYU38" s="61"/>
      <c r="FYV38" s="61"/>
      <c r="FYW38" s="61"/>
      <c r="FYX38" s="61"/>
      <c r="FYY38" s="61"/>
      <c r="FYZ38" s="61"/>
      <c r="FZA38" s="61"/>
      <c r="FZB38" s="61"/>
      <c r="FZC38" s="61"/>
      <c r="FZD38" s="61"/>
      <c r="FZE38" s="61"/>
      <c r="FZF38" s="61"/>
      <c r="FZG38" s="61"/>
      <c r="FZH38" s="61"/>
      <c r="FZI38" s="61"/>
      <c r="FZJ38" s="61"/>
      <c r="FZK38" s="61"/>
      <c r="FZL38" s="61"/>
      <c r="FZM38" s="61"/>
      <c r="FZN38" s="61"/>
      <c r="FZO38" s="61"/>
      <c r="FZP38" s="61"/>
      <c r="FZQ38" s="61"/>
      <c r="FZR38" s="61"/>
      <c r="FZS38" s="61"/>
      <c r="FZT38" s="61"/>
      <c r="FZU38" s="61"/>
      <c r="FZV38" s="61"/>
      <c r="FZW38" s="61"/>
      <c r="FZX38" s="61"/>
      <c r="FZY38" s="61"/>
      <c r="FZZ38" s="61"/>
      <c r="GAA38" s="61"/>
      <c r="GAB38" s="61"/>
      <c r="GAC38" s="61"/>
      <c r="GAD38" s="61"/>
      <c r="GAE38" s="61"/>
      <c r="GAF38" s="61"/>
      <c r="GAG38" s="61"/>
      <c r="GAH38" s="61"/>
      <c r="GAI38" s="61"/>
      <c r="GAJ38" s="61"/>
      <c r="GAK38" s="61"/>
      <c r="GAL38" s="61"/>
      <c r="GAM38" s="61"/>
      <c r="GAN38" s="61"/>
      <c r="GAO38" s="61"/>
      <c r="GAP38" s="61"/>
      <c r="GAQ38" s="61"/>
      <c r="GAR38" s="61"/>
      <c r="GAS38" s="61"/>
      <c r="GAT38" s="61"/>
      <c r="GAU38" s="61"/>
      <c r="GAV38" s="61"/>
      <c r="GAW38" s="61"/>
      <c r="GAX38" s="61"/>
      <c r="GAY38" s="61"/>
      <c r="GAZ38" s="61"/>
      <c r="GBA38" s="61"/>
      <c r="GBB38" s="61"/>
      <c r="GBC38" s="61"/>
      <c r="GBD38" s="61"/>
      <c r="GBE38" s="61"/>
      <c r="GBF38" s="61"/>
      <c r="GBG38" s="61"/>
      <c r="GBH38" s="61"/>
      <c r="GBI38" s="61"/>
      <c r="GBJ38" s="61"/>
      <c r="GBK38" s="61"/>
      <c r="GBL38" s="61"/>
      <c r="GBM38" s="61"/>
      <c r="GBN38" s="61"/>
      <c r="GBO38" s="61"/>
      <c r="GBP38" s="61"/>
      <c r="GBQ38" s="61"/>
      <c r="GBR38" s="61"/>
      <c r="GBS38" s="61"/>
      <c r="GBT38" s="61"/>
      <c r="GBU38" s="61"/>
      <c r="GBV38" s="61"/>
      <c r="GBW38" s="61"/>
      <c r="GBX38" s="61"/>
      <c r="GBY38" s="61"/>
      <c r="GBZ38" s="61"/>
      <c r="GCA38" s="61"/>
      <c r="GCB38" s="61"/>
      <c r="GCC38" s="61"/>
      <c r="GCD38" s="61"/>
      <c r="GCE38" s="61"/>
      <c r="GCF38" s="61"/>
      <c r="GCG38" s="61"/>
      <c r="GCH38" s="61"/>
      <c r="GCI38" s="61"/>
      <c r="GCJ38" s="61"/>
      <c r="GCK38" s="61"/>
      <c r="GCL38" s="61"/>
      <c r="GCM38" s="61"/>
      <c r="GCN38" s="61"/>
      <c r="GCO38" s="61"/>
      <c r="GCP38" s="61"/>
      <c r="GCQ38" s="61"/>
      <c r="GCR38" s="61"/>
      <c r="GCS38" s="61"/>
      <c r="GCT38" s="61"/>
      <c r="GCU38" s="61"/>
      <c r="GCV38" s="61"/>
      <c r="GCW38" s="61"/>
      <c r="GCX38" s="61"/>
      <c r="GCY38" s="61"/>
      <c r="GCZ38" s="61"/>
      <c r="GDA38" s="61"/>
      <c r="GDB38" s="61"/>
      <c r="GDC38" s="61"/>
      <c r="GDD38" s="61"/>
      <c r="GDE38" s="61"/>
      <c r="GDF38" s="61"/>
      <c r="GDG38" s="61"/>
      <c r="GDH38" s="61"/>
      <c r="GDI38" s="61"/>
      <c r="GDJ38" s="61"/>
      <c r="GDK38" s="61"/>
      <c r="GDL38" s="61"/>
      <c r="GDM38" s="61"/>
      <c r="GDN38" s="61"/>
      <c r="GDO38" s="61"/>
      <c r="GDP38" s="61"/>
      <c r="GDQ38" s="61"/>
      <c r="GDR38" s="61"/>
      <c r="GDS38" s="61"/>
      <c r="GDT38" s="61"/>
      <c r="GDU38" s="61"/>
      <c r="GDV38" s="61"/>
      <c r="GDW38" s="61"/>
      <c r="GDX38" s="61"/>
      <c r="GDY38" s="61"/>
      <c r="GDZ38" s="61"/>
      <c r="GEA38" s="61"/>
      <c r="GEB38" s="61"/>
      <c r="GEC38" s="61"/>
      <c r="GED38" s="61"/>
      <c r="GEE38" s="61"/>
      <c r="GEF38" s="61"/>
      <c r="GEG38" s="61"/>
      <c r="GEH38" s="61"/>
      <c r="GEI38" s="61"/>
      <c r="GEJ38" s="61"/>
      <c r="GEK38" s="61"/>
      <c r="GEL38" s="61"/>
      <c r="GEM38" s="61"/>
      <c r="GEN38" s="61"/>
      <c r="GEO38" s="61"/>
      <c r="GEP38" s="61"/>
      <c r="GEQ38" s="61"/>
      <c r="GER38" s="61"/>
      <c r="GES38" s="61"/>
      <c r="GET38" s="61"/>
      <c r="GEU38" s="61"/>
      <c r="GEV38" s="61"/>
      <c r="GEW38" s="61"/>
      <c r="GEX38" s="61"/>
      <c r="GEY38" s="61"/>
      <c r="GEZ38" s="61"/>
      <c r="GFA38" s="61"/>
      <c r="GFB38" s="61"/>
      <c r="GFC38" s="61"/>
      <c r="GFD38" s="61"/>
      <c r="GFE38" s="61"/>
      <c r="GFF38" s="61"/>
      <c r="GFG38" s="61"/>
      <c r="GFH38" s="61"/>
      <c r="GFI38" s="61"/>
      <c r="GFJ38" s="61"/>
      <c r="GFK38" s="61"/>
      <c r="GFL38" s="61"/>
      <c r="GFM38" s="61"/>
      <c r="GFN38" s="61"/>
      <c r="GFO38" s="61"/>
      <c r="GFP38" s="61"/>
      <c r="GFQ38" s="61"/>
      <c r="GFR38" s="61"/>
      <c r="GFS38" s="61"/>
      <c r="GFT38" s="61"/>
      <c r="GFU38" s="61"/>
      <c r="GFV38" s="61"/>
      <c r="GFW38" s="61"/>
      <c r="GFX38" s="61"/>
      <c r="GFY38" s="61"/>
      <c r="GFZ38" s="61"/>
      <c r="GGA38" s="61"/>
      <c r="GGB38" s="61"/>
      <c r="GGC38" s="61"/>
      <c r="GGD38" s="61"/>
      <c r="GGE38" s="61"/>
      <c r="GGF38" s="61"/>
      <c r="GGG38" s="61"/>
      <c r="GGH38" s="61"/>
      <c r="GGI38" s="61"/>
      <c r="GGJ38" s="61"/>
      <c r="GGK38" s="61"/>
      <c r="GGL38" s="61"/>
      <c r="GGM38" s="61"/>
      <c r="GGN38" s="61"/>
      <c r="GGO38" s="61"/>
      <c r="GGP38" s="61"/>
      <c r="GGQ38" s="61"/>
      <c r="GGR38" s="61"/>
      <c r="GGS38" s="61"/>
      <c r="GGT38" s="61"/>
      <c r="GGU38" s="61"/>
      <c r="GGV38" s="61"/>
      <c r="GGW38" s="61"/>
      <c r="GGX38" s="61"/>
      <c r="GGY38" s="61"/>
      <c r="GGZ38" s="61"/>
      <c r="GHA38" s="61"/>
      <c r="GHB38" s="61"/>
      <c r="GHC38" s="61"/>
      <c r="GHD38" s="61"/>
      <c r="GHE38" s="61"/>
      <c r="GHF38" s="61"/>
      <c r="GHG38" s="61"/>
      <c r="GHH38" s="61"/>
      <c r="GHI38" s="61"/>
      <c r="GHJ38" s="61"/>
      <c r="GHK38" s="61"/>
      <c r="GHL38" s="61"/>
      <c r="GHM38" s="61"/>
      <c r="GHN38" s="61"/>
      <c r="GHO38" s="61"/>
      <c r="GHP38" s="61"/>
      <c r="GHQ38" s="61"/>
      <c r="GHR38" s="61"/>
      <c r="GHS38" s="61"/>
      <c r="GHT38" s="61"/>
      <c r="GHU38" s="61"/>
      <c r="GHV38" s="61"/>
      <c r="GHW38" s="61"/>
      <c r="GHX38" s="61"/>
      <c r="GHY38" s="61"/>
      <c r="GHZ38" s="61"/>
      <c r="GIA38" s="61"/>
      <c r="GIB38" s="61"/>
      <c r="GIC38" s="61"/>
      <c r="GID38" s="61"/>
      <c r="GIE38" s="61"/>
      <c r="GIF38" s="61"/>
      <c r="GIG38" s="61"/>
      <c r="GIH38" s="61"/>
      <c r="GII38" s="61"/>
      <c r="GIJ38" s="61"/>
      <c r="GIK38" s="61"/>
      <c r="GIL38" s="61"/>
      <c r="GIM38" s="61"/>
      <c r="GIN38" s="61"/>
      <c r="GIO38" s="61"/>
      <c r="GIP38" s="61"/>
      <c r="GIQ38" s="61"/>
      <c r="GIR38" s="61"/>
      <c r="GIS38" s="61"/>
      <c r="GIT38" s="61"/>
      <c r="GIU38" s="61"/>
      <c r="GIV38" s="61"/>
      <c r="GIW38" s="61"/>
      <c r="GIX38" s="61"/>
      <c r="GIY38" s="61"/>
      <c r="GIZ38" s="61"/>
      <c r="GJA38" s="61"/>
      <c r="GJB38" s="61"/>
      <c r="GJC38" s="61"/>
      <c r="GJD38" s="61"/>
      <c r="GJE38" s="61"/>
      <c r="GJF38" s="61"/>
      <c r="GJG38" s="61"/>
      <c r="GJH38" s="61"/>
      <c r="GJI38" s="61"/>
      <c r="GJJ38" s="61"/>
      <c r="GJK38" s="61"/>
      <c r="GJL38" s="61"/>
      <c r="GJM38" s="61"/>
      <c r="GJN38" s="61"/>
      <c r="GJO38" s="61"/>
      <c r="GJP38" s="61"/>
      <c r="GJQ38" s="61"/>
      <c r="GJR38" s="61"/>
      <c r="GJS38" s="61"/>
      <c r="GJT38" s="61"/>
      <c r="GJU38" s="61"/>
      <c r="GJV38" s="61"/>
      <c r="GJW38" s="61"/>
      <c r="GJX38" s="61"/>
      <c r="GJY38" s="61"/>
      <c r="GJZ38" s="61"/>
      <c r="GKA38" s="61"/>
      <c r="GKB38" s="61"/>
      <c r="GKC38" s="61"/>
      <c r="GKD38" s="61"/>
      <c r="GKE38" s="61"/>
      <c r="GKF38" s="61"/>
      <c r="GKG38" s="61"/>
      <c r="GKH38" s="61"/>
      <c r="GKI38" s="61"/>
      <c r="GKJ38" s="61"/>
      <c r="GKK38" s="61"/>
      <c r="GKL38" s="61"/>
      <c r="GKM38" s="61"/>
      <c r="GKN38" s="61"/>
      <c r="GKO38" s="61"/>
      <c r="GKP38" s="61"/>
      <c r="GKQ38" s="61"/>
      <c r="GKR38" s="61"/>
      <c r="GKS38" s="61"/>
      <c r="GKT38" s="61"/>
      <c r="GKU38" s="61"/>
      <c r="GKV38" s="61"/>
      <c r="GKW38" s="61"/>
      <c r="GKX38" s="61"/>
      <c r="GKY38" s="61"/>
      <c r="GKZ38" s="61"/>
      <c r="GLA38" s="61"/>
      <c r="GLB38" s="61"/>
      <c r="GLC38" s="61"/>
      <c r="GLD38" s="61"/>
      <c r="GLE38" s="61"/>
      <c r="GLF38" s="61"/>
      <c r="GLG38" s="61"/>
      <c r="GLH38" s="61"/>
      <c r="GLI38" s="61"/>
      <c r="GLJ38" s="61"/>
      <c r="GLK38" s="61"/>
      <c r="GLL38" s="61"/>
      <c r="GLM38" s="61"/>
      <c r="GLN38" s="61"/>
      <c r="GLO38" s="61"/>
      <c r="GLP38" s="61"/>
      <c r="GLQ38" s="61"/>
      <c r="GLR38" s="61"/>
      <c r="GLS38" s="61"/>
      <c r="GLT38" s="61"/>
      <c r="GLU38" s="61"/>
      <c r="GLV38" s="61"/>
      <c r="GLW38" s="61"/>
      <c r="GLX38" s="61"/>
      <c r="GLY38" s="61"/>
      <c r="GLZ38" s="61"/>
      <c r="GMA38" s="61"/>
      <c r="GMB38" s="61"/>
      <c r="GMC38" s="61"/>
      <c r="GMD38" s="61"/>
      <c r="GME38" s="61"/>
      <c r="GMF38" s="61"/>
      <c r="GMG38" s="61"/>
      <c r="GMH38" s="61"/>
      <c r="GMI38" s="61"/>
      <c r="GMJ38" s="61"/>
      <c r="GMK38" s="61"/>
      <c r="GML38" s="61"/>
      <c r="GMM38" s="61"/>
      <c r="GMN38" s="61"/>
      <c r="GMO38" s="61"/>
      <c r="GMP38" s="61"/>
      <c r="GMQ38" s="61"/>
      <c r="GMR38" s="61"/>
      <c r="GMS38" s="61"/>
      <c r="GMT38" s="61"/>
      <c r="GMU38" s="61"/>
      <c r="GMV38" s="61"/>
      <c r="GMW38" s="61"/>
      <c r="GMX38" s="61"/>
      <c r="GMY38" s="61"/>
      <c r="GMZ38" s="61"/>
      <c r="GNA38" s="61"/>
      <c r="GNB38" s="61"/>
      <c r="GNC38" s="61"/>
      <c r="GND38" s="61"/>
      <c r="GNE38" s="61"/>
      <c r="GNF38" s="61"/>
      <c r="GNG38" s="61"/>
      <c r="GNH38" s="61"/>
      <c r="GNI38" s="61"/>
      <c r="GNJ38" s="61"/>
      <c r="GNK38" s="61"/>
      <c r="GNL38" s="61"/>
      <c r="GNM38" s="61"/>
      <c r="GNN38" s="61"/>
      <c r="GNO38" s="61"/>
      <c r="GNP38" s="61"/>
      <c r="GNQ38" s="61"/>
      <c r="GNR38" s="61"/>
      <c r="GNS38" s="61"/>
      <c r="GNT38" s="61"/>
      <c r="GNU38" s="61"/>
      <c r="GNV38" s="61"/>
      <c r="GNW38" s="61"/>
      <c r="GNX38" s="61"/>
      <c r="GNY38" s="61"/>
      <c r="GNZ38" s="61"/>
      <c r="GOA38" s="61"/>
      <c r="GOB38" s="61"/>
      <c r="GOC38" s="61"/>
      <c r="GOD38" s="61"/>
      <c r="GOE38" s="61"/>
      <c r="GOF38" s="61"/>
      <c r="GOG38" s="61"/>
      <c r="GOH38" s="61"/>
      <c r="GOI38" s="61"/>
      <c r="GOJ38" s="61"/>
      <c r="GOK38" s="61"/>
      <c r="GOL38" s="61"/>
      <c r="GOM38" s="61"/>
      <c r="GON38" s="61"/>
      <c r="GOO38" s="61"/>
      <c r="GOP38" s="61"/>
      <c r="GOQ38" s="61"/>
      <c r="GOR38" s="61"/>
      <c r="GOS38" s="61"/>
      <c r="GOT38" s="61"/>
      <c r="GOU38" s="61"/>
      <c r="GOV38" s="61"/>
      <c r="GOW38" s="61"/>
      <c r="GOX38" s="61"/>
      <c r="GOY38" s="61"/>
      <c r="GOZ38" s="61"/>
      <c r="GPA38" s="61"/>
      <c r="GPB38" s="61"/>
      <c r="GPC38" s="61"/>
      <c r="GPD38" s="61"/>
      <c r="GPE38" s="61"/>
      <c r="GPF38" s="61"/>
      <c r="GPG38" s="61"/>
      <c r="GPH38" s="61"/>
      <c r="GPI38" s="61"/>
      <c r="GPJ38" s="61"/>
      <c r="GPK38" s="61"/>
      <c r="GPL38" s="61"/>
      <c r="GPM38" s="61"/>
      <c r="GPN38" s="61"/>
      <c r="GPO38" s="61"/>
      <c r="GPP38" s="61"/>
      <c r="GPQ38" s="61"/>
      <c r="GPR38" s="61"/>
      <c r="GPS38" s="61"/>
      <c r="GPT38" s="61"/>
      <c r="GPU38" s="61"/>
      <c r="GPV38" s="61"/>
      <c r="GPW38" s="61"/>
      <c r="GPX38" s="61"/>
      <c r="GPY38" s="61"/>
      <c r="GPZ38" s="61"/>
      <c r="GQA38" s="61"/>
      <c r="GQB38" s="61"/>
      <c r="GQC38" s="61"/>
      <c r="GQD38" s="61"/>
      <c r="GQE38" s="61"/>
      <c r="GQF38" s="61"/>
      <c r="GQG38" s="61"/>
      <c r="GQH38" s="61"/>
      <c r="GQI38" s="61"/>
      <c r="GQJ38" s="61"/>
      <c r="GQK38" s="61"/>
      <c r="GQL38" s="61"/>
      <c r="GQM38" s="61"/>
      <c r="GQN38" s="61"/>
      <c r="GQO38" s="61"/>
      <c r="GQP38" s="61"/>
      <c r="GQQ38" s="61"/>
      <c r="GQR38" s="61"/>
      <c r="GQS38" s="61"/>
      <c r="GQT38" s="61"/>
      <c r="GQU38" s="61"/>
      <c r="GQV38" s="61"/>
      <c r="GQW38" s="61"/>
      <c r="GQX38" s="61"/>
      <c r="GQY38" s="61"/>
      <c r="GQZ38" s="61"/>
      <c r="GRA38" s="61"/>
      <c r="GRB38" s="61"/>
      <c r="GRC38" s="61"/>
      <c r="GRD38" s="61"/>
      <c r="GRE38" s="61"/>
      <c r="GRF38" s="61"/>
      <c r="GRG38" s="61"/>
      <c r="GRH38" s="61"/>
      <c r="GRI38" s="61"/>
      <c r="GRJ38" s="61"/>
      <c r="GRK38" s="61"/>
      <c r="GRL38" s="61"/>
      <c r="GRM38" s="61"/>
      <c r="GRN38" s="61"/>
      <c r="GRO38" s="61"/>
      <c r="GRP38" s="61"/>
      <c r="GRQ38" s="61"/>
      <c r="GRR38" s="61"/>
      <c r="GRS38" s="61"/>
      <c r="GRT38" s="61"/>
      <c r="GRU38" s="61"/>
      <c r="GRV38" s="61"/>
      <c r="GRW38" s="61"/>
      <c r="GRX38" s="61"/>
      <c r="GRY38" s="61"/>
      <c r="GRZ38" s="61"/>
      <c r="GSA38" s="61"/>
      <c r="GSB38" s="61"/>
      <c r="GSC38" s="61"/>
      <c r="GSD38" s="61"/>
      <c r="GSE38" s="61"/>
      <c r="GSF38" s="61"/>
      <c r="GSG38" s="61"/>
      <c r="GSH38" s="61"/>
      <c r="GSI38" s="61"/>
      <c r="GSJ38" s="61"/>
      <c r="GSK38" s="61"/>
      <c r="GSL38" s="61"/>
      <c r="GSM38" s="61"/>
      <c r="GSN38" s="61"/>
      <c r="GSO38" s="61"/>
      <c r="GSP38" s="61"/>
      <c r="GSQ38" s="61"/>
      <c r="GSR38" s="61"/>
      <c r="GSS38" s="61"/>
      <c r="GST38" s="61"/>
      <c r="GSU38" s="61"/>
      <c r="GSV38" s="61"/>
      <c r="GSW38" s="61"/>
      <c r="GSX38" s="61"/>
      <c r="GSY38" s="61"/>
      <c r="GSZ38" s="61"/>
      <c r="GTA38" s="61"/>
      <c r="GTB38" s="61"/>
      <c r="GTC38" s="61"/>
      <c r="GTD38" s="61"/>
      <c r="GTE38" s="61"/>
      <c r="GTF38" s="61"/>
      <c r="GTG38" s="61"/>
      <c r="GTH38" s="61"/>
      <c r="GTI38" s="61"/>
      <c r="GTJ38" s="61"/>
      <c r="GTK38" s="61"/>
      <c r="GTL38" s="61"/>
      <c r="GTM38" s="61"/>
      <c r="GTN38" s="61"/>
      <c r="GTO38" s="61"/>
      <c r="GTP38" s="61"/>
      <c r="GTQ38" s="61"/>
      <c r="GTR38" s="61"/>
      <c r="GTS38" s="61"/>
      <c r="GTT38" s="61"/>
      <c r="GTU38" s="61"/>
      <c r="GTV38" s="61"/>
      <c r="GTW38" s="61"/>
      <c r="GTX38" s="61"/>
      <c r="GTY38" s="61"/>
      <c r="GTZ38" s="61"/>
      <c r="GUA38" s="61"/>
      <c r="GUB38" s="61"/>
      <c r="GUC38" s="61"/>
      <c r="GUD38" s="61"/>
      <c r="GUE38" s="61"/>
      <c r="GUF38" s="61"/>
      <c r="GUG38" s="61"/>
      <c r="GUH38" s="61"/>
      <c r="GUI38" s="61"/>
      <c r="GUJ38" s="61"/>
      <c r="GUK38" s="61"/>
      <c r="GUL38" s="61"/>
      <c r="GUM38" s="61"/>
      <c r="GUN38" s="61"/>
      <c r="GUO38" s="61"/>
      <c r="GUP38" s="61"/>
      <c r="GUQ38" s="61"/>
      <c r="GUR38" s="61"/>
      <c r="GUS38" s="61"/>
      <c r="GUT38" s="61"/>
      <c r="GUU38" s="61"/>
      <c r="GUV38" s="61"/>
      <c r="GUW38" s="61"/>
      <c r="GUX38" s="61"/>
      <c r="GUY38" s="61"/>
      <c r="GUZ38" s="61"/>
      <c r="GVA38" s="61"/>
      <c r="GVB38" s="61"/>
      <c r="GVC38" s="61"/>
      <c r="GVD38" s="61"/>
      <c r="GVE38" s="61"/>
      <c r="GVF38" s="61"/>
      <c r="GVG38" s="61"/>
      <c r="GVH38" s="61"/>
      <c r="GVI38" s="61"/>
      <c r="GVJ38" s="61"/>
      <c r="GVK38" s="61"/>
      <c r="GVL38" s="61"/>
      <c r="GVM38" s="61"/>
      <c r="GVN38" s="61"/>
      <c r="GVO38" s="61"/>
      <c r="GVP38" s="61"/>
      <c r="GVQ38" s="61"/>
      <c r="GVR38" s="61"/>
      <c r="GVS38" s="61"/>
      <c r="GVT38" s="61"/>
      <c r="GVU38" s="61"/>
      <c r="GVV38" s="61"/>
      <c r="GVW38" s="61"/>
      <c r="GVX38" s="61"/>
      <c r="GVY38" s="61"/>
      <c r="GVZ38" s="61"/>
      <c r="GWA38" s="61"/>
      <c r="GWB38" s="61"/>
      <c r="GWC38" s="61"/>
      <c r="GWD38" s="61"/>
      <c r="GWE38" s="61"/>
      <c r="GWF38" s="61"/>
      <c r="GWG38" s="61"/>
      <c r="GWH38" s="61"/>
      <c r="GWI38" s="61"/>
      <c r="GWJ38" s="61"/>
      <c r="GWK38" s="61"/>
      <c r="GWL38" s="61"/>
      <c r="GWM38" s="61"/>
      <c r="GWN38" s="61"/>
      <c r="GWO38" s="61"/>
      <c r="GWP38" s="61"/>
      <c r="GWQ38" s="61"/>
      <c r="GWR38" s="61"/>
      <c r="GWS38" s="61"/>
      <c r="GWT38" s="61"/>
      <c r="GWU38" s="61"/>
      <c r="GWV38" s="61"/>
      <c r="GWW38" s="61"/>
      <c r="GWX38" s="61"/>
      <c r="GWY38" s="61"/>
      <c r="GWZ38" s="61"/>
      <c r="GXA38" s="61"/>
      <c r="GXB38" s="61"/>
      <c r="GXC38" s="61"/>
      <c r="GXD38" s="61"/>
      <c r="GXE38" s="61"/>
      <c r="GXF38" s="61"/>
      <c r="GXG38" s="61"/>
      <c r="GXH38" s="61"/>
      <c r="GXI38" s="61"/>
      <c r="GXJ38" s="61"/>
      <c r="GXK38" s="61"/>
      <c r="GXL38" s="61"/>
      <c r="GXM38" s="61"/>
      <c r="GXN38" s="61"/>
      <c r="GXO38" s="61"/>
      <c r="GXP38" s="61"/>
      <c r="GXQ38" s="61"/>
      <c r="GXR38" s="61"/>
      <c r="GXS38" s="61"/>
      <c r="GXT38" s="61"/>
      <c r="GXU38" s="61"/>
      <c r="GXV38" s="61"/>
      <c r="GXW38" s="61"/>
      <c r="GXX38" s="61"/>
      <c r="GXY38" s="61"/>
      <c r="GXZ38" s="61"/>
      <c r="GYA38" s="61"/>
      <c r="GYB38" s="61"/>
      <c r="GYC38" s="61"/>
      <c r="GYD38" s="61"/>
      <c r="GYE38" s="61"/>
      <c r="GYF38" s="61"/>
      <c r="GYG38" s="61"/>
      <c r="GYH38" s="61"/>
      <c r="GYI38" s="61"/>
      <c r="GYJ38" s="61"/>
      <c r="GYK38" s="61"/>
      <c r="GYL38" s="61"/>
      <c r="GYM38" s="61"/>
      <c r="GYN38" s="61"/>
      <c r="GYO38" s="61"/>
      <c r="GYP38" s="61"/>
      <c r="GYQ38" s="61"/>
      <c r="GYR38" s="61"/>
      <c r="GYS38" s="61"/>
      <c r="GYT38" s="61"/>
      <c r="GYU38" s="61"/>
      <c r="GYV38" s="61"/>
      <c r="GYW38" s="61"/>
      <c r="GYX38" s="61"/>
      <c r="GYY38" s="61"/>
      <c r="GYZ38" s="61"/>
      <c r="GZA38" s="61"/>
      <c r="GZB38" s="61"/>
      <c r="GZC38" s="61"/>
      <c r="GZD38" s="61"/>
      <c r="GZE38" s="61"/>
      <c r="GZF38" s="61"/>
      <c r="GZG38" s="61"/>
      <c r="GZH38" s="61"/>
      <c r="GZI38" s="61"/>
      <c r="GZJ38" s="61"/>
      <c r="GZK38" s="61"/>
      <c r="GZL38" s="61"/>
      <c r="GZM38" s="61"/>
      <c r="GZN38" s="61"/>
      <c r="GZO38" s="61"/>
      <c r="GZP38" s="61"/>
      <c r="GZQ38" s="61"/>
      <c r="GZR38" s="61"/>
      <c r="GZS38" s="61"/>
      <c r="GZT38" s="61"/>
      <c r="GZU38" s="61"/>
      <c r="GZV38" s="61"/>
      <c r="GZW38" s="61"/>
      <c r="GZX38" s="61"/>
      <c r="GZY38" s="61"/>
      <c r="GZZ38" s="61"/>
      <c r="HAA38" s="61"/>
      <c r="HAB38" s="61"/>
      <c r="HAC38" s="61"/>
      <c r="HAD38" s="61"/>
      <c r="HAE38" s="61"/>
      <c r="HAF38" s="61"/>
      <c r="HAG38" s="61"/>
      <c r="HAH38" s="61"/>
      <c r="HAI38" s="61"/>
      <c r="HAJ38" s="61"/>
      <c r="HAK38" s="61"/>
      <c r="HAL38" s="61"/>
      <c r="HAM38" s="61"/>
      <c r="HAN38" s="61"/>
      <c r="HAO38" s="61"/>
      <c r="HAP38" s="61"/>
      <c r="HAQ38" s="61"/>
      <c r="HAR38" s="61"/>
      <c r="HAS38" s="61"/>
      <c r="HAT38" s="61"/>
      <c r="HAU38" s="61"/>
      <c r="HAV38" s="61"/>
      <c r="HAW38" s="61"/>
      <c r="HAX38" s="61"/>
      <c r="HAY38" s="61"/>
      <c r="HAZ38" s="61"/>
      <c r="HBA38" s="61"/>
      <c r="HBB38" s="61"/>
      <c r="HBC38" s="61"/>
      <c r="HBD38" s="61"/>
      <c r="HBE38" s="61"/>
      <c r="HBF38" s="61"/>
      <c r="HBG38" s="61"/>
      <c r="HBH38" s="61"/>
      <c r="HBI38" s="61"/>
      <c r="HBJ38" s="61"/>
      <c r="HBK38" s="61"/>
      <c r="HBL38" s="61"/>
      <c r="HBM38" s="61"/>
      <c r="HBN38" s="61"/>
      <c r="HBO38" s="61"/>
      <c r="HBP38" s="61"/>
      <c r="HBQ38" s="61"/>
      <c r="HBR38" s="61"/>
      <c r="HBS38" s="61"/>
      <c r="HBT38" s="61"/>
      <c r="HBU38" s="61"/>
      <c r="HBV38" s="61"/>
      <c r="HBW38" s="61"/>
      <c r="HBX38" s="61"/>
      <c r="HBY38" s="61"/>
      <c r="HBZ38" s="61"/>
      <c r="HCA38" s="61"/>
      <c r="HCB38" s="61"/>
      <c r="HCC38" s="61"/>
      <c r="HCD38" s="61"/>
      <c r="HCE38" s="61"/>
      <c r="HCF38" s="61"/>
      <c r="HCG38" s="61"/>
      <c r="HCH38" s="61"/>
      <c r="HCI38" s="61"/>
      <c r="HCJ38" s="61"/>
      <c r="HCK38" s="61"/>
      <c r="HCL38" s="61"/>
      <c r="HCM38" s="61"/>
      <c r="HCN38" s="61"/>
      <c r="HCO38" s="61"/>
      <c r="HCP38" s="61"/>
      <c r="HCQ38" s="61"/>
      <c r="HCR38" s="61"/>
      <c r="HCS38" s="61"/>
      <c r="HCT38" s="61"/>
      <c r="HCU38" s="61"/>
      <c r="HCV38" s="61"/>
      <c r="HCW38" s="61"/>
      <c r="HCX38" s="61"/>
      <c r="HCY38" s="61"/>
      <c r="HCZ38" s="61"/>
      <c r="HDA38" s="61"/>
      <c r="HDB38" s="61"/>
      <c r="HDC38" s="61"/>
      <c r="HDD38" s="61"/>
      <c r="HDE38" s="61"/>
      <c r="HDF38" s="61"/>
      <c r="HDG38" s="61"/>
      <c r="HDH38" s="61"/>
      <c r="HDI38" s="61"/>
      <c r="HDJ38" s="61"/>
      <c r="HDK38" s="61"/>
      <c r="HDL38" s="61"/>
      <c r="HDM38" s="61"/>
      <c r="HDN38" s="61"/>
      <c r="HDO38" s="61"/>
      <c r="HDP38" s="61"/>
      <c r="HDQ38" s="61"/>
      <c r="HDR38" s="61"/>
      <c r="HDS38" s="61"/>
      <c r="HDT38" s="61"/>
      <c r="HDU38" s="61"/>
      <c r="HDV38" s="61"/>
      <c r="HDW38" s="61"/>
      <c r="HDX38" s="61"/>
      <c r="HDY38" s="61"/>
      <c r="HDZ38" s="61"/>
      <c r="HEA38" s="61"/>
      <c r="HEB38" s="61"/>
      <c r="HEC38" s="61"/>
      <c r="HED38" s="61"/>
      <c r="HEE38" s="61"/>
      <c r="HEF38" s="61"/>
      <c r="HEG38" s="61"/>
      <c r="HEH38" s="61"/>
      <c r="HEI38" s="61"/>
      <c r="HEJ38" s="61"/>
      <c r="HEK38" s="61"/>
      <c r="HEL38" s="61"/>
      <c r="HEM38" s="61"/>
      <c r="HEN38" s="61"/>
      <c r="HEO38" s="61"/>
      <c r="HEP38" s="61"/>
      <c r="HEQ38" s="61"/>
      <c r="HER38" s="61"/>
      <c r="HES38" s="61"/>
      <c r="HET38" s="61"/>
      <c r="HEU38" s="61"/>
      <c r="HEV38" s="61"/>
      <c r="HEW38" s="61"/>
      <c r="HEX38" s="61"/>
      <c r="HEY38" s="61"/>
      <c r="HEZ38" s="61"/>
      <c r="HFA38" s="61"/>
      <c r="HFB38" s="61"/>
      <c r="HFC38" s="61"/>
      <c r="HFD38" s="61"/>
      <c r="HFE38" s="61"/>
      <c r="HFF38" s="61"/>
      <c r="HFG38" s="61"/>
      <c r="HFH38" s="61"/>
      <c r="HFI38" s="61"/>
      <c r="HFJ38" s="61"/>
      <c r="HFK38" s="61"/>
      <c r="HFL38" s="61"/>
      <c r="HFM38" s="61"/>
      <c r="HFN38" s="61"/>
      <c r="HFO38" s="61"/>
      <c r="HFP38" s="61"/>
      <c r="HFQ38" s="61"/>
      <c r="HFR38" s="61"/>
      <c r="HFS38" s="61"/>
      <c r="HFT38" s="61"/>
      <c r="HFU38" s="61"/>
      <c r="HFV38" s="61"/>
      <c r="HFW38" s="61"/>
      <c r="HFX38" s="61"/>
      <c r="HFY38" s="61"/>
      <c r="HFZ38" s="61"/>
      <c r="HGA38" s="61"/>
      <c r="HGB38" s="61"/>
      <c r="HGC38" s="61"/>
      <c r="HGD38" s="61"/>
      <c r="HGE38" s="61"/>
      <c r="HGF38" s="61"/>
      <c r="HGG38" s="61"/>
      <c r="HGH38" s="61"/>
      <c r="HGI38" s="61"/>
      <c r="HGJ38" s="61"/>
      <c r="HGK38" s="61"/>
      <c r="HGL38" s="61"/>
      <c r="HGM38" s="61"/>
      <c r="HGN38" s="61"/>
      <c r="HGO38" s="61"/>
      <c r="HGP38" s="61"/>
      <c r="HGQ38" s="61"/>
      <c r="HGR38" s="61"/>
      <c r="HGS38" s="61"/>
      <c r="HGT38" s="61"/>
      <c r="HGU38" s="61"/>
      <c r="HGV38" s="61"/>
      <c r="HGW38" s="61"/>
      <c r="HGX38" s="61"/>
      <c r="HGY38" s="61"/>
      <c r="HGZ38" s="61"/>
      <c r="HHA38" s="61"/>
      <c r="HHB38" s="61"/>
      <c r="HHC38" s="61"/>
      <c r="HHD38" s="61"/>
      <c r="HHE38" s="61"/>
      <c r="HHF38" s="61"/>
      <c r="HHG38" s="61"/>
      <c r="HHH38" s="61"/>
      <c r="HHI38" s="61"/>
      <c r="HHJ38" s="61"/>
      <c r="HHK38" s="61"/>
      <c r="HHL38" s="61"/>
      <c r="HHM38" s="61"/>
      <c r="HHN38" s="61"/>
      <c r="HHO38" s="61"/>
      <c r="HHP38" s="61"/>
      <c r="HHQ38" s="61"/>
      <c r="HHR38" s="61"/>
      <c r="HHS38" s="61"/>
      <c r="HHT38" s="61"/>
      <c r="HHU38" s="61"/>
      <c r="HHV38" s="61"/>
      <c r="HHW38" s="61"/>
      <c r="HHX38" s="61"/>
      <c r="HHY38" s="61"/>
      <c r="HHZ38" s="61"/>
      <c r="HIA38" s="61"/>
      <c r="HIB38" s="61"/>
      <c r="HIC38" s="61"/>
      <c r="HID38" s="61"/>
      <c r="HIE38" s="61"/>
      <c r="HIF38" s="61"/>
      <c r="HIG38" s="61"/>
      <c r="HIH38" s="61"/>
      <c r="HII38" s="61"/>
      <c r="HIJ38" s="61"/>
      <c r="HIK38" s="61"/>
      <c r="HIL38" s="61"/>
      <c r="HIM38" s="61"/>
      <c r="HIN38" s="61"/>
      <c r="HIO38" s="61"/>
      <c r="HIP38" s="61"/>
      <c r="HIQ38" s="61"/>
      <c r="HIR38" s="61"/>
      <c r="HIS38" s="61"/>
      <c r="HIT38" s="61"/>
      <c r="HIU38" s="61"/>
      <c r="HIV38" s="61"/>
      <c r="HIW38" s="61"/>
      <c r="HIX38" s="61"/>
      <c r="HIY38" s="61"/>
      <c r="HIZ38" s="61"/>
      <c r="HJA38" s="61"/>
      <c r="HJB38" s="61"/>
      <c r="HJC38" s="61"/>
      <c r="HJD38" s="61"/>
      <c r="HJE38" s="61"/>
      <c r="HJF38" s="61"/>
      <c r="HJG38" s="61"/>
      <c r="HJH38" s="61"/>
      <c r="HJI38" s="61"/>
      <c r="HJJ38" s="61"/>
      <c r="HJK38" s="61"/>
      <c r="HJL38" s="61"/>
      <c r="HJM38" s="61"/>
      <c r="HJN38" s="61"/>
      <c r="HJO38" s="61"/>
      <c r="HJP38" s="61"/>
      <c r="HJQ38" s="61"/>
      <c r="HJR38" s="61"/>
      <c r="HJS38" s="61"/>
      <c r="HJT38" s="61"/>
      <c r="HJU38" s="61"/>
      <c r="HJV38" s="61"/>
      <c r="HJW38" s="61"/>
      <c r="HJX38" s="61"/>
      <c r="HJY38" s="61"/>
      <c r="HJZ38" s="61"/>
      <c r="HKA38" s="61"/>
      <c r="HKB38" s="61"/>
      <c r="HKC38" s="61"/>
      <c r="HKD38" s="61"/>
      <c r="HKE38" s="61"/>
      <c r="HKF38" s="61"/>
      <c r="HKG38" s="61"/>
      <c r="HKH38" s="61"/>
      <c r="HKI38" s="61"/>
      <c r="HKJ38" s="61"/>
      <c r="HKK38" s="61"/>
      <c r="HKL38" s="61"/>
      <c r="HKM38" s="61"/>
      <c r="HKN38" s="61"/>
      <c r="HKO38" s="61"/>
      <c r="HKP38" s="61"/>
      <c r="HKQ38" s="61"/>
      <c r="HKR38" s="61"/>
      <c r="HKS38" s="61"/>
      <c r="HKT38" s="61"/>
      <c r="HKU38" s="61"/>
      <c r="HKV38" s="61"/>
      <c r="HKW38" s="61"/>
      <c r="HKX38" s="61"/>
      <c r="HKY38" s="61"/>
      <c r="HKZ38" s="61"/>
      <c r="HLA38" s="61"/>
      <c r="HLB38" s="61"/>
      <c r="HLC38" s="61"/>
      <c r="HLD38" s="61"/>
      <c r="HLE38" s="61"/>
      <c r="HLF38" s="61"/>
      <c r="HLG38" s="61"/>
      <c r="HLH38" s="61"/>
      <c r="HLI38" s="61"/>
      <c r="HLJ38" s="61"/>
      <c r="HLK38" s="61"/>
      <c r="HLL38" s="61"/>
      <c r="HLM38" s="61"/>
      <c r="HLN38" s="61"/>
      <c r="HLO38" s="61"/>
      <c r="HLP38" s="61"/>
      <c r="HLQ38" s="61"/>
      <c r="HLR38" s="61"/>
      <c r="HLS38" s="61"/>
      <c r="HLT38" s="61"/>
      <c r="HLU38" s="61"/>
      <c r="HLV38" s="61"/>
      <c r="HLW38" s="61"/>
      <c r="HLX38" s="61"/>
      <c r="HLY38" s="61"/>
      <c r="HLZ38" s="61"/>
      <c r="HMA38" s="61"/>
      <c r="HMB38" s="61"/>
      <c r="HMC38" s="61"/>
      <c r="HMD38" s="61"/>
      <c r="HME38" s="61"/>
      <c r="HMF38" s="61"/>
      <c r="HMG38" s="61"/>
      <c r="HMH38" s="61"/>
      <c r="HMI38" s="61"/>
      <c r="HMJ38" s="61"/>
      <c r="HMK38" s="61"/>
      <c r="HML38" s="61"/>
      <c r="HMM38" s="61"/>
      <c r="HMN38" s="61"/>
      <c r="HMO38" s="61"/>
      <c r="HMP38" s="61"/>
      <c r="HMQ38" s="61"/>
      <c r="HMR38" s="61"/>
      <c r="HMS38" s="61"/>
      <c r="HMT38" s="61"/>
      <c r="HMU38" s="61"/>
      <c r="HMV38" s="61"/>
      <c r="HMW38" s="61"/>
      <c r="HMX38" s="61"/>
      <c r="HMY38" s="61"/>
      <c r="HMZ38" s="61"/>
      <c r="HNA38" s="61"/>
      <c r="HNB38" s="61"/>
      <c r="HNC38" s="61"/>
      <c r="HND38" s="61"/>
      <c r="HNE38" s="61"/>
      <c r="HNF38" s="61"/>
      <c r="HNG38" s="61"/>
      <c r="HNH38" s="61"/>
      <c r="HNI38" s="61"/>
      <c r="HNJ38" s="61"/>
      <c r="HNK38" s="61"/>
      <c r="HNL38" s="61"/>
      <c r="HNM38" s="61"/>
      <c r="HNN38" s="61"/>
      <c r="HNO38" s="61"/>
      <c r="HNP38" s="61"/>
      <c r="HNQ38" s="61"/>
      <c r="HNR38" s="61"/>
      <c r="HNS38" s="61"/>
      <c r="HNT38" s="61"/>
      <c r="HNU38" s="61"/>
      <c r="HNV38" s="61"/>
      <c r="HNW38" s="61"/>
      <c r="HNX38" s="61"/>
      <c r="HNY38" s="61"/>
      <c r="HNZ38" s="61"/>
      <c r="HOA38" s="61"/>
      <c r="HOB38" s="61"/>
      <c r="HOC38" s="61"/>
      <c r="HOD38" s="61"/>
      <c r="HOE38" s="61"/>
      <c r="HOF38" s="61"/>
      <c r="HOG38" s="61"/>
      <c r="HOH38" s="61"/>
      <c r="HOI38" s="61"/>
      <c r="HOJ38" s="61"/>
      <c r="HOK38" s="61"/>
      <c r="HOL38" s="61"/>
      <c r="HOM38" s="61"/>
      <c r="HON38" s="61"/>
      <c r="HOO38" s="61"/>
      <c r="HOP38" s="61"/>
      <c r="HOQ38" s="61"/>
      <c r="HOR38" s="61"/>
      <c r="HOS38" s="61"/>
      <c r="HOT38" s="61"/>
      <c r="HOU38" s="61"/>
      <c r="HOV38" s="61"/>
      <c r="HOW38" s="61"/>
      <c r="HOX38" s="61"/>
      <c r="HOY38" s="61"/>
      <c r="HOZ38" s="61"/>
      <c r="HPA38" s="61"/>
      <c r="HPB38" s="61"/>
      <c r="HPC38" s="61"/>
      <c r="HPD38" s="61"/>
      <c r="HPE38" s="61"/>
      <c r="HPF38" s="61"/>
      <c r="HPG38" s="61"/>
      <c r="HPH38" s="61"/>
      <c r="HPI38" s="61"/>
      <c r="HPJ38" s="61"/>
      <c r="HPK38" s="61"/>
      <c r="HPL38" s="61"/>
      <c r="HPM38" s="61"/>
      <c r="HPN38" s="61"/>
      <c r="HPO38" s="61"/>
      <c r="HPP38" s="61"/>
      <c r="HPQ38" s="61"/>
      <c r="HPR38" s="61"/>
      <c r="HPS38" s="61"/>
      <c r="HPT38" s="61"/>
      <c r="HPU38" s="61"/>
      <c r="HPV38" s="61"/>
      <c r="HPW38" s="61"/>
      <c r="HPX38" s="61"/>
      <c r="HPY38" s="61"/>
      <c r="HPZ38" s="61"/>
      <c r="HQA38" s="61"/>
      <c r="HQB38" s="61"/>
      <c r="HQC38" s="61"/>
      <c r="HQD38" s="61"/>
      <c r="HQE38" s="61"/>
      <c r="HQF38" s="61"/>
      <c r="HQG38" s="61"/>
      <c r="HQH38" s="61"/>
      <c r="HQI38" s="61"/>
      <c r="HQJ38" s="61"/>
      <c r="HQK38" s="61"/>
      <c r="HQL38" s="61"/>
      <c r="HQM38" s="61"/>
      <c r="HQN38" s="61"/>
      <c r="HQO38" s="61"/>
      <c r="HQP38" s="61"/>
      <c r="HQQ38" s="61"/>
      <c r="HQR38" s="61"/>
      <c r="HQS38" s="61"/>
      <c r="HQT38" s="61"/>
      <c r="HQU38" s="61"/>
      <c r="HQV38" s="61"/>
      <c r="HQW38" s="61"/>
      <c r="HQX38" s="61"/>
      <c r="HQY38" s="61"/>
      <c r="HQZ38" s="61"/>
      <c r="HRA38" s="61"/>
      <c r="HRB38" s="61"/>
      <c r="HRC38" s="61"/>
      <c r="HRD38" s="61"/>
      <c r="HRE38" s="61"/>
      <c r="HRF38" s="61"/>
      <c r="HRG38" s="61"/>
      <c r="HRH38" s="61"/>
      <c r="HRI38" s="61"/>
      <c r="HRJ38" s="61"/>
      <c r="HRK38" s="61"/>
      <c r="HRL38" s="61"/>
      <c r="HRM38" s="61"/>
      <c r="HRN38" s="61"/>
      <c r="HRO38" s="61"/>
      <c r="HRP38" s="61"/>
      <c r="HRQ38" s="61"/>
      <c r="HRR38" s="61"/>
      <c r="HRS38" s="61"/>
      <c r="HRT38" s="61"/>
      <c r="HRU38" s="61"/>
      <c r="HRV38" s="61"/>
      <c r="HRW38" s="61"/>
      <c r="HRX38" s="61"/>
      <c r="HRY38" s="61"/>
      <c r="HRZ38" s="61"/>
      <c r="HSA38" s="61"/>
      <c r="HSB38" s="61"/>
      <c r="HSC38" s="61"/>
      <c r="HSD38" s="61"/>
      <c r="HSE38" s="61"/>
      <c r="HSF38" s="61"/>
      <c r="HSG38" s="61"/>
      <c r="HSH38" s="61"/>
      <c r="HSI38" s="61"/>
      <c r="HSJ38" s="61"/>
      <c r="HSK38" s="61"/>
      <c r="HSL38" s="61"/>
      <c r="HSM38" s="61"/>
      <c r="HSN38" s="61"/>
      <c r="HSO38" s="61"/>
      <c r="HSP38" s="61"/>
      <c r="HSQ38" s="61"/>
      <c r="HSR38" s="61"/>
      <c r="HSS38" s="61"/>
      <c r="HST38" s="61"/>
      <c r="HSU38" s="61"/>
      <c r="HSV38" s="61"/>
      <c r="HSW38" s="61"/>
      <c r="HSX38" s="61"/>
      <c r="HSY38" s="61"/>
      <c r="HSZ38" s="61"/>
      <c r="HTA38" s="61"/>
      <c r="HTB38" s="61"/>
      <c r="HTC38" s="61"/>
      <c r="HTD38" s="61"/>
      <c r="HTE38" s="61"/>
      <c r="HTF38" s="61"/>
      <c r="HTG38" s="61"/>
      <c r="HTH38" s="61"/>
      <c r="HTI38" s="61"/>
      <c r="HTJ38" s="61"/>
      <c r="HTK38" s="61"/>
      <c r="HTL38" s="61"/>
      <c r="HTM38" s="61"/>
      <c r="HTN38" s="61"/>
      <c r="HTO38" s="61"/>
      <c r="HTP38" s="61"/>
      <c r="HTQ38" s="61"/>
      <c r="HTR38" s="61"/>
      <c r="HTS38" s="61"/>
      <c r="HTT38" s="61"/>
      <c r="HTU38" s="61"/>
      <c r="HTV38" s="61"/>
      <c r="HTW38" s="61"/>
      <c r="HTX38" s="61"/>
      <c r="HTY38" s="61"/>
      <c r="HTZ38" s="61"/>
      <c r="HUA38" s="61"/>
      <c r="HUB38" s="61"/>
      <c r="HUC38" s="61"/>
      <c r="HUD38" s="61"/>
      <c r="HUE38" s="61"/>
      <c r="HUF38" s="61"/>
      <c r="HUG38" s="61"/>
      <c r="HUH38" s="61"/>
      <c r="HUI38" s="61"/>
      <c r="HUJ38" s="61"/>
      <c r="HUK38" s="61"/>
      <c r="HUL38" s="61"/>
      <c r="HUM38" s="61"/>
      <c r="HUN38" s="61"/>
      <c r="HUO38" s="61"/>
      <c r="HUP38" s="61"/>
      <c r="HUQ38" s="61"/>
      <c r="HUR38" s="61"/>
      <c r="HUS38" s="61"/>
      <c r="HUT38" s="61"/>
      <c r="HUU38" s="61"/>
      <c r="HUV38" s="61"/>
      <c r="HUW38" s="61"/>
      <c r="HUX38" s="61"/>
      <c r="HUY38" s="61"/>
      <c r="HUZ38" s="61"/>
      <c r="HVA38" s="61"/>
      <c r="HVB38" s="61"/>
      <c r="HVC38" s="61"/>
      <c r="HVD38" s="61"/>
      <c r="HVE38" s="61"/>
      <c r="HVF38" s="61"/>
      <c r="HVG38" s="61"/>
      <c r="HVH38" s="61"/>
      <c r="HVI38" s="61"/>
      <c r="HVJ38" s="61"/>
      <c r="HVK38" s="61"/>
      <c r="HVL38" s="61"/>
      <c r="HVM38" s="61"/>
      <c r="HVN38" s="61"/>
      <c r="HVO38" s="61"/>
      <c r="HVP38" s="61"/>
      <c r="HVQ38" s="61"/>
      <c r="HVR38" s="61"/>
      <c r="HVS38" s="61"/>
      <c r="HVT38" s="61"/>
      <c r="HVU38" s="61"/>
      <c r="HVV38" s="61"/>
      <c r="HVW38" s="61"/>
      <c r="HVX38" s="61"/>
      <c r="HVY38" s="61"/>
      <c r="HVZ38" s="61"/>
      <c r="HWA38" s="61"/>
      <c r="HWB38" s="61"/>
      <c r="HWC38" s="61"/>
      <c r="HWD38" s="61"/>
      <c r="HWE38" s="61"/>
      <c r="HWF38" s="61"/>
      <c r="HWG38" s="61"/>
      <c r="HWH38" s="61"/>
      <c r="HWI38" s="61"/>
      <c r="HWJ38" s="61"/>
      <c r="HWK38" s="61"/>
      <c r="HWL38" s="61"/>
      <c r="HWM38" s="61"/>
      <c r="HWN38" s="61"/>
      <c r="HWO38" s="61"/>
      <c r="HWP38" s="61"/>
      <c r="HWQ38" s="61"/>
      <c r="HWR38" s="61"/>
      <c r="HWS38" s="61"/>
      <c r="HWT38" s="61"/>
      <c r="HWU38" s="61"/>
      <c r="HWV38" s="61"/>
      <c r="HWW38" s="61"/>
      <c r="HWX38" s="61"/>
      <c r="HWY38" s="61"/>
      <c r="HWZ38" s="61"/>
      <c r="HXA38" s="61"/>
      <c r="HXB38" s="61"/>
      <c r="HXC38" s="61"/>
      <c r="HXD38" s="61"/>
      <c r="HXE38" s="61"/>
      <c r="HXF38" s="61"/>
      <c r="HXG38" s="61"/>
      <c r="HXH38" s="61"/>
      <c r="HXI38" s="61"/>
      <c r="HXJ38" s="61"/>
      <c r="HXK38" s="61"/>
      <c r="HXL38" s="61"/>
      <c r="HXM38" s="61"/>
      <c r="HXN38" s="61"/>
      <c r="HXO38" s="61"/>
      <c r="HXP38" s="61"/>
      <c r="HXQ38" s="61"/>
      <c r="HXR38" s="61"/>
      <c r="HXS38" s="61"/>
      <c r="HXT38" s="61"/>
      <c r="HXU38" s="61"/>
      <c r="HXV38" s="61"/>
      <c r="HXW38" s="61"/>
      <c r="HXX38" s="61"/>
      <c r="HXY38" s="61"/>
      <c r="HXZ38" s="61"/>
      <c r="HYA38" s="61"/>
      <c r="HYB38" s="61"/>
      <c r="HYC38" s="61"/>
      <c r="HYD38" s="61"/>
      <c r="HYE38" s="61"/>
      <c r="HYF38" s="61"/>
      <c r="HYG38" s="61"/>
      <c r="HYH38" s="61"/>
      <c r="HYI38" s="61"/>
      <c r="HYJ38" s="61"/>
      <c r="HYK38" s="61"/>
      <c r="HYL38" s="61"/>
      <c r="HYM38" s="61"/>
      <c r="HYN38" s="61"/>
      <c r="HYO38" s="61"/>
      <c r="HYP38" s="61"/>
      <c r="HYQ38" s="61"/>
      <c r="HYR38" s="61"/>
      <c r="HYS38" s="61"/>
      <c r="HYT38" s="61"/>
      <c r="HYU38" s="61"/>
      <c r="HYV38" s="61"/>
      <c r="HYW38" s="61"/>
      <c r="HYX38" s="61"/>
      <c r="HYY38" s="61"/>
      <c r="HYZ38" s="61"/>
      <c r="HZA38" s="61"/>
      <c r="HZB38" s="61"/>
      <c r="HZC38" s="61"/>
      <c r="HZD38" s="61"/>
      <c r="HZE38" s="61"/>
      <c r="HZF38" s="61"/>
      <c r="HZG38" s="61"/>
      <c r="HZH38" s="61"/>
      <c r="HZI38" s="61"/>
      <c r="HZJ38" s="61"/>
      <c r="HZK38" s="61"/>
      <c r="HZL38" s="61"/>
      <c r="HZM38" s="61"/>
      <c r="HZN38" s="61"/>
      <c r="HZO38" s="61"/>
      <c r="HZP38" s="61"/>
      <c r="HZQ38" s="61"/>
      <c r="HZR38" s="61"/>
      <c r="HZS38" s="61"/>
      <c r="HZT38" s="61"/>
      <c r="HZU38" s="61"/>
      <c r="HZV38" s="61"/>
      <c r="HZW38" s="61"/>
      <c r="HZX38" s="61"/>
      <c r="HZY38" s="61"/>
      <c r="HZZ38" s="61"/>
      <c r="IAA38" s="61"/>
      <c r="IAB38" s="61"/>
      <c r="IAC38" s="61"/>
      <c r="IAD38" s="61"/>
      <c r="IAE38" s="61"/>
      <c r="IAF38" s="61"/>
      <c r="IAG38" s="61"/>
      <c r="IAH38" s="61"/>
      <c r="IAI38" s="61"/>
      <c r="IAJ38" s="61"/>
      <c r="IAK38" s="61"/>
      <c r="IAL38" s="61"/>
      <c r="IAM38" s="61"/>
      <c r="IAN38" s="61"/>
      <c r="IAO38" s="61"/>
      <c r="IAP38" s="61"/>
      <c r="IAQ38" s="61"/>
      <c r="IAR38" s="61"/>
      <c r="IAS38" s="61"/>
      <c r="IAT38" s="61"/>
      <c r="IAU38" s="61"/>
      <c r="IAV38" s="61"/>
      <c r="IAW38" s="61"/>
      <c r="IAX38" s="61"/>
      <c r="IAY38" s="61"/>
      <c r="IAZ38" s="61"/>
      <c r="IBA38" s="61"/>
      <c r="IBB38" s="61"/>
      <c r="IBC38" s="61"/>
      <c r="IBD38" s="61"/>
      <c r="IBE38" s="61"/>
      <c r="IBF38" s="61"/>
      <c r="IBG38" s="61"/>
      <c r="IBH38" s="61"/>
      <c r="IBI38" s="61"/>
      <c r="IBJ38" s="61"/>
      <c r="IBK38" s="61"/>
      <c r="IBL38" s="61"/>
      <c r="IBM38" s="61"/>
      <c r="IBN38" s="61"/>
      <c r="IBO38" s="61"/>
      <c r="IBP38" s="61"/>
      <c r="IBQ38" s="61"/>
      <c r="IBR38" s="61"/>
      <c r="IBS38" s="61"/>
      <c r="IBT38" s="61"/>
      <c r="IBU38" s="61"/>
      <c r="IBV38" s="61"/>
      <c r="IBW38" s="61"/>
      <c r="IBX38" s="61"/>
      <c r="IBY38" s="61"/>
      <c r="IBZ38" s="61"/>
      <c r="ICA38" s="61"/>
      <c r="ICB38" s="61"/>
      <c r="ICC38" s="61"/>
      <c r="ICD38" s="61"/>
      <c r="ICE38" s="61"/>
      <c r="ICF38" s="61"/>
      <c r="ICG38" s="61"/>
      <c r="ICH38" s="61"/>
      <c r="ICI38" s="61"/>
      <c r="ICJ38" s="61"/>
      <c r="ICK38" s="61"/>
      <c r="ICL38" s="61"/>
      <c r="ICM38" s="61"/>
      <c r="ICN38" s="61"/>
      <c r="ICO38" s="61"/>
      <c r="ICP38" s="61"/>
      <c r="ICQ38" s="61"/>
      <c r="ICR38" s="61"/>
      <c r="ICS38" s="61"/>
      <c r="ICT38" s="61"/>
      <c r="ICU38" s="61"/>
      <c r="ICV38" s="61"/>
      <c r="ICW38" s="61"/>
      <c r="ICX38" s="61"/>
      <c r="ICY38" s="61"/>
      <c r="ICZ38" s="61"/>
      <c r="IDA38" s="61"/>
      <c r="IDB38" s="61"/>
      <c r="IDC38" s="61"/>
      <c r="IDD38" s="61"/>
      <c r="IDE38" s="61"/>
      <c r="IDF38" s="61"/>
      <c r="IDG38" s="61"/>
      <c r="IDH38" s="61"/>
      <c r="IDI38" s="61"/>
      <c r="IDJ38" s="61"/>
      <c r="IDK38" s="61"/>
      <c r="IDL38" s="61"/>
      <c r="IDM38" s="61"/>
      <c r="IDN38" s="61"/>
      <c r="IDO38" s="61"/>
      <c r="IDP38" s="61"/>
      <c r="IDQ38" s="61"/>
      <c r="IDR38" s="61"/>
      <c r="IDS38" s="61"/>
      <c r="IDT38" s="61"/>
      <c r="IDU38" s="61"/>
      <c r="IDV38" s="61"/>
      <c r="IDW38" s="61"/>
      <c r="IDX38" s="61"/>
      <c r="IDY38" s="61"/>
      <c r="IDZ38" s="61"/>
      <c r="IEA38" s="61"/>
      <c r="IEB38" s="61"/>
      <c r="IEC38" s="61"/>
      <c r="IED38" s="61"/>
      <c r="IEE38" s="61"/>
      <c r="IEF38" s="61"/>
      <c r="IEG38" s="61"/>
      <c r="IEH38" s="61"/>
      <c r="IEI38" s="61"/>
      <c r="IEJ38" s="61"/>
      <c r="IEK38" s="61"/>
      <c r="IEL38" s="61"/>
      <c r="IEM38" s="61"/>
      <c r="IEN38" s="61"/>
      <c r="IEO38" s="61"/>
      <c r="IEP38" s="61"/>
      <c r="IEQ38" s="61"/>
      <c r="IER38" s="61"/>
      <c r="IES38" s="61"/>
      <c r="IET38" s="61"/>
      <c r="IEU38" s="61"/>
      <c r="IEV38" s="61"/>
      <c r="IEW38" s="61"/>
      <c r="IEX38" s="61"/>
      <c r="IEY38" s="61"/>
      <c r="IEZ38" s="61"/>
      <c r="IFA38" s="61"/>
      <c r="IFB38" s="61"/>
      <c r="IFC38" s="61"/>
      <c r="IFD38" s="61"/>
      <c r="IFE38" s="61"/>
      <c r="IFF38" s="61"/>
      <c r="IFG38" s="61"/>
      <c r="IFH38" s="61"/>
      <c r="IFI38" s="61"/>
      <c r="IFJ38" s="61"/>
      <c r="IFK38" s="61"/>
      <c r="IFL38" s="61"/>
      <c r="IFM38" s="61"/>
      <c r="IFN38" s="61"/>
      <c r="IFO38" s="61"/>
      <c r="IFP38" s="61"/>
      <c r="IFQ38" s="61"/>
      <c r="IFR38" s="61"/>
      <c r="IFS38" s="61"/>
      <c r="IFT38" s="61"/>
      <c r="IFU38" s="61"/>
      <c r="IFV38" s="61"/>
      <c r="IFW38" s="61"/>
      <c r="IFX38" s="61"/>
      <c r="IFY38" s="61"/>
      <c r="IFZ38" s="61"/>
      <c r="IGA38" s="61"/>
      <c r="IGB38" s="61"/>
      <c r="IGC38" s="61"/>
      <c r="IGD38" s="61"/>
      <c r="IGE38" s="61"/>
      <c r="IGF38" s="61"/>
      <c r="IGG38" s="61"/>
      <c r="IGH38" s="61"/>
      <c r="IGI38" s="61"/>
      <c r="IGJ38" s="61"/>
      <c r="IGK38" s="61"/>
      <c r="IGL38" s="61"/>
      <c r="IGM38" s="61"/>
      <c r="IGN38" s="61"/>
      <c r="IGO38" s="61"/>
      <c r="IGP38" s="61"/>
      <c r="IGQ38" s="61"/>
      <c r="IGR38" s="61"/>
      <c r="IGS38" s="61"/>
      <c r="IGT38" s="61"/>
      <c r="IGU38" s="61"/>
      <c r="IGV38" s="61"/>
      <c r="IGW38" s="61"/>
      <c r="IGX38" s="61"/>
      <c r="IGY38" s="61"/>
      <c r="IGZ38" s="61"/>
      <c r="IHA38" s="61"/>
      <c r="IHB38" s="61"/>
      <c r="IHC38" s="61"/>
      <c r="IHD38" s="61"/>
      <c r="IHE38" s="61"/>
      <c r="IHF38" s="61"/>
      <c r="IHG38" s="61"/>
      <c r="IHH38" s="61"/>
      <c r="IHI38" s="61"/>
      <c r="IHJ38" s="61"/>
      <c r="IHK38" s="61"/>
      <c r="IHL38" s="61"/>
      <c r="IHM38" s="61"/>
      <c r="IHN38" s="61"/>
      <c r="IHO38" s="61"/>
      <c r="IHP38" s="61"/>
      <c r="IHQ38" s="61"/>
      <c r="IHR38" s="61"/>
      <c r="IHS38" s="61"/>
      <c r="IHT38" s="61"/>
      <c r="IHU38" s="61"/>
      <c r="IHV38" s="61"/>
      <c r="IHW38" s="61"/>
      <c r="IHX38" s="61"/>
      <c r="IHY38" s="61"/>
      <c r="IHZ38" s="61"/>
      <c r="IIA38" s="61"/>
      <c r="IIB38" s="61"/>
      <c r="IIC38" s="61"/>
      <c r="IID38" s="61"/>
      <c r="IIE38" s="61"/>
      <c r="IIF38" s="61"/>
      <c r="IIG38" s="61"/>
      <c r="IIH38" s="61"/>
      <c r="III38" s="61"/>
      <c r="IIJ38" s="61"/>
      <c r="IIK38" s="61"/>
      <c r="IIL38" s="61"/>
      <c r="IIM38" s="61"/>
      <c r="IIN38" s="61"/>
      <c r="IIO38" s="61"/>
      <c r="IIP38" s="61"/>
      <c r="IIQ38" s="61"/>
      <c r="IIR38" s="61"/>
      <c r="IIS38" s="61"/>
      <c r="IIT38" s="61"/>
      <c r="IIU38" s="61"/>
      <c r="IIV38" s="61"/>
      <c r="IIW38" s="61"/>
      <c r="IIX38" s="61"/>
      <c r="IIY38" s="61"/>
      <c r="IIZ38" s="61"/>
      <c r="IJA38" s="61"/>
      <c r="IJB38" s="61"/>
      <c r="IJC38" s="61"/>
      <c r="IJD38" s="61"/>
      <c r="IJE38" s="61"/>
      <c r="IJF38" s="61"/>
      <c r="IJG38" s="61"/>
      <c r="IJH38" s="61"/>
      <c r="IJI38" s="61"/>
      <c r="IJJ38" s="61"/>
      <c r="IJK38" s="61"/>
      <c r="IJL38" s="61"/>
      <c r="IJM38" s="61"/>
      <c r="IJN38" s="61"/>
      <c r="IJO38" s="61"/>
      <c r="IJP38" s="61"/>
      <c r="IJQ38" s="61"/>
      <c r="IJR38" s="61"/>
      <c r="IJS38" s="61"/>
      <c r="IJT38" s="61"/>
      <c r="IJU38" s="61"/>
      <c r="IJV38" s="61"/>
      <c r="IJW38" s="61"/>
      <c r="IJX38" s="61"/>
      <c r="IJY38" s="61"/>
      <c r="IJZ38" s="61"/>
      <c r="IKA38" s="61"/>
      <c r="IKB38" s="61"/>
      <c r="IKC38" s="61"/>
      <c r="IKD38" s="61"/>
      <c r="IKE38" s="61"/>
      <c r="IKF38" s="61"/>
      <c r="IKG38" s="61"/>
      <c r="IKH38" s="61"/>
      <c r="IKI38" s="61"/>
      <c r="IKJ38" s="61"/>
      <c r="IKK38" s="61"/>
      <c r="IKL38" s="61"/>
      <c r="IKM38" s="61"/>
      <c r="IKN38" s="61"/>
      <c r="IKO38" s="61"/>
      <c r="IKP38" s="61"/>
      <c r="IKQ38" s="61"/>
      <c r="IKR38" s="61"/>
      <c r="IKS38" s="61"/>
      <c r="IKT38" s="61"/>
      <c r="IKU38" s="61"/>
      <c r="IKV38" s="61"/>
      <c r="IKW38" s="61"/>
      <c r="IKX38" s="61"/>
      <c r="IKY38" s="61"/>
      <c r="IKZ38" s="61"/>
      <c r="ILA38" s="61"/>
      <c r="ILB38" s="61"/>
      <c r="ILC38" s="61"/>
      <c r="ILD38" s="61"/>
      <c r="ILE38" s="61"/>
      <c r="ILF38" s="61"/>
      <c r="ILG38" s="61"/>
      <c r="ILH38" s="61"/>
      <c r="ILI38" s="61"/>
      <c r="ILJ38" s="61"/>
      <c r="ILK38" s="61"/>
      <c r="ILL38" s="61"/>
      <c r="ILM38" s="61"/>
      <c r="ILN38" s="61"/>
      <c r="ILO38" s="61"/>
      <c r="ILP38" s="61"/>
      <c r="ILQ38" s="61"/>
      <c r="ILR38" s="61"/>
      <c r="ILS38" s="61"/>
      <c r="ILT38" s="61"/>
      <c r="ILU38" s="61"/>
      <c r="ILV38" s="61"/>
      <c r="ILW38" s="61"/>
      <c r="ILX38" s="61"/>
      <c r="ILY38" s="61"/>
      <c r="ILZ38" s="61"/>
      <c r="IMA38" s="61"/>
      <c r="IMB38" s="61"/>
      <c r="IMC38" s="61"/>
      <c r="IMD38" s="61"/>
      <c r="IME38" s="61"/>
      <c r="IMF38" s="61"/>
      <c r="IMG38" s="61"/>
      <c r="IMH38" s="61"/>
      <c r="IMI38" s="61"/>
      <c r="IMJ38" s="61"/>
      <c r="IMK38" s="61"/>
      <c r="IML38" s="61"/>
      <c r="IMM38" s="61"/>
      <c r="IMN38" s="61"/>
      <c r="IMO38" s="61"/>
      <c r="IMP38" s="61"/>
      <c r="IMQ38" s="61"/>
      <c r="IMR38" s="61"/>
      <c r="IMS38" s="61"/>
      <c r="IMT38" s="61"/>
      <c r="IMU38" s="61"/>
      <c r="IMV38" s="61"/>
      <c r="IMW38" s="61"/>
      <c r="IMX38" s="61"/>
      <c r="IMY38" s="61"/>
      <c r="IMZ38" s="61"/>
      <c r="INA38" s="61"/>
      <c r="INB38" s="61"/>
      <c r="INC38" s="61"/>
      <c r="IND38" s="61"/>
      <c r="INE38" s="61"/>
      <c r="INF38" s="61"/>
      <c r="ING38" s="61"/>
      <c r="INH38" s="61"/>
      <c r="INI38" s="61"/>
      <c r="INJ38" s="61"/>
      <c r="INK38" s="61"/>
      <c r="INL38" s="61"/>
      <c r="INM38" s="61"/>
      <c r="INN38" s="61"/>
      <c r="INO38" s="61"/>
      <c r="INP38" s="61"/>
      <c r="INQ38" s="61"/>
      <c r="INR38" s="61"/>
      <c r="INS38" s="61"/>
      <c r="INT38" s="61"/>
      <c r="INU38" s="61"/>
      <c r="INV38" s="61"/>
      <c r="INW38" s="61"/>
      <c r="INX38" s="61"/>
      <c r="INY38" s="61"/>
      <c r="INZ38" s="61"/>
      <c r="IOA38" s="61"/>
      <c r="IOB38" s="61"/>
      <c r="IOC38" s="61"/>
      <c r="IOD38" s="61"/>
      <c r="IOE38" s="61"/>
      <c r="IOF38" s="61"/>
      <c r="IOG38" s="61"/>
      <c r="IOH38" s="61"/>
      <c r="IOI38" s="61"/>
      <c r="IOJ38" s="61"/>
      <c r="IOK38" s="61"/>
      <c r="IOL38" s="61"/>
      <c r="IOM38" s="61"/>
      <c r="ION38" s="61"/>
      <c r="IOO38" s="61"/>
      <c r="IOP38" s="61"/>
      <c r="IOQ38" s="61"/>
      <c r="IOR38" s="61"/>
      <c r="IOS38" s="61"/>
      <c r="IOT38" s="61"/>
      <c r="IOU38" s="61"/>
      <c r="IOV38" s="61"/>
      <c r="IOW38" s="61"/>
      <c r="IOX38" s="61"/>
      <c r="IOY38" s="61"/>
      <c r="IOZ38" s="61"/>
      <c r="IPA38" s="61"/>
      <c r="IPB38" s="61"/>
      <c r="IPC38" s="61"/>
      <c r="IPD38" s="61"/>
      <c r="IPE38" s="61"/>
      <c r="IPF38" s="61"/>
      <c r="IPG38" s="61"/>
      <c r="IPH38" s="61"/>
      <c r="IPI38" s="61"/>
      <c r="IPJ38" s="61"/>
      <c r="IPK38" s="61"/>
      <c r="IPL38" s="61"/>
      <c r="IPM38" s="61"/>
      <c r="IPN38" s="61"/>
      <c r="IPO38" s="61"/>
      <c r="IPP38" s="61"/>
      <c r="IPQ38" s="61"/>
      <c r="IPR38" s="61"/>
      <c r="IPS38" s="61"/>
      <c r="IPT38" s="61"/>
      <c r="IPU38" s="61"/>
      <c r="IPV38" s="61"/>
      <c r="IPW38" s="61"/>
      <c r="IPX38" s="61"/>
      <c r="IPY38" s="61"/>
      <c r="IPZ38" s="61"/>
      <c r="IQA38" s="61"/>
      <c r="IQB38" s="61"/>
      <c r="IQC38" s="61"/>
      <c r="IQD38" s="61"/>
      <c r="IQE38" s="61"/>
      <c r="IQF38" s="61"/>
      <c r="IQG38" s="61"/>
      <c r="IQH38" s="61"/>
      <c r="IQI38" s="61"/>
      <c r="IQJ38" s="61"/>
      <c r="IQK38" s="61"/>
      <c r="IQL38" s="61"/>
      <c r="IQM38" s="61"/>
      <c r="IQN38" s="61"/>
      <c r="IQO38" s="61"/>
      <c r="IQP38" s="61"/>
      <c r="IQQ38" s="61"/>
      <c r="IQR38" s="61"/>
      <c r="IQS38" s="61"/>
      <c r="IQT38" s="61"/>
      <c r="IQU38" s="61"/>
      <c r="IQV38" s="61"/>
      <c r="IQW38" s="61"/>
      <c r="IQX38" s="61"/>
      <c r="IQY38" s="61"/>
      <c r="IQZ38" s="61"/>
      <c r="IRA38" s="61"/>
      <c r="IRB38" s="61"/>
      <c r="IRC38" s="61"/>
      <c r="IRD38" s="61"/>
      <c r="IRE38" s="61"/>
      <c r="IRF38" s="61"/>
      <c r="IRG38" s="61"/>
      <c r="IRH38" s="61"/>
      <c r="IRI38" s="61"/>
      <c r="IRJ38" s="61"/>
      <c r="IRK38" s="61"/>
      <c r="IRL38" s="61"/>
      <c r="IRM38" s="61"/>
      <c r="IRN38" s="61"/>
      <c r="IRO38" s="61"/>
      <c r="IRP38" s="61"/>
      <c r="IRQ38" s="61"/>
      <c r="IRR38" s="61"/>
      <c r="IRS38" s="61"/>
      <c r="IRT38" s="61"/>
      <c r="IRU38" s="61"/>
      <c r="IRV38" s="61"/>
      <c r="IRW38" s="61"/>
      <c r="IRX38" s="61"/>
      <c r="IRY38" s="61"/>
      <c r="IRZ38" s="61"/>
      <c r="ISA38" s="61"/>
      <c r="ISB38" s="61"/>
      <c r="ISC38" s="61"/>
      <c r="ISD38" s="61"/>
      <c r="ISE38" s="61"/>
      <c r="ISF38" s="61"/>
      <c r="ISG38" s="61"/>
      <c r="ISH38" s="61"/>
      <c r="ISI38" s="61"/>
      <c r="ISJ38" s="61"/>
      <c r="ISK38" s="61"/>
      <c r="ISL38" s="61"/>
      <c r="ISM38" s="61"/>
      <c r="ISN38" s="61"/>
      <c r="ISO38" s="61"/>
      <c r="ISP38" s="61"/>
      <c r="ISQ38" s="61"/>
      <c r="ISR38" s="61"/>
      <c r="ISS38" s="61"/>
      <c r="IST38" s="61"/>
      <c r="ISU38" s="61"/>
      <c r="ISV38" s="61"/>
      <c r="ISW38" s="61"/>
      <c r="ISX38" s="61"/>
      <c r="ISY38" s="61"/>
      <c r="ISZ38" s="61"/>
      <c r="ITA38" s="61"/>
      <c r="ITB38" s="61"/>
      <c r="ITC38" s="61"/>
      <c r="ITD38" s="61"/>
      <c r="ITE38" s="61"/>
      <c r="ITF38" s="61"/>
      <c r="ITG38" s="61"/>
      <c r="ITH38" s="61"/>
      <c r="ITI38" s="61"/>
      <c r="ITJ38" s="61"/>
      <c r="ITK38" s="61"/>
      <c r="ITL38" s="61"/>
      <c r="ITM38" s="61"/>
      <c r="ITN38" s="61"/>
      <c r="ITO38" s="61"/>
      <c r="ITP38" s="61"/>
      <c r="ITQ38" s="61"/>
      <c r="ITR38" s="61"/>
      <c r="ITS38" s="61"/>
      <c r="ITT38" s="61"/>
      <c r="ITU38" s="61"/>
      <c r="ITV38" s="61"/>
      <c r="ITW38" s="61"/>
      <c r="ITX38" s="61"/>
      <c r="ITY38" s="61"/>
      <c r="ITZ38" s="61"/>
      <c r="IUA38" s="61"/>
      <c r="IUB38" s="61"/>
      <c r="IUC38" s="61"/>
      <c r="IUD38" s="61"/>
      <c r="IUE38" s="61"/>
      <c r="IUF38" s="61"/>
      <c r="IUG38" s="61"/>
      <c r="IUH38" s="61"/>
      <c r="IUI38" s="61"/>
      <c r="IUJ38" s="61"/>
      <c r="IUK38" s="61"/>
      <c r="IUL38" s="61"/>
      <c r="IUM38" s="61"/>
      <c r="IUN38" s="61"/>
      <c r="IUO38" s="61"/>
      <c r="IUP38" s="61"/>
      <c r="IUQ38" s="61"/>
      <c r="IUR38" s="61"/>
      <c r="IUS38" s="61"/>
      <c r="IUT38" s="61"/>
      <c r="IUU38" s="61"/>
      <c r="IUV38" s="61"/>
      <c r="IUW38" s="61"/>
      <c r="IUX38" s="61"/>
      <c r="IUY38" s="61"/>
      <c r="IUZ38" s="61"/>
      <c r="IVA38" s="61"/>
      <c r="IVB38" s="61"/>
      <c r="IVC38" s="61"/>
      <c r="IVD38" s="61"/>
      <c r="IVE38" s="61"/>
      <c r="IVF38" s="61"/>
      <c r="IVG38" s="61"/>
      <c r="IVH38" s="61"/>
      <c r="IVI38" s="61"/>
      <c r="IVJ38" s="61"/>
      <c r="IVK38" s="61"/>
      <c r="IVL38" s="61"/>
      <c r="IVM38" s="61"/>
      <c r="IVN38" s="61"/>
      <c r="IVO38" s="61"/>
      <c r="IVP38" s="61"/>
      <c r="IVQ38" s="61"/>
      <c r="IVR38" s="61"/>
      <c r="IVS38" s="61"/>
      <c r="IVT38" s="61"/>
      <c r="IVU38" s="61"/>
      <c r="IVV38" s="61"/>
      <c r="IVW38" s="61"/>
      <c r="IVX38" s="61"/>
      <c r="IVY38" s="61"/>
      <c r="IVZ38" s="61"/>
      <c r="IWA38" s="61"/>
      <c r="IWB38" s="61"/>
      <c r="IWC38" s="61"/>
      <c r="IWD38" s="61"/>
      <c r="IWE38" s="61"/>
      <c r="IWF38" s="61"/>
      <c r="IWG38" s="61"/>
      <c r="IWH38" s="61"/>
      <c r="IWI38" s="61"/>
      <c r="IWJ38" s="61"/>
      <c r="IWK38" s="61"/>
      <c r="IWL38" s="61"/>
      <c r="IWM38" s="61"/>
      <c r="IWN38" s="61"/>
      <c r="IWO38" s="61"/>
      <c r="IWP38" s="61"/>
      <c r="IWQ38" s="61"/>
      <c r="IWR38" s="61"/>
      <c r="IWS38" s="61"/>
      <c r="IWT38" s="61"/>
      <c r="IWU38" s="61"/>
      <c r="IWV38" s="61"/>
      <c r="IWW38" s="61"/>
      <c r="IWX38" s="61"/>
      <c r="IWY38" s="61"/>
      <c r="IWZ38" s="61"/>
      <c r="IXA38" s="61"/>
      <c r="IXB38" s="61"/>
      <c r="IXC38" s="61"/>
      <c r="IXD38" s="61"/>
      <c r="IXE38" s="61"/>
      <c r="IXF38" s="61"/>
      <c r="IXG38" s="61"/>
      <c r="IXH38" s="61"/>
      <c r="IXI38" s="61"/>
      <c r="IXJ38" s="61"/>
      <c r="IXK38" s="61"/>
      <c r="IXL38" s="61"/>
      <c r="IXM38" s="61"/>
      <c r="IXN38" s="61"/>
      <c r="IXO38" s="61"/>
      <c r="IXP38" s="61"/>
      <c r="IXQ38" s="61"/>
      <c r="IXR38" s="61"/>
      <c r="IXS38" s="61"/>
      <c r="IXT38" s="61"/>
      <c r="IXU38" s="61"/>
      <c r="IXV38" s="61"/>
      <c r="IXW38" s="61"/>
      <c r="IXX38" s="61"/>
      <c r="IXY38" s="61"/>
      <c r="IXZ38" s="61"/>
      <c r="IYA38" s="61"/>
      <c r="IYB38" s="61"/>
      <c r="IYC38" s="61"/>
      <c r="IYD38" s="61"/>
      <c r="IYE38" s="61"/>
      <c r="IYF38" s="61"/>
      <c r="IYG38" s="61"/>
      <c r="IYH38" s="61"/>
      <c r="IYI38" s="61"/>
      <c r="IYJ38" s="61"/>
      <c r="IYK38" s="61"/>
      <c r="IYL38" s="61"/>
      <c r="IYM38" s="61"/>
      <c r="IYN38" s="61"/>
      <c r="IYO38" s="61"/>
      <c r="IYP38" s="61"/>
      <c r="IYQ38" s="61"/>
      <c r="IYR38" s="61"/>
      <c r="IYS38" s="61"/>
      <c r="IYT38" s="61"/>
      <c r="IYU38" s="61"/>
      <c r="IYV38" s="61"/>
      <c r="IYW38" s="61"/>
      <c r="IYX38" s="61"/>
      <c r="IYY38" s="61"/>
      <c r="IYZ38" s="61"/>
      <c r="IZA38" s="61"/>
      <c r="IZB38" s="61"/>
      <c r="IZC38" s="61"/>
      <c r="IZD38" s="61"/>
      <c r="IZE38" s="61"/>
      <c r="IZF38" s="61"/>
      <c r="IZG38" s="61"/>
      <c r="IZH38" s="61"/>
      <c r="IZI38" s="61"/>
      <c r="IZJ38" s="61"/>
      <c r="IZK38" s="61"/>
      <c r="IZL38" s="61"/>
      <c r="IZM38" s="61"/>
      <c r="IZN38" s="61"/>
      <c r="IZO38" s="61"/>
      <c r="IZP38" s="61"/>
      <c r="IZQ38" s="61"/>
      <c r="IZR38" s="61"/>
      <c r="IZS38" s="61"/>
      <c r="IZT38" s="61"/>
      <c r="IZU38" s="61"/>
      <c r="IZV38" s="61"/>
      <c r="IZW38" s="61"/>
      <c r="IZX38" s="61"/>
      <c r="IZY38" s="61"/>
      <c r="IZZ38" s="61"/>
      <c r="JAA38" s="61"/>
      <c r="JAB38" s="61"/>
      <c r="JAC38" s="61"/>
      <c r="JAD38" s="61"/>
      <c r="JAE38" s="61"/>
      <c r="JAF38" s="61"/>
      <c r="JAG38" s="61"/>
      <c r="JAH38" s="61"/>
      <c r="JAI38" s="61"/>
      <c r="JAJ38" s="61"/>
      <c r="JAK38" s="61"/>
      <c r="JAL38" s="61"/>
      <c r="JAM38" s="61"/>
      <c r="JAN38" s="61"/>
      <c r="JAO38" s="61"/>
      <c r="JAP38" s="61"/>
      <c r="JAQ38" s="61"/>
      <c r="JAR38" s="61"/>
      <c r="JAS38" s="61"/>
      <c r="JAT38" s="61"/>
      <c r="JAU38" s="61"/>
      <c r="JAV38" s="61"/>
      <c r="JAW38" s="61"/>
      <c r="JAX38" s="61"/>
      <c r="JAY38" s="61"/>
      <c r="JAZ38" s="61"/>
      <c r="JBA38" s="61"/>
      <c r="JBB38" s="61"/>
      <c r="JBC38" s="61"/>
      <c r="JBD38" s="61"/>
      <c r="JBE38" s="61"/>
      <c r="JBF38" s="61"/>
      <c r="JBG38" s="61"/>
      <c r="JBH38" s="61"/>
      <c r="JBI38" s="61"/>
      <c r="JBJ38" s="61"/>
      <c r="JBK38" s="61"/>
      <c r="JBL38" s="61"/>
      <c r="JBM38" s="61"/>
      <c r="JBN38" s="61"/>
      <c r="JBO38" s="61"/>
      <c r="JBP38" s="61"/>
      <c r="JBQ38" s="61"/>
      <c r="JBR38" s="61"/>
      <c r="JBS38" s="61"/>
      <c r="JBT38" s="61"/>
      <c r="JBU38" s="61"/>
      <c r="JBV38" s="61"/>
      <c r="JBW38" s="61"/>
      <c r="JBX38" s="61"/>
      <c r="JBY38" s="61"/>
      <c r="JBZ38" s="61"/>
      <c r="JCA38" s="61"/>
      <c r="JCB38" s="61"/>
      <c r="JCC38" s="61"/>
      <c r="JCD38" s="61"/>
      <c r="JCE38" s="61"/>
      <c r="JCF38" s="61"/>
      <c r="JCG38" s="61"/>
      <c r="JCH38" s="61"/>
      <c r="JCI38" s="61"/>
      <c r="JCJ38" s="61"/>
      <c r="JCK38" s="61"/>
      <c r="JCL38" s="61"/>
      <c r="JCM38" s="61"/>
      <c r="JCN38" s="61"/>
      <c r="JCO38" s="61"/>
      <c r="JCP38" s="61"/>
      <c r="JCQ38" s="61"/>
      <c r="JCR38" s="61"/>
      <c r="JCS38" s="61"/>
      <c r="JCT38" s="61"/>
      <c r="JCU38" s="61"/>
      <c r="JCV38" s="61"/>
      <c r="JCW38" s="61"/>
      <c r="JCX38" s="61"/>
      <c r="JCY38" s="61"/>
      <c r="JCZ38" s="61"/>
      <c r="JDA38" s="61"/>
      <c r="JDB38" s="61"/>
      <c r="JDC38" s="61"/>
      <c r="JDD38" s="61"/>
      <c r="JDE38" s="61"/>
      <c r="JDF38" s="61"/>
      <c r="JDG38" s="61"/>
      <c r="JDH38" s="61"/>
      <c r="JDI38" s="61"/>
      <c r="JDJ38" s="61"/>
      <c r="JDK38" s="61"/>
      <c r="JDL38" s="61"/>
      <c r="JDM38" s="61"/>
      <c r="JDN38" s="61"/>
      <c r="JDO38" s="61"/>
      <c r="JDP38" s="61"/>
      <c r="JDQ38" s="61"/>
      <c r="JDR38" s="61"/>
      <c r="JDS38" s="61"/>
      <c r="JDT38" s="61"/>
      <c r="JDU38" s="61"/>
      <c r="JDV38" s="61"/>
      <c r="JDW38" s="61"/>
      <c r="JDX38" s="61"/>
      <c r="JDY38" s="61"/>
      <c r="JDZ38" s="61"/>
      <c r="JEA38" s="61"/>
      <c r="JEB38" s="61"/>
      <c r="JEC38" s="61"/>
      <c r="JED38" s="61"/>
      <c r="JEE38" s="61"/>
      <c r="JEF38" s="61"/>
      <c r="JEG38" s="61"/>
      <c r="JEH38" s="61"/>
      <c r="JEI38" s="61"/>
      <c r="JEJ38" s="61"/>
      <c r="JEK38" s="61"/>
      <c r="JEL38" s="61"/>
      <c r="JEM38" s="61"/>
      <c r="JEN38" s="61"/>
      <c r="JEO38" s="61"/>
      <c r="JEP38" s="61"/>
      <c r="JEQ38" s="61"/>
      <c r="JER38" s="61"/>
      <c r="JES38" s="61"/>
      <c r="JET38" s="61"/>
      <c r="JEU38" s="61"/>
      <c r="JEV38" s="61"/>
      <c r="JEW38" s="61"/>
      <c r="JEX38" s="61"/>
      <c r="JEY38" s="61"/>
      <c r="JEZ38" s="61"/>
      <c r="JFA38" s="61"/>
      <c r="JFB38" s="61"/>
      <c r="JFC38" s="61"/>
      <c r="JFD38" s="61"/>
      <c r="JFE38" s="61"/>
      <c r="JFF38" s="61"/>
      <c r="JFG38" s="61"/>
      <c r="JFH38" s="61"/>
      <c r="JFI38" s="61"/>
      <c r="JFJ38" s="61"/>
      <c r="JFK38" s="61"/>
      <c r="JFL38" s="61"/>
      <c r="JFM38" s="61"/>
      <c r="JFN38" s="61"/>
      <c r="JFO38" s="61"/>
      <c r="JFP38" s="61"/>
      <c r="JFQ38" s="61"/>
      <c r="JFR38" s="61"/>
      <c r="JFS38" s="61"/>
      <c r="JFT38" s="61"/>
      <c r="JFU38" s="61"/>
      <c r="JFV38" s="61"/>
      <c r="JFW38" s="61"/>
      <c r="JFX38" s="61"/>
      <c r="JFY38" s="61"/>
      <c r="JFZ38" s="61"/>
      <c r="JGA38" s="61"/>
      <c r="JGB38" s="61"/>
      <c r="JGC38" s="61"/>
      <c r="JGD38" s="61"/>
      <c r="JGE38" s="61"/>
      <c r="JGF38" s="61"/>
      <c r="JGG38" s="61"/>
      <c r="JGH38" s="61"/>
      <c r="JGI38" s="61"/>
      <c r="JGJ38" s="61"/>
      <c r="JGK38" s="61"/>
      <c r="JGL38" s="61"/>
      <c r="JGM38" s="61"/>
      <c r="JGN38" s="61"/>
      <c r="JGO38" s="61"/>
      <c r="JGP38" s="61"/>
      <c r="JGQ38" s="61"/>
      <c r="JGR38" s="61"/>
      <c r="JGS38" s="61"/>
      <c r="JGT38" s="61"/>
      <c r="JGU38" s="61"/>
      <c r="JGV38" s="61"/>
      <c r="JGW38" s="61"/>
      <c r="JGX38" s="61"/>
      <c r="JGY38" s="61"/>
      <c r="JGZ38" s="61"/>
      <c r="JHA38" s="61"/>
      <c r="JHB38" s="61"/>
      <c r="JHC38" s="61"/>
      <c r="JHD38" s="61"/>
      <c r="JHE38" s="61"/>
      <c r="JHF38" s="61"/>
      <c r="JHG38" s="61"/>
      <c r="JHH38" s="61"/>
      <c r="JHI38" s="61"/>
      <c r="JHJ38" s="61"/>
      <c r="JHK38" s="61"/>
      <c r="JHL38" s="61"/>
      <c r="JHM38" s="61"/>
      <c r="JHN38" s="61"/>
      <c r="JHO38" s="61"/>
      <c r="JHP38" s="61"/>
      <c r="JHQ38" s="61"/>
      <c r="JHR38" s="61"/>
      <c r="JHS38" s="61"/>
      <c r="JHT38" s="61"/>
      <c r="JHU38" s="61"/>
      <c r="JHV38" s="61"/>
      <c r="JHW38" s="61"/>
      <c r="JHX38" s="61"/>
      <c r="JHY38" s="61"/>
      <c r="JHZ38" s="61"/>
      <c r="JIA38" s="61"/>
      <c r="JIB38" s="61"/>
      <c r="JIC38" s="61"/>
      <c r="JID38" s="61"/>
      <c r="JIE38" s="61"/>
      <c r="JIF38" s="61"/>
      <c r="JIG38" s="61"/>
      <c r="JIH38" s="61"/>
      <c r="JII38" s="61"/>
      <c r="JIJ38" s="61"/>
      <c r="JIK38" s="61"/>
      <c r="JIL38" s="61"/>
      <c r="JIM38" s="61"/>
      <c r="JIN38" s="61"/>
      <c r="JIO38" s="61"/>
      <c r="JIP38" s="61"/>
      <c r="JIQ38" s="61"/>
      <c r="JIR38" s="61"/>
      <c r="JIS38" s="61"/>
      <c r="JIT38" s="61"/>
      <c r="JIU38" s="61"/>
      <c r="JIV38" s="61"/>
      <c r="JIW38" s="61"/>
      <c r="JIX38" s="61"/>
      <c r="JIY38" s="61"/>
      <c r="JIZ38" s="61"/>
      <c r="JJA38" s="61"/>
      <c r="JJB38" s="61"/>
      <c r="JJC38" s="61"/>
      <c r="JJD38" s="61"/>
      <c r="JJE38" s="61"/>
      <c r="JJF38" s="61"/>
      <c r="JJG38" s="61"/>
      <c r="JJH38" s="61"/>
      <c r="JJI38" s="61"/>
      <c r="JJJ38" s="61"/>
      <c r="JJK38" s="61"/>
      <c r="JJL38" s="61"/>
      <c r="JJM38" s="61"/>
      <c r="JJN38" s="61"/>
      <c r="JJO38" s="61"/>
      <c r="JJP38" s="61"/>
      <c r="JJQ38" s="61"/>
      <c r="JJR38" s="61"/>
      <c r="JJS38" s="61"/>
      <c r="JJT38" s="61"/>
      <c r="JJU38" s="61"/>
      <c r="JJV38" s="61"/>
      <c r="JJW38" s="61"/>
      <c r="JJX38" s="61"/>
      <c r="JJY38" s="61"/>
      <c r="JJZ38" s="61"/>
      <c r="JKA38" s="61"/>
      <c r="JKB38" s="61"/>
      <c r="JKC38" s="61"/>
      <c r="JKD38" s="61"/>
      <c r="JKE38" s="61"/>
      <c r="JKF38" s="61"/>
      <c r="JKG38" s="61"/>
      <c r="JKH38" s="61"/>
      <c r="JKI38" s="61"/>
      <c r="JKJ38" s="61"/>
      <c r="JKK38" s="61"/>
      <c r="JKL38" s="61"/>
      <c r="JKM38" s="61"/>
      <c r="JKN38" s="61"/>
      <c r="JKO38" s="61"/>
      <c r="JKP38" s="61"/>
      <c r="JKQ38" s="61"/>
      <c r="JKR38" s="61"/>
      <c r="JKS38" s="61"/>
      <c r="JKT38" s="61"/>
      <c r="JKU38" s="61"/>
      <c r="JKV38" s="61"/>
      <c r="JKW38" s="61"/>
      <c r="JKX38" s="61"/>
      <c r="JKY38" s="61"/>
      <c r="JKZ38" s="61"/>
      <c r="JLA38" s="61"/>
      <c r="JLB38" s="61"/>
      <c r="JLC38" s="61"/>
      <c r="JLD38" s="61"/>
      <c r="JLE38" s="61"/>
      <c r="JLF38" s="61"/>
      <c r="JLG38" s="61"/>
      <c r="JLH38" s="61"/>
      <c r="JLI38" s="61"/>
      <c r="JLJ38" s="61"/>
      <c r="JLK38" s="61"/>
      <c r="JLL38" s="61"/>
      <c r="JLM38" s="61"/>
      <c r="JLN38" s="61"/>
      <c r="JLO38" s="61"/>
      <c r="JLP38" s="61"/>
      <c r="JLQ38" s="61"/>
      <c r="JLR38" s="61"/>
      <c r="JLS38" s="61"/>
      <c r="JLT38" s="61"/>
      <c r="JLU38" s="61"/>
      <c r="JLV38" s="61"/>
      <c r="JLW38" s="61"/>
      <c r="JLX38" s="61"/>
      <c r="JLY38" s="61"/>
      <c r="JLZ38" s="61"/>
      <c r="JMA38" s="61"/>
      <c r="JMB38" s="61"/>
      <c r="JMC38" s="61"/>
      <c r="JMD38" s="61"/>
      <c r="JME38" s="61"/>
      <c r="JMF38" s="61"/>
      <c r="JMG38" s="61"/>
      <c r="JMH38" s="61"/>
      <c r="JMI38" s="61"/>
      <c r="JMJ38" s="61"/>
      <c r="JMK38" s="61"/>
      <c r="JML38" s="61"/>
      <c r="JMM38" s="61"/>
      <c r="JMN38" s="61"/>
      <c r="JMO38" s="61"/>
      <c r="JMP38" s="61"/>
      <c r="JMQ38" s="61"/>
      <c r="JMR38" s="61"/>
      <c r="JMS38" s="61"/>
      <c r="JMT38" s="61"/>
      <c r="JMU38" s="61"/>
      <c r="JMV38" s="61"/>
      <c r="JMW38" s="61"/>
      <c r="JMX38" s="61"/>
      <c r="JMY38" s="61"/>
      <c r="JMZ38" s="61"/>
      <c r="JNA38" s="61"/>
      <c r="JNB38" s="61"/>
      <c r="JNC38" s="61"/>
      <c r="JND38" s="61"/>
      <c r="JNE38" s="61"/>
      <c r="JNF38" s="61"/>
      <c r="JNG38" s="61"/>
      <c r="JNH38" s="61"/>
      <c r="JNI38" s="61"/>
      <c r="JNJ38" s="61"/>
      <c r="JNK38" s="61"/>
      <c r="JNL38" s="61"/>
      <c r="JNM38" s="61"/>
      <c r="JNN38" s="61"/>
      <c r="JNO38" s="61"/>
      <c r="JNP38" s="61"/>
      <c r="JNQ38" s="61"/>
      <c r="JNR38" s="61"/>
      <c r="JNS38" s="61"/>
      <c r="JNT38" s="61"/>
      <c r="JNU38" s="61"/>
      <c r="JNV38" s="61"/>
      <c r="JNW38" s="61"/>
      <c r="JNX38" s="61"/>
      <c r="JNY38" s="61"/>
      <c r="JNZ38" s="61"/>
      <c r="JOA38" s="61"/>
      <c r="JOB38" s="61"/>
      <c r="JOC38" s="61"/>
      <c r="JOD38" s="61"/>
      <c r="JOE38" s="61"/>
      <c r="JOF38" s="61"/>
      <c r="JOG38" s="61"/>
      <c r="JOH38" s="61"/>
      <c r="JOI38" s="61"/>
      <c r="JOJ38" s="61"/>
      <c r="JOK38" s="61"/>
      <c r="JOL38" s="61"/>
      <c r="JOM38" s="61"/>
      <c r="JON38" s="61"/>
      <c r="JOO38" s="61"/>
      <c r="JOP38" s="61"/>
      <c r="JOQ38" s="61"/>
      <c r="JOR38" s="61"/>
      <c r="JOS38" s="61"/>
      <c r="JOT38" s="61"/>
      <c r="JOU38" s="61"/>
      <c r="JOV38" s="61"/>
      <c r="JOW38" s="61"/>
      <c r="JOX38" s="61"/>
      <c r="JOY38" s="61"/>
      <c r="JOZ38" s="61"/>
      <c r="JPA38" s="61"/>
      <c r="JPB38" s="61"/>
      <c r="JPC38" s="61"/>
      <c r="JPD38" s="61"/>
      <c r="JPE38" s="61"/>
      <c r="JPF38" s="61"/>
      <c r="JPG38" s="61"/>
      <c r="JPH38" s="61"/>
      <c r="JPI38" s="61"/>
      <c r="JPJ38" s="61"/>
      <c r="JPK38" s="61"/>
      <c r="JPL38" s="61"/>
      <c r="JPM38" s="61"/>
      <c r="JPN38" s="61"/>
      <c r="JPO38" s="61"/>
      <c r="JPP38" s="61"/>
      <c r="JPQ38" s="61"/>
      <c r="JPR38" s="61"/>
      <c r="JPS38" s="61"/>
      <c r="JPT38" s="61"/>
      <c r="JPU38" s="61"/>
      <c r="JPV38" s="61"/>
      <c r="JPW38" s="61"/>
      <c r="JPX38" s="61"/>
      <c r="JPY38" s="61"/>
      <c r="JPZ38" s="61"/>
      <c r="JQA38" s="61"/>
      <c r="JQB38" s="61"/>
      <c r="JQC38" s="61"/>
      <c r="JQD38" s="61"/>
      <c r="JQE38" s="61"/>
      <c r="JQF38" s="61"/>
      <c r="JQG38" s="61"/>
      <c r="JQH38" s="61"/>
      <c r="JQI38" s="61"/>
      <c r="JQJ38" s="61"/>
      <c r="JQK38" s="61"/>
      <c r="JQL38" s="61"/>
      <c r="JQM38" s="61"/>
      <c r="JQN38" s="61"/>
      <c r="JQO38" s="61"/>
      <c r="JQP38" s="61"/>
      <c r="JQQ38" s="61"/>
      <c r="JQR38" s="61"/>
      <c r="JQS38" s="61"/>
      <c r="JQT38" s="61"/>
      <c r="JQU38" s="61"/>
      <c r="JQV38" s="61"/>
      <c r="JQW38" s="61"/>
      <c r="JQX38" s="61"/>
      <c r="JQY38" s="61"/>
      <c r="JQZ38" s="61"/>
      <c r="JRA38" s="61"/>
      <c r="JRB38" s="61"/>
      <c r="JRC38" s="61"/>
      <c r="JRD38" s="61"/>
      <c r="JRE38" s="61"/>
      <c r="JRF38" s="61"/>
      <c r="JRG38" s="61"/>
      <c r="JRH38" s="61"/>
      <c r="JRI38" s="61"/>
      <c r="JRJ38" s="61"/>
      <c r="JRK38" s="61"/>
      <c r="JRL38" s="61"/>
      <c r="JRM38" s="61"/>
      <c r="JRN38" s="61"/>
      <c r="JRO38" s="61"/>
      <c r="JRP38" s="61"/>
      <c r="JRQ38" s="61"/>
      <c r="JRR38" s="61"/>
      <c r="JRS38" s="61"/>
      <c r="JRT38" s="61"/>
      <c r="JRU38" s="61"/>
      <c r="JRV38" s="61"/>
      <c r="JRW38" s="61"/>
      <c r="JRX38" s="61"/>
      <c r="JRY38" s="61"/>
      <c r="JRZ38" s="61"/>
      <c r="JSA38" s="61"/>
      <c r="JSB38" s="61"/>
      <c r="JSC38" s="61"/>
      <c r="JSD38" s="61"/>
      <c r="JSE38" s="61"/>
      <c r="JSF38" s="61"/>
      <c r="JSG38" s="61"/>
      <c r="JSH38" s="61"/>
      <c r="JSI38" s="61"/>
      <c r="JSJ38" s="61"/>
      <c r="JSK38" s="61"/>
      <c r="JSL38" s="61"/>
      <c r="JSM38" s="61"/>
      <c r="JSN38" s="61"/>
      <c r="JSO38" s="61"/>
      <c r="JSP38" s="61"/>
      <c r="JSQ38" s="61"/>
      <c r="JSR38" s="61"/>
      <c r="JSS38" s="61"/>
      <c r="JST38" s="61"/>
      <c r="JSU38" s="61"/>
      <c r="JSV38" s="61"/>
      <c r="JSW38" s="61"/>
      <c r="JSX38" s="61"/>
      <c r="JSY38" s="61"/>
      <c r="JSZ38" s="61"/>
      <c r="JTA38" s="61"/>
      <c r="JTB38" s="61"/>
      <c r="JTC38" s="61"/>
      <c r="JTD38" s="61"/>
      <c r="JTE38" s="61"/>
      <c r="JTF38" s="61"/>
      <c r="JTG38" s="61"/>
      <c r="JTH38" s="61"/>
      <c r="JTI38" s="61"/>
      <c r="JTJ38" s="61"/>
      <c r="JTK38" s="61"/>
      <c r="JTL38" s="61"/>
      <c r="JTM38" s="61"/>
      <c r="JTN38" s="61"/>
      <c r="JTO38" s="61"/>
      <c r="JTP38" s="61"/>
      <c r="JTQ38" s="61"/>
      <c r="JTR38" s="61"/>
      <c r="JTS38" s="61"/>
      <c r="JTT38" s="61"/>
      <c r="JTU38" s="61"/>
      <c r="JTV38" s="61"/>
      <c r="JTW38" s="61"/>
      <c r="JTX38" s="61"/>
      <c r="JTY38" s="61"/>
      <c r="JTZ38" s="61"/>
      <c r="JUA38" s="61"/>
      <c r="JUB38" s="61"/>
      <c r="JUC38" s="61"/>
      <c r="JUD38" s="61"/>
      <c r="JUE38" s="61"/>
      <c r="JUF38" s="61"/>
      <c r="JUG38" s="61"/>
      <c r="JUH38" s="61"/>
      <c r="JUI38" s="61"/>
      <c r="JUJ38" s="61"/>
      <c r="JUK38" s="61"/>
      <c r="JUL38" s="61"/>
      <c r="JUM38" s="61"/>
      <c r="JUN38" s="61"/>
      <c r="JUO38" s="61"/>
      <c r="JUP38" s="61"/>
      <c r="JUQ38" s="61"/>
      <c r="JUR38" s="61"/>
      <c r="JUS38" s="61"/>
      <c r="JUT38" s="61"/>
      <c r="JUU38" s="61"/>
      <c r="JUV38" s="61"/>
      <c r="JUW38" s="61"/>
      <c r="JUX38" s="61"/>
      <c r="JUY38" s="61"/>
      <c r="JUZ38" s="61"/>
      <c r="JVA38" s="61"/>
      <c r="JVB38" s="61"/>
      <c r="JVC38" s="61"/>
      <c r="JVD38" s="61"/>
      <c r="JVE38" s="61"/>
      <c r="JVF38" s="61"/>
      <c r="JVG38" s="61"/>
      <c r="JVH38" s="61"/>
      <c r="JVI38" s="61"/>
      <c r="JVJ38" s="61"/>
      <c r="JVK38" s="61"/>
      <c r="JVL38" s="61"/>
      <c r="JVM38" s="61"/>
      <c r="JVN38" s="61"/>
      <c r="JVO38" s="61"/>
      <c r="JVP38" s="61"/>
      <c r="JVQ38" s="61"/>
      <c r="JVR38" s="61"/>
      <c r="JVS38" s="61"/>
      <c r="JVT38" s="61"/>
      <c r="JVU38" s="61"/>
      <c r="JVV38" s="61"/>
      <c r="JVW38" s="61"/>
      <c r="JVX38" s="61"/>
      <c r="JVY38" s="61"/>
      <c r="JVZ38" s="61"/>
      <c r="JWA38" s="61"/>
      <c r="JWB38" s="61"/>
      <c r="JWC38" s="61"/>
      <c r="JWD38" s="61"/>
      <c r="JWE38" s="61"/>
      <c r="JWF38" s="61"/>
      <c r="JWG38" s="61"/>
      <c r="JWH38" s="61"/>
      <c r="JWI38" s="61"/>
      <c r="JWJ38" s="61"/>
      <c r="JWK38" s="61"/>
      <c r="JWL38" s="61"/>
      <c r="JWM38" s="61"/>
      <c r="JWN38" s="61"/>
      <c r="JWO38" s="61"/>
      <c r="JWP38" s="61"/>
      <c r="JWQ38" s="61"/>
      <c r="JWR38" s="61"/>
      <c r="JWS38" s="61"/>
      <c r="JWT38" s="61"/>
      <c r="JWU38" s="61"/>
      <c r="JWV38" s="61"/>
      <c r="JWW38" s="61"/>
      <c r="JWX38" s="61"/>
      <c r="JWY38" s="61"/>
      <c r="JWZ38" s="61"/>
      <c r="JXA38" s="61"/>
      <c r="JXB38" s="61"/>
      <c r="JXC38" s="61"/>
      <c r="JXD38" s="61"/>
      <c r="JXE38" s="61"/>
      <c r="JXF38" s="61"/>
      <c r="JXG38" s="61"/>
      <c r="JXH38" s="61"/>
      <c r="JXI38" s="61"/>
      <c r="JXJ38" s="61"/>
      <c r="JXK38" s="61"/>
      <c r="JXL38" s="61"/>
      <c r="JXM38" s="61"/>
      <c r="JXN38" s="61"/>
      <c r="JXO38" s="61"/>
      <c r="JXP38" s="61"/>
      <c r="JXQ38" s="61"/>
      <c r="JXR38" s="61"/>
      <c r="JXS38" s="61"/>
      <c r="JXT38" s="61"/>
      <c r="JXU38" s="61"/>
      <c r="JXV38" s="61"/>
      <c r="JXW38" s="61"/>
      <c r="JXX38" s="61"/>
      <c r="JXY38" s="61"/>
      <c r="JXZ38" s="61"/>
      <c r="JYA38" s="61"/>
      <c r="JYB38" s="61"/>
      <c r="JYC38" s="61"/>
      <c r="JYD38" s="61"/>
      <c r="JYE38" s="61"/>
      <c r="JYF38" s="61"/>
      <c r="JYG38" s="61"/>
      <c r="JYH38" s="61"/>
      <c r="JYI38" s="61"/>
      <c r="JYJ38" s="61"/>
      <c r="JYK38" s="61"/>
      <c r="JYL38" s="61"/>
      <c r="JYM38" s="61"/>
      <c r="JYN38" s="61"/>
      <c r="JYO38" s="61"/>
      <c r="JYP38" s="61"/>
      <c r="JYQ38" s="61"/>
      <c r="JYR38" s="61"/>
      <c r="JYS38" s="61"/>
      <c r="JYT38" s="61"/>
      <c r="JYU38" s="61"/>
      <c r="JYV38" s="61"/>
      <c r="JYW38" s="61"/>
      <c r="JYX38" s="61"/>
      <c r="JYY38" s="61"/>
      <c r="JYZ38" s="61"/>
      <c r="JZA38" s="61"/>
      <c r="JZB38" s="61"/>
      <c r="JZC38" s="61"/>
      <c r="JZD38" s="61"/>
      <c r="JZE38" s="61"/>
      <c r="JZF38" s="61"/>
      <c r="JZG38" s="61"/>
      <c r="JZH38" s="61"/>
      <c r="JZI38" s="61"/>
      <c r="JZJ38" s="61"/>
      <c r="JZK38" s="61"/>
      <c r="JZL38" s="61"/>
      <c r="JZM38" s="61"/>
      <c r="JZN38" s="61"/>
      <c r="JZO38" s="61"/>
      <c r="JZP38" s="61"/>
      <c r="JZQ38" s="61"/>
      <c r="JZR38" s="61"/>
      <c r="JZS38" s="61"/>
      <c r="JZT38" s="61"/>
      <c r="JZU38" s="61"/>
      <c r="JZV38" s="61"/>
      <c r="JZW38" s="61"/>
      <c r="JZX38" s="61"/>
      <c r="JZY38" s="61"/>
      <c r="JZZ38" s="61"/>
      <c r="KAA38" s="61"/>
      <c r="KAB38" s="61"/>
      <c r="KAC38" s="61"/>
      <c r="KAD38" s="61"/>
      <c r="KAE38" s="61"/>
      <c r="KAF38" s="61"/>
      <c r="KAG38" s="61"/>
      <c r="KAH38" s="61"/>
      <c r="KAI38" s="61"/>
      <c r="KAJ38" s="61"/>
      <c r="KAK38" s="61"/>
      <c r="KAL38" s="61"/>
      <c r="KAM38" s="61"/>
      <c r="KAN38" s="61"/>
      <c r="KAO38" s="61"/>
      <c r="KAP38" s="61"/>
      <c r="KAQ38" s="61"/>
      <c r="KAR38" s="61"/>
      <c r="KAS38" s="61"/>
      <c r="KAT38" s="61"/>
      <c r="KAU38" s="61"/>
      <c r="KAV38" s="61"/>
      <c r="KAW38" s="61"/>
      <c r="KAX38" s="61"/>
      <c r="KAY38" s="61"/>
      <c r="KAZ38" s="61"/>
      <c r="KBA38" s="61"/>
      <c r="KBB38" s="61"/>
      <c r="KBC38" s="61"/>
      <c r="KBD38" s="61"/>
      <c r="KBE38" s="61"/>
      <c r="KBF38" s="61"/>
      <c r="KBG38" s="61"/>
      <c r="KBH38" s="61"/>
      <c r="KBI38" s="61"/>
      <c r="KBJ38" s="61"/>
      <c r="KBK38" s="61"/>
      <c r="KBL38" s="61"/>
      <c r="KBM38" s="61"/>
      <c r="KBN38" s="61"/>
      <c r="KBO38" s="61"/>
      <c r="KBP38" s="61"/>
      <c r="KBQ38" s="61"/>
      <c r="KBR38" s="61"/>
      <c r="KBS38" s="61"/>
      <c r="KBT38" s="61"/>
      <c r="KBU38" s="61"/>
      <c r="KBV38" s="61"/>
      <c r="KBW38" s="61"/>
      <c r="KBX38" s="61"/>
      <c r="KBY38" s="61"/>
      <c r="KBZ38" s="61"/>
      <c r="KCA38" s="61"/>
      <c r="KCB38" s="61"/>
      <c r="KCC38" s="61"/>
      <c r="KCD38" s="61"/>
      <c r="KCE38" s="61"/>
      <c r="KCF38" s="61"/>
      <c r="KCG38" s="61"/>
      <c r="KCH38" s="61"/>
      <c r="KCI38" s="61"/>
      <c r="KCJ38" s="61"/>
      <c r="KCK38" s="61"/>
      <c r="KCL38" s="61"/>
      <c r="KCM38" s="61"/>
      <c r="KCN38" s="61"/>
      <c r="KCO38" s="61"/>
      <c r="KCP38" s="61"/>
      <c r="KCQ38" s="61"/>
      <c r="KCR38" s="61"/>
      <c r="KCS38" s="61"/>
      <c r="KCT38" s="61"/>
      <c r="KCU38" s="61"/>
      <c r="KCV38" s="61"/>
      <c r="KCW38" s="61"/>
      <c r="KCX38" s="61"/>
      <c r="KCY38" s="61"/>
      <c r="KCZ38" s="61"/>
      <c r="KDA38" s="61"/>
      <c r="KDB38" s="61"/>
      <c r="KDC38" s="61"/>
      <c r="KDD38" s="61"/>
      <c r="KDE38" s="61"/>
      <c r="KDF38" s="61"/>
      <c r="KDG38" s="61"/>
      <c r="KDH38" s="61"/>
      <c r="KDI38" s="61"/>
      <c r="KDJ38" s="61"/>
      <c r="KDK38" s="61"/>
      <c r="KDL38" s="61"/>
      <c r="KDM38" s="61"/>
      <c r="KDN38" s="61"/>
      <c r="KDO38" s="61"/>
      <c r="KDP38" s="61"/>
      <c r="KDQ38" s="61"/>
      <c r="KDR38" s="61"/>
      <c r="KDS38" s="61"/>
      <c r="KDT38" s="61"/>
      <c r="KDU38" s="61"/>
      <c r="KDV38" s="61"/>
      <c r="KDW38" s="61"/>
      <c r="KDX38" s="61"/>
      <c r="KDY38" s="61"/>
      <c r="KDZ38" s="61"/>
      <c r="KEA38" s="61"/>
      <c r="KEB38" s="61"/>
      <c r="KEC38" s="61"/>
      <c r="KED38" s="61"/>
      <c r="KEE38" s="61"/>
      <c r="KEF38" s="61"/>
      <c r="KEG38" s="61"/>
      <c r="KEH38" s="61"/>
      <c r="KEI38" s="61"/>
      <c r="KEJ38" s="61"/>
      <c r="KEK38" s="61"/>
      <c r="KEL38" s="61"/>
      <c r="KEM38" s="61"/>
      <c r="KEN38" s="61"/>
      <c r="KEO38" s="61"/>
      <c r="KEP38" s="61"/>
      <c r="KEQ38" s="61"/>
      <c r="KER38" s="61"/>
      <c r="KES38" s="61"/>
      <c r="KET38" s="61"/>
      <c r="KEU38" s="61"/>
      <c r="KEV38" s="61"/>
      <c r="KEW38" s="61"/>
      <c r="KEX38" s="61"/>
      <c r="KEY38" s="61"/>
      <c r="KEZ38" s="61"/>
      <c r="KFA38" s="61"/>
      <c r="KFB38" s="61"/>
      <c r="KFC38" s="61"/>
      <c r="KFD38" s="61"/>
      <c r="KFE38" s="61"/>
      <c r="KFF38" s="61"/>
      <c r="KFG38" s="61"/>
      <c r="KFH38" s="61"/>
      <c r="KFI38" s="61"/>
      <c r="KFJ38" s="61"/>
      <c r="KFK38" s="61"/>
      <c r="KFL38" s="61"/>
      <c r="KFM38" s="61"/>
      <c r="KFN38" s="61"/>
      <c r="KFO38" s="61"/>
      <c r="KFP38" s="61"/>
      <c r="KFQ38" s="61"/>
      <c r="KFR38" s="61"/>
      <c r="KFS38" s="61"/>
      <c r="KFT38" s="61"/>
      <c r="KFU38" s="61"/>
      <c r="KFV38" s="61"/>
      <c r="KFW38" s="61"/>
      <c r="KFX38" s="61"/>
      <c r="KFY38" s="61"/>
      <c r="KFZ38" s="61"/>
      <c r="KGA38" s="61"/>
      <c r="KGB38" s="61"/>
      <c r="KGC38" s="61"/>
      <c r="KGD38" s="61"/>
      <c r="KGE38" s="61"/>
      <c r="KGF38" s="61"/>
      <c r="KGG38" s="61"/>
      <c r="KGH38" s="61"/>
      <c r="KGI38" s="61"/>
      <c r="KGJ38" s="61"/>
      <c r="KGK38" s="61"/>
      <c r="KGL38" s="61"/>
      <c r="KGM38" s="61"/>
      <c r="KGN38" s="61"/>
      <c r="KGO38" s="61"/>
      <c r="KGP38" s="61"/>
      <c r="KGQ38" s="61"/>
      <c r="KGR38" s="61"/>
      <c r="KGS38" s="61"/>
      <c r="KGT38" s="61"/>
      <c r="KGU38" s="61"/>
      <c r="KGV38" s="61"/>
      <c r="KGW38" s="61"/>
      <c r="KGX38" s="61"/>
      <c r="KGY38" s="61"/>
      <c r="KGZ38" s="61"/>
      <c r="KHA38" s="61"/>
      <c r="KHB38" s="61"/>
      <c r="KHC38" s="61"/>
      <c r="KHD38" s="61"/>
      <c r="KHE38" s="61"/>
      <c r="KHF38" s="61"/>
      <c r="KHG38" s="61"/>
      <c r="KHH38" s="61"/>
      <c r="KHI38" s="61"/>
      <c r="KHJ38" s="61"/>
      <c r="KHK38" s="61"/>
      <c r="KHL38" s="61"/>
      <c r="KHM38" s="61"/>
      <c r="KHN38" s="61"/>
      <c r="KHO38" s="61"/>
      <c r="KHP38" s="61"/>
      <c r="KHQ38" s="61"/>
      <c r="KHR38" s="61"/>
      <c r="KHS38" s="61"/>
      <c r="KHT38" s="61"/>
      <c r="KHU38" s="61"/>
      <c r="KHV38" s="61"/>
      <c r="KHW38" s="61"/>
      <c r="KHX38" s="61"/>
      <c r="KHY38" s="61"/>
      <c r="KHZ38" s="61"/>
      <c r="KIA38" s="61"/>
      <c r="KIB38" s="61"/>
      <c r="KIC38" s="61"/>
      <c r="KID38" s="61"/>
      <c r="KIE38" s="61"/>
      <c r="KIF38" s="61"/>
      <c r="KIG38" s="61"/>
      <c r="KIH38" s="61"/>
      <c r="KII38" s="61"/>
      <c r="KIJ38" s="61"/>
      <c r="KIK38" s="61"/>
      <c r="KIL38" s="61"/>
      <c r="KIM38" s="61"/>
      <c r="KIN38" s="61"/>
      <c r="KIO38" s="61"/>
      <c r="KIP38" s="61"/>
      <c r="KIQ38" s="61"/>
      <c r="KIR38" s="61"/>
      <c r="KIS38" s="61"/>
      <c r="KIT38" s="61"/>
      <c r="KIU38" s="61"/>
      <c r="KIV38" s="61"/>
      <c r="KIW38" s="61"/>
      <c r="KIX38" s="61"/>
      <c r="KIY38" s="61"/>
      <c r="KIZ38" s="61"/>
      <c r="KJA38" s="61"/>
      <c r="KJB38" s="61"/>
      <c r="KJC38" s="61"/>
      <c r="KJD38" s="61"/>
      <c r="KJE38" s="61"/>
      <c r="KJF38" s="61"/>
      <c r="KJG38" s="61"/>
      <c r="KJH38" s="61"/>
      <c r="KJI38" s="61"/>
      <c r="KJJ38" s="61"/>
      <c r="KJK38" s="61"/>
      <c r="KJL38" s="61"/>
      <c r="KJM38" s="61"/>
      <c r="KJN38" s="61"/>
      <c r="KJO38" s="61"/>
      <c r="KJP38" s="61"/>
      <c r="KJQ38" s="61"/>
      <c r="KJR38" s="61"/>
      <c r="KJS38" s="61"/>
      <c r="KJT38" s="61"/>
      <c r="KJU38" s="61"/>
      <c r="KJV38" s="61"/>
      <c r="KJW38" s="61"/>
      <c r="KJX38" s="61"/>
      <c r="KJY38" s="61"/>
      <c r="KJZ38" s="61"/>
      <c r="KKA38" s="61"/>
      <c r="KKB38" s="61"/>
      <c r="KKC38" s="61"/>
      <c r="KKD38" s="61"/>
      <c r="KKE38" s="61"/>
      <c r="KKF38" s="61"/>
      <c r="KKG38" s="61"/>
      <c r="KKH38" s="61"/>
      <c r="KKI38" s="61"/>
      <c r="KKJ38" s="61"/>
      <c r="KKK38" s="61"/>
      <c r="KKL38" s="61"/>
      <c r="KKM38" s="61"/>
      <c r="KKN38" s="61"/>
      <c r="KKO38" s="61"/>
      <c r="KKP38" s="61"/>
      <c r="KKQ38" s="61"/>
      <c r="KKR38" s="61"/>
      <c r="KKS38" s="61"/>
      <c r="KKT38" s="61"/>
      <c r="KKU38" s="61"/>
      <c r="KKV38" s="61"/>
      <c r="KKW38" s="61"/>
      <c r="KKX38" s="61"/>
      <c r="KKY38" s="61"/>
      <c r="KKZ38" s="61"/>
      <c r="KLA38" s="61"/>
      <c r="KLB38" s="61"/>
      <c r="KLC38" s="61"/>
      <c r="KLD38" s="61"/>
      <c r="KLE38" s="61"/>
      <c r="KLF38" s="61"/>
      <c r="KLG38" s="61"/>
      <c r="KLH38" s="61"/>
      <c r="KLI38" s="61"/>
      <c r="KLJ38" s="61"/>
      <c r="KLK38" s="61"/>
      <c r="KLL38" s="61"/>
      <c r="KLM38" s="61"/>
      <c r="KLN38" s="61"/>
      <c r="KLO38" s="61"/>
      <c r="KLP38" s="61"/>
      <c r="KLQ38" s="61"/>
      <c r="KLR38" s="61"/>
      <c r="KLS38" s="61"/>
      <c r="KLT38" s="61"/>
      <c r="KLU38" s="61"/>
      <c r="KLV38" s="61"/>
      <c r="KLW38" s="61"/>
      <c r="KLX38" s="61"/>
      <c r="KLY38" s="61"/>
      <c r="KLZ38" s="61"/>
      <c r="KMA38" s="61"/>
      <c r="KMB38" s="61"/>
      <c r="KMC38" s="61"/>
      <c r="KMD38" s="61"/>
      <c r="KME38" s="61"/>
      <c r="KMF38" s="61"/>
      <c r="KMG38" s="61"/>
      <c r="KMH38" s="61"/>
      <c r="KMI38" s="61"/>
      <c r="KMJ38" s="61"/>
      <c r="KMK38" s="61"/>
      <c r="KML38" s="61"/>
      <c r="KMM38" s="61"/>
      <c r="KMN38" s="61"/>
      <c r="KMO38" s="61"/>
      <c r="KMP38" s="61"/>
      <c r="KMQ38" s="61"/>
      <c r="KMR38" s="61"/>
      <c r="KMS38" s="61"/>
      <c r="KMT38" s="61"/>
      <c r="KMU38" s="61"/>
      <c r="KMV38" s="61"/>
      <c r="KMW38" s="61"/>
      <c r="KMX38" s="61"/>
      <c r="KMY38" s="61"/>
      <c r="KMZ38" s="61"/>
      <c r="KNA38" s="61"/>
      <c r="KNB38" s="61"/>
      <c r="KNC38" s="61"/>
      <c r="KND38" s="61"/>
      <c r="KNE38" s="61"/>
      <c r="KNF38" s="61"/>
      <c r="KNG38" s="61"/>
      <c r="KNH38" s="61"/>
      <c r="KNI38" s="61"/>
      <c r="KNJ38" s="61"/>
      <c r="KNK38" s="61"/>
      <c r="KNL38" s="61"/>
      <c r="KNM38" s="61"/>
      <c r="KNN38" s="61"/>
      <c r="KNO38" s="61"/>
      <c r="KNP38" s="61"/>
      <c r="KNQ38" s="61"/>
      <c r="KNR38" s="61"/>
      <c r="KNS38" s="61"/>
      <c r="KNT38" s="61"/>
      <c r="KNU38" s="61"/>
      <c r="KNV38" s="61"/>
      <c r="KNW38" s="61"/>
      <c r="KNX38" s="61"/>
      <c r="KNY38" s="61"/>
      <c r="KNZ38" s="61"/>
      <c r="KOA38" s="61"/>
      <c r="KOB38" s="61"/>
      <c r="KOC38" s="61"/>
      <c r="KOD38" s="61"/>
      <c r="KOE38" s="61"/>
      <c r="KOF38" s="61"/>
      <c r="KOG38" s="61"/>
      <c r="KOH38" s="61"/>
      <c r="KOI38" s="61"/>
      <c r="KOJ38" s="61"/>
      <c r="KOK38" s="61"/>
      <c r="KOL38" s="61"/>
      <c r="KOM38" s="61"/>
      <c r="KON38" s="61"/>
      <c r="KOO38" s="61"/>
      <c r="KOP38" s="61"/>
      <c r="KOQ38" s="61"/>
      <c r="KOR38" s="61"/>
      <c r="KOS38" s="61"/>
      <c r="KOT38" s="61"/>
      <c r="KOU38" s="61"/>
      <c r="KOV38" s="61"/>
      <c r="KOW38" s="61"/>
      <c r="KOX38" s="61"/>
      <c r="KOY38" s="61"/>
      <c r="KOZ38" s="61"/>
      <c r="KPA38" s="61"/>
      <c r="KPB38" s="61"/>
      <c r="KPC38" s="61"/>
      <c r="KPD38" s="61"/>
      <c r="KPE38" s="61"/>
      <c r="KPF38" s="61"/>
      <c r="KPG38" s="61"/>
      <c r="KPH38" s="61"/>
      <c r="KPI38" s="61"/>
      <c r="KPJ38" s="61"/>
      <c r="KPK38" s="61"/>
      <c r="KPL38" s="61"/>
      <c r="KPM38" s="61"/>
      <c r="KPN38" s="61"/>
      <c r="KPO38" s="61"/>
      <c r="KPP38" s="61"/>
      <c r="KPQ38" s="61"/>
      <c r="KPR38" s="61"/>
      <c r="KPS38" s="61"/>
      <c r="KPT38" s="61"/>
      <c r="KPU38" s="61"/>
      <c r="KPV38" s="61"/>
      <c r="KPW38" s="61"/>
      <c r="KPX38" s="61"/>
      <c r="KPY38" s="61"/>
      <c r="KPZ38" s="61"/>
      <c r="KQA38" s="61"/>
      <c r="KQB38" s="61"/>
      <c r="KQC38" s="61"/>
      <c r="KQD38" s="61"/>
      <c r="KQE38" s="61"/>
      <c r="KQF38" s="61"/>
      <c r="KQG38" s="61"/>
      <c r="KQH38" s="61"/>
      <c r="KQI38" s="61"/>
      <c r="KQJ38" s="61"/>
      <c r="KQK38" s="61"/>
      <c r="KQL38" s="61"/>
      <c r="KQM38" s="61"/>
      <c r="KQN38" s="61"/>
      <c r="KQO38" s="61"/>
      <c r="KQP38" s="61"/>
      <c r="KQQ38" s="61"/>
      <c r="KQR38" s="61"/>
      <c r="KQS38" s="61"/>
      <c r="KQT38" s="61"/>
      <c r="KQU38" s="61"/>
      <c r="KQV38" s="61"/>
      <c r="KQW38" s="61"/>
      <c r="KQX38" s="61"/>
      <c r="KQY38" s="61"/>
      <c r="KQZ38" s="61"/>
      <c r="KRA38" s="61"/>
      <c r="KRB38" s="61"/>
      <c r="KRC38" s="61"/>
      <c r="KRD38" s="61"/>
      <c r="KRE38" s="61"/>
      <c r="KRF38" s="61"/>
      <c r="KRG38" s="61"/>
      <c r="KRH38" s="61"/>
      <c r="KRI38" s="61"/>
      <c r="KRJ38" s="61"/>
      <c r="KRK38" s="61"/>
      <c r="KRL38" s="61"/>
      <c r="KRM38" s="61"/>
      <c r="KRN38" s="61"/>
      <c r="KRO38" s="61"/>
      <c r="KRP38" s="61"/>
      <c r="KRQ38" s="61"/>
      <c r="KRR38" s="61"/>
      <c r="KRS38" s="61"/>
      <c r="KRT38" s="61"/>
      <c r="KRU38" s="61"/>
      <c r="KRV38" s="61"/>
      <c r="KRW38" s="61"/>
      <c r="KRX38" s="61"/>
      <c r="KRY38" s="61"/>
      <c r="KRZ38" s="61"/>
      <c r="KSA38" s="61"/>
      <c r="KSB38" s="61"/>
      <c r="KSC38" s="61"/>
      <c r="KSD38" s="61"/>
      <c r="KSE38" s="61"/>
      <c r="KSF38" s="61"/>
      <c r="KSG38" s="61"/>
      <c r="KSH38" s="61"/>
      <c r="KSI38" s="61"/>
      <c r="KSJ38" s="61"/>
      <c r="KSK38" s="61"/>
      <c r="KSL38" s="61"/>
      <c r="KSM38" s="61"/>
      <c r="KSN38" s="61"/>
      <c r="KSO38" s="61"/>
      <c r="KSP38" s="61"/>
      <c r="KSQ38" s="61"/>
      <c r="KSR38" s="61"/>
      <c r="KSS38" s="61"/>
      <c r="KST38" s="61"/>
      <c r="KSU38" s="61"/>
      <c r="KSV38" s="61"/>
      <c r="KSW38" s="61"/>
      <c r="KSX38" s="61"/>
      <c r="KSY38" s="61"/>
      <c r="KSZ38" s="61"/>
      <c r="KTA38" s="61"/>
      <c r="KTB38" s="61"/>
      <c r="KTC38" s="61"/>
      <c r="KTD38" s="61"/>
      <c r="KTE38" s="61"/>
      <c r="KTF38" s="61"/>
      <c r="KTG38" s="61"/>
      <c r="KTH38" s="61"/>
      <c r="KTI38" s="61"/>
      <c r="KTJ38" s="61"/>
      <c r="KTK38" s="61"/>
      <c r="KTL38" s="61"/>
      <c r="KTM38" s="61"/>
      <c r="KTN38" s="61"/>
      <c r="KTO38" s="61"/>
      <c r="KTP38" s="61"/>
      <c r="KTQ38" s="61"/>
      <c r="KTR38" s="61"/>
      <c r="KTS38" s="61"/>
      <c r="KTT38" s="61"/>
      <c r="KTU38" s="61"/>
      <c r="KTV38" s="61"/>
      <c r="KTW38" s="61"/>
      <c r="KTX38" s="61"/>
      <c r="KTY38" s="61"/>
      <c r="KTZ38" s="61"/>
      <c r="KUA38" s="61"/>
      <c r="KUB38" s="61"/>
      <c r="KUC38" s="61"/>
      <c r="KUD38" s="61"/>
      <c r="KUE38" s="61"/>
      <c r="KUF38" s="61"/>
      <c r="KUG38" s="61"/>
      <c r="KUH38" s="61"/>
      <c r="KUI38" s="61"/>
      <c r="KUJ38" s="61"/>
      <c r="KUK38" s="61"/>
      <c r="KUL38" s="61"/>
      <c r="KUM38" s="61"/>
      <c r="KUN38" s="61"/>
      <c r="KUO38" s="61"/>
      <c r="KUP38" s="61"/>
      <c r="KUQ38" s="61"/>
      <c r="KUR38" s="61"/>
      <c r="KUS38" s="61"/>
      <c r="KUT38" s="61"/>
      <c r="KUU38" s="61"/>
      <c r="KUV38" s="61"/>
      <c r="KUW38" s="61"/>
      <c r="KUX38" s="61"/>
      <c r="KUY38" s="61"/>
      <c r="KUZ38" s="61"/>
      <c r="KVA38" s="61"/>
      <c r="KVB38" s="61"/>
      <c r="KVC38" s="61"/>
      <c r="KVD38" s="61"/>
      <c r="KVE38" s="61"/>
      <c r="KVF38" s="61"/>
      <c r="KVG38" s="61"/>
      <c r="KVH38" s="61"/>
      <c r="KVI38" s="61"/>
      <c r="KVJ38" s="61"/>
      <c r="KVK38" s="61"/>
      <c r="KVL38" s="61"/>
      <c r="KVM38" s="61"/>
      <c r="KVN38" s="61"/>
      <c r="KVO38" s="61"/>
      <c r="KVP38" s="61"/>
      <c r="KVQ38" s="61"/>
      <c r="KVR38" s="61"/>
      <c r="KVS38" s="61"/>
      <c r="KVT38" s="61"/>
      <c r="KVU38" s="61"/>
      <c r="KVV38" s="61"/>
      <c r="KVW38" s="61"/>
      <c r="KVX38" s="61"/>
      <c r="KVY38" s="61"/>
      <c r="KVZ38" s="61"/>
      <c r="KWA38" s="61"/>
      <c r="KWB38" s="61"/>
      <c r="KWC38" s="61"/>
      <c r="KWD38" s="61"/>
      <c r="KWE38" s="61"/>
      <c r="KWF38" s="61"/>
      <c r="KWG38" s="61"/>
      <c r="KWH38" s="61"/>
      <c r="KWI38" s="61"/>
      <c r="KWJ38" s="61"/>
      <c r="KWK38" s="61"/>
      <c r="KWL38" s="61"/>
      <c r="KWM38" s="61"/>
      <c r="KWN38" s="61"/>
      <c r="KWO38" s="61"/>
      <c r="KWP38" s="61"/>
      <c r="KWQ38" s="61"/>
      <c r="KWR38" s="61"/>
      <c r="KWS38" s="61"/>
      <c r="KWT38" s="61"/>
      <c r="KWU38" s="61"/>
      <c r="KWV38" s="61"/>
      <c r="KWW38" s="61"/>
      <c r="KWX38" s="61"/>
      <c r="KWY38" s="61"/>
      <c r="KWZ38" s="61"/>
      <c r="KXA38" s="61"/>
      <c r="KXB38" s="61"/>
      <c r="KXC38" s="61"/>
      <c r="KXD38" s="61"/>
      <c r="KXE38" s="61"/>
      <c r="KXF38" s="61"/>
      <c r="KXG38" s="61"/>
      <c r="KXH38" s="61"/>
      <c r="KXI38" s="61"/>
      <c r="KXJ38" s="61"/>
      <c r="KXK38" s="61"/>
      <c r="KXL38" s="61"/>
      <c r="KXM38" s="61"/>
      <c r="KXN38" s="61"/>
      <c r="KXO38" s="61"/>
      <c r="KXP38" s="61"/>
      <c r="KXQ38" s="61"/>
      <c r="KXR38" s="61"/>
      <c r="KXS38" s="61"/>
      <c r="KXT38" s="61"/>
      <c r="KXU38" s="61"/>
      <c r="KXV38" s="61"/>
      <c r="KXW38" s="61"/>
      <c r="KXX38" s="61"/>
      <c r="KXY38" s="61"/>
      <c r="KXZ38" s="61"/>
      <c r="KYA38" s="61"/>
      <c r="KYB38" s="61"/>
      <c r="KYC38" s="61"/>
      <c r="KYD38" s="61"/>
      <c r="KYE38" s="61"/>
      <c r="KYF38" s="61"/>
      <c r="KYG38" s="61"/>
      <c r="KYH38" s="61"/>
      <c r="KYI38" s="61"/>
      <c r="KYJ38" s="61"/>
      <c r="KYK38" s="61"/>
      <c r="KYL38" s="61"/>
      <c r="KYM38" s="61"/>
      <c r="KYN38" s="61"/>
      <c r="KYO38" s="61"/>
      <c r="KYP38" s="61"/>
      <c r="KYQ38" s="61"/>
      <c r="KYR38" s="61"/>
      <c r="KYS38" s="61"/>
      <c r="KYT38" s="61"/>
      <c r="KYU38" s="61"/>
      <c r="KYV38" s="61"/>
      <c r="KYW38" s="61"/>
      <c r="KYX38" s="61"/>
      <c r="KYY38" s="61"/>
      <c r="KYZ38" s="61"/>
      <c r="KZA38" s="61"/>
      <c r="KZB38" s="61"/>
      <c r="KZC38" s="61"/>
      <c r="KZD38" s="61"/>
      <c r="KZE38" s="61"/>
      <c r="KZF38" s="61"/>
      <c r="KZG38" s="61"/>
      <c r="KZH38" s="61"/>
      <c r="KZI38" s="61"/>
      <c r="KZJ38" s="61"/>
      <c r="KZK38" s="61"/>
      <c r="KZL38" s="61"/>
      <c r="KZM38" s="61"/>
      <c r="KZN38" s="61"/>
      <c r="KZO38" s="61"/>
      <c r="KZP38" s="61"/>
      <c r="KZQ38" s="61"/>
      <c r="KZR38" s="61"/>
      <c r="KZS38" s="61"/>
      <c r="KZT38" s="61"/>
      <c r="KZU38" s="61"/>
      <c r="KZV38" s="61"/>
      <c r="KZW38" s="61"/>
      <c r="KZX38" s="61"/>
      <c r="KZY38" s="61"/>
      <c r="KZZ38" s="61"/>
      <c r="LAA38" s="61"/>
      <c r="LAB38" s="61"/>
      <c r="LAC38" s="61"/>
      <c r="LAD38" s="61"/>
      <c r="LAE38" s="61"/>
      <c r="LAF38" s="61"/>
      <c r="LAG38" s="61"/>
      <c r="LAH38" s="61"/>
      <c r="LAI38" s="61"/>
      <c r="LAJ38" s="61"/>
      <c r="LAK38" s="61"/>
      <c r="LAL38" s="61"/>
      <c r="LAM38" s="61"/>
      <c r="LAN38" s="61"/>
      <c r="LAO38" s="61"/>
      <c r="LAP38" s="61"/>
      <c r="LAQ38" s="61"/>
      <c r="LAR38" s="61"/>
      <c r="LAS38" s="61"/>
      <c r="LAT38" s="61"/>
      <c r="LAU38" s="61"/>
      <c r="LAV38" s="61"/>
      <c r="LAW38" s="61"/>
      <c r="LAX38" s="61"/>
      <c r="LAY38" s="61"/>
      <c r="LAZ38" s="61"/>
      <c r="LBA38" s="61"/>
      <c r="LBB38" s="61"/>
      <c r="LBC38" s="61"/>
      <c r="LBD38" s="61"/>
      <c r="LBE38" s="61"/>
      <c r="LBF38" s="61"/>
      <c r="LBG38" s="61"/>
      <c r="LBH38" s="61"/>
      <c r="LBI38" s="61"/>
      <c r="LBJ38" s="61"/>
      <c r="LBK38" s="61"/>
      <c r="LBL38" s="61"/>
      <c r="LBM38" s="61"/>
      <c r="LBN38" s="61"/>
      <c r="LBO38" s="61"/>
      <c r="LBP38" s="61"/>
      <c r="LBQ38" s="61"/>
      <c r="LBR38" s="61"/>
      <c r="LBS38" s="61"/>
      <c r="LBT38" s="61"/>
      <c r="LBU38" s="61"/>
      <c r="LBV38" s="61"/>
      <c r="LBW38" s="61"/>
      <c r="LBX38" s="61"/>
      <c r="LBY38" s="61"/>
      <c r="LBZ38" s="61"/>
      <c r="LCA38" s="61"/>
      <c r="LCB38" s="61"/>
      <c r="LCC38" s="61"/>
      <c r="LCD38" s="61"/>
      <c r="LCE38" s="61"/>
      <c r="LCF38" s="61"/>
      <c r="LCG38" s="61"/>
      <c r="LCH38" s="61"/>
      <c r="LCI38" s="61"/>
      <c r="LCJ38" s="61"/>
      <c r="LCK38" s="61"/>
      <c r="LCL38" s="61"/>
      <c r="LCM38" s="61"/>
      <c r="LCN38" s="61"/>
      <c r="LCO38" s="61"/>
      <c r="LCP38" s="61"/>
      <c r="LCQ38" s="61"/>
      <c r="LCR38" s="61"/>
      <c r="LCS38" s="61"/>
      <c r="LCT38" s="61"/>
      <c r="LCU38" s="61"/>
      <c r="LCV38" s="61"/>
      <c r="LCW38" s="61"/>
      <c r="LCX38" s="61"/>
      <c r="LCY38" s="61"/>
      <c r="LCZ38" s="61"/>
      <c r="LDA38" s="61"/>
      <c r="LDB38" s="61"/>
      <c r="LDC38" s="61"/>
      <c r="LDD38" s="61"/>
      <c r="LDE38" s="61"/>
      <c r="LDF38" s="61"/>
      <c r="LDG38" s="61"/>
      <c r="LDH38" s="61"/>
      <c r="LDI38" s="61"/>
      <c r="LDJ38" s="61"/>
      <c r="LDK38" s="61"/>
      <c r="LDL38" s="61"/>
      <c r="LDM38" s="61"/>
      <c r="LDN38" s="61"/>
      <c r="LDO38" s="61"/>
      <c r="LDP38" s="61"/>
      <c r="LDQ38" s="61"/>
      <c r="LDR38" s="61"/>
      <c r="LDS38" s="61"/>
      <c r="LDT38" s="61"/>
      <c r="LDU38" s="61"/>
      <c r="LDV38" s="61"/>
      <c r="LDW38" s="61"/>
      <c r="LDX38" s="61"/>
      <c r="LDY38" s="61"/>
      <c r="LDZ38" s="61"/>
      <c r="LEA38" s="61"/>
      <c r="LEB38" s="61"/>
      <c r="LEC38" s="61"/>
      <c r="LED38" s="61"/>
      <c r="LEE38" s="61"/>
      <c r="LEF38" s="61"/>
      <c r="LEG38" s="61"/>
      <c r="LEH38" s="61"/>
      <c r="LEI38" s="61"/>
      <c r="LEJ38" s="61"/>
      <c r="LEK38" s="61"/>
      <c r="LEL38" s="61"/>
      <c r="LEM38" s="61"/>
      <c r="LEN38" s="61"/>
      <c r="LEO38" s="61"/>
      <c r="LEP38" s="61"/>
      <c r="LEQ38" s="61"/>
      <c r="LER38" s="61"/>
      <c r="LES38" s="61"/>
      <c r="LET38" s="61"/>
      <c r="LEU38" s="61"/>
      <c r="LEV38" s="61"/>
      <c r="LEW38" s="61"/>
      <c r="LEX38" s="61"/>
      <c r="LEY38" s="61"/>
      <c r="LEZ38" s="61"/>
      <c r="LFA38" s="61"/>
      <c r="LFB38" s="61"/>
      <c r="LFC38" s="61"/>
      <c r="LFD38" s="61"/>
      <c r="LFE38" s="61"/>
      <c r="LFF38" s="61"/>
      <c r="LFG38" s="61"/>
      <c r="LFH38" s="61"/>
      <c r="LFI38" s="61"/>
      <c r="LFJ38" s="61"/>
      <c r="LFK38" s="61"/>
      <c r="LFL38" s="61"/>
      <c r="LFM38" s="61"/>
      <c r="LFN38" s="61"/>
      <c r="LFO38" s="61"/>
      <c r="LFP38" s="61"/>
      <c r="LFQ38" s="61"/>
      <c r="LFR38" s="61"/>
      <c r="LFS38" s="61"/>
      <c r="LFT38" s="61"/>
      <c r="LFU38" s="61"/>
      <c r="LFV38" s="61"/>
      <c r="LFW38" s="61"/>
      <c r="LFX38" s="61"/>
      <c r="LFY38" s="61"/>
      <c r="LFZ38" s="61"/>
      <c r="LGA38" s="61"/>
      <c r="LGB38" s="61"/>
      <c r="LGC38" s="61"/>
      <c r="LGD38" s="61"/>
      <c r="LGE38" s="61"/>
      <c r="LGF38" s="61"/>
      <c r="LGG38" s="61"/>
      <c r="LGH38" s="61"/>
      <c r="LGI38" s="61"/>
      <c r="LGJ38" s="61"/>
      <c r="LGK38" s="61"/>
      <c r="LGL38" s="61"/>
      <c r="LGM38" s="61"/>
      <c r="LGN38" s="61"/>
      <c r="LGO38" s="61"/>
      <c r="LGP38" s="61"/>
      <c r="LGQ38" s="61"/>
      <c r="LGR38" s="61"/>
      <c r="LGS38" s="61"/>
      <c r="LGT38" s="61"/>
      <c r="LGU38" s="61"/>
      <c r="LGV38" s="61"/>
      <c r="LGW38" s="61"/>
      <c r="LGX38" s="61"/>
      <c r="LGY38" s="61"/>
      <c r="LGZ38" s="61"/>
      <c r="LHA38" s="61"/>
      <c r="LHB38" s="61"/>
      <c r="LHC38" s="61"/>
      <c r="LHD38" s="61"/>
      <c r="LHE38" s="61"/>
      <c r="LHF38" s="61"/>
      <c r="LHG38" s="61"/>
      <c r="LHH38" s="61"/>
      <c r="LHI38" s="61"/>
      <c r="LHJ38" s="61"/>
      <c r="LHK38" s="61"/>
      <c r="LHL38" s="61"/>
      <c r="LHM38" s="61"/>
      <c r="LHN38" s="61"/>
      <c r="LHO38" s="61"/>
      <c r="LHP38" s="61"/>
      <c r="LHQ38" s="61"/>
      <c r="LHR38" s="61"/>
      <c r="LHS38" s="61"/>
      <c r="LHT38" s="61"/>
      <c r="LHU38" s="61"/>
      <c r="LHV38" s="61"/>
      <c r="LHW38" s="61"/>
      <c r="LHX38" s="61"/>
      <c r="LHY38" s="61"/>
      <c r="LHZ38" s="61"/>
      <c r="LIA38" s="61"/>
      <c r="LIB38" s="61"/>
      <c r="LIC38" s="61"/>
      <c r="LID38" s="61"/>
      <c r="LIE38" s="61"/>
      <c r="LIF38" s="61"/>
      <c r="LIG38" s="61"/>
      <c r="LIH38" s="61"/>
      <c r="LII38" s="61"/>
      <c r="LIJ38" s="61"/>
      <c r="LIK38" s="61"/>
      <c r="LIL38" s="61"/>
      <c r="LIM38" s="61"/>
      <c r="LIN38" s="61"/>
      <c r="LIO38" s="61"/>
      <c r="LIP38" s="61"/>
      <c r="LIQ38" s="61"/>
      <c r="LIR38" s="61"/>
      <c r="LIS38" s="61"/>
      <c r="LIT38" s="61"/>
      <c r="LIU38" s="61"/>
      <c r="LIV38" s="61"/>
      <c r="LIW38" s="61"/>
      <c r="LIX38" s="61"/>
      <c r="LIY38" s="61"/>
      <c r="LIZ38" s="61"/>
      <c r="LJA38" s="61"/>
      <c r="LJB38" s="61"/>
      <c r="LJC38" s="61"/>
      <c r="LJD38" s="61"/>
      <c r="LJE38" s="61"/>
      <c r="LJF38" s="61"/>
      <c r="LJG38" s="61"/>
      <c r="LJH38" s="61"/>
      <c r="LJI38" s="61"/>
      <c r="LJJ38" s="61"/>
      <c r="LJK38" s="61"/>
      <c r="LJL38" s="61"/>
      <c r="LJM38" s="61"/>
      <c r="LJN38" s="61"/>
      <c r="LJO38" s="61"/>
      <c r="LJP38" s="61"/>
      <c r="LJQ38" s="61"/>
      <c r="LJR38" s="61"/>
      <c r="LJS38" s="61"/>
      <c r="LJT38" s="61"/>
      <c r="LJU38" s="61"/>
      <c r="LJV38" s="61"/>
      <c r="LJW38" s="61"/>
      <c r="LJX38" s="61"/>
      <c r="LJY38" s="61"/>
      <c r="LJZ38" s="61"/>
      <c r="LKA38" s="61"/>
      <c r="LKB38" s="61"/>
      <c r="LKC38" s="61"/>
      <c r="LKD38" s="61"/>
      <c r="LKE38" s="61"/>
      <c r="LKF38" s="61"/>
      <c r="LKG38" s="61"/>
      <c r="LKH38" s="61"/>
      <c r="LKI38" s="61"/>
      <c r="LKJ38" s="61"/>
      <c r="LKK38" s="61"/>
      <c r="LKL38" s="61"/>
      <c r="LKM38" s="61"/>
      <c r="LKN38" s="61"/>
      <c r="LKO38" s="61"/>
      <c r="LKP38" s="61"/>
      <c r="LKQ38" s="61"/>
      <c r="LKR38" s="61"/>
      <c r="LKS38" s="61"/>
      <c r="LKT38" s="61"/>
      <c r="LKU38" s="61"/>
      <c r="LKV38" s="61"/>
      <c r="LKW38" s="61"/>
      <c r="LKX38" s="61"/>
      <c r="LKY38" s="61"/>
      <c r="LKZ38" s="61"/>
      <c r="LLA38" s="61"/>
      <c r="LLB38" s="61"/>
      <c r="LLC38" s="61"/>
      <c r="LLD38" s="61"/>
      <c r="LLE38" s="61"/>
      <c r="LLF38" s="61"/>
      <c r="LLG38" s="61"/>
      <c r="LLH38" s="61"/>
      <c r="LLI38" s="61"/>
      <c r="LLJ38" s="61"/>
      <c r="LLK38" s="61"/>
      <c r="LLL38" s="61"/>
      <c r="LLM38" s="61"/>
      <c r="LLN38" s="61"/>
      <c r="LLO38" s="61"/>
      <c r="LLP38" s="61"/>
      <c r="LLQ38" s="61"/>
      <c r="LLR38" s="61"/>
      <c r="LLS38" s="61"/>
      <c r="LLT38" s="61"/>
      <c r="LLU38" s="61"/>
      <c r="LLV38" s="61"/>
      <c r="LLW38" s="61"/>
      <c r="LLX38" s="61"/>
      <c r="LLY38" s="61"/>
      <c r="LLZ38" s="61"/>
      <c r="LMA38" s="61"/>
      <c r="LMB38" s="61"/>
      <c r="LMC38" s="61"/>
      <c r="LMD38" s="61"/>
      <c r="LME38" s="61"/>
      <c r="LMF38" s="61"/>
      <c r="LMG38" s="61"/>
      <c r="LMH38" s="61"/>
      <c r="LMI38" s="61"/>
      <c r="LMJ38" s="61"/>
      <c r="LMK38" s="61"/>
      <c r="LML38" s="61"/>
      <c r="LMM38" s="61"/>
      <c r="LMN38" s="61"/>
      <c r="LMO38" s="61"/>
      <c r="LMP38" s="61"/>
      <c r="LMQ38" s="61"/>
      <c r="LMR38" s="61"/>
      <c r="LMS38" s="61"/>
      <c r="LMT38" s="61"/>
      <c r="LMU38" s="61"/>
      <c r="LMV38" s="61"/>
      <c r="LMW38" s="61"/>
      <c r="LMX38" s="61"/>
      <c r="LMY38" s="61"/>
      <c r="LMZ38" s="61"/>
      <c r="LNA38" s="61"/>
      <c r="LNB38" s="61"/>
      <c r="LNC38" s="61"/>
      <c r="LND38" s="61"/>
      <c r="LNE38" s="61"/>
      <c r="LNF38" s="61"/>
      <c r="LNG38" s="61"/>
      <c r="LNH38" s="61"/>
      <c r="LNI38" s="61"/>
      <c r="LNJ38" s="61"/>
      <c r="LNK38" s="61"/>
      <c r="LNL38" s="61"/>
      <c r="LNM38" s="61"/>
      <c r="LNN38" s="61"/>
      <c r="LNO38" s="61"/>
      <c r="LNP38" s="61"/>
      <c r="LNQ38" s="61"/>
      <c r="LNR38" s="61"/>
      <c r="LNS38" s="61"/>
      <c r="LNT38" s="61"/>
      <c r="LNU38" s="61"/>
      <c r="LNV38" s="61"/>
      <c r="LNW38" s="61"/>
      <c r="LNX38" s="61"/>
      <c r="LNY38" s="61"/>
      <c r="LNZ38" s="61"/>
      <c r="LOA38" s="61"/>
      <c r="LOB38" s="61"/>
      <c r="LOC38" s="61"/>
      <c r="LOD38" s="61"/>
      <c r="LOE38" s="61"/>
      <c r="LOF38" s="61"/>
      <c r="LOG38" s="61"/>
      <c r="LOH38" s="61"/>
      <c r="LOI38" s="61"/>
      <c r="LOJ38" s="61"/>
      <c r="LOK38" s="61"/>
      <c r="LOL38" s="61"/>
      <c r="LOM38" s="61"/>
      <c r="LON38" s="61"/>
      <c r="LOO38" s="61"/>
      <c r="LOP38" s="61"/>
      <c r="LOQ38" s="61"/>
      <c r="LOR38" s="61"/>
      <c r="LOS38" s="61"/>
      <c r="LOT38" s="61"/>
      <c r="LOU38" s="61"/>
      <c r="LOV38" s="61"/>
      <c r="LOW38" s="61"/>
      <c r="LOX38" s="61"/>
      <c r="LOY38" s="61"/>
      <c r="LOZ38" s="61"/>
      <c r="LPA38" s="61"/>
      <c r="LPB38" s="61"/>
      <c r="LPC38" s="61"/>
      <c r="LPD38" s="61"/>
      <c r="LPE38" s="61"/>
      <c r="LPF38" s="61"/>
      <c r="LPG38" s="61"/>
      <c r="LPH38" s="61"/>
      <c r="LPI38" s="61"/>
      <c r="LPJ38" s="61"/>
      <c r="LPK38" s="61"/>
      <c r="LPL38" s="61"/>
      <c r="LPM38" s="61"/>
      <c r="LPN38" s="61"/>
      <c r="LPO38" s="61"/>
      <c r="LPP38" s="61"/>
      <c r="LPQ38" s="61"/>
      <c r="LPR38" s="61"/>
      <c r="LPS38" s="61"/>
      <c r="LPT38" s="61"/>
      <c r="LPU38" s="61"/>
      <c r="LPV38" s="61"/>
      <c r="LPW38" s="61"/>
      <c r="LPX38" s="61"/>
      <c r="LPY38" s="61"/>
      <c r="LPZ38" s="61"/>
      <c r="LQA38" s="61"/>
      <c r="LQB38" s="61"/>
      <c r="LQC38" s="61"/>
      <c r="LQD38" s="61"/>
      <c r="LQE38" s="61"/>
      <c r="LQF38" s="61"/>
      <c r="LQG38" s="61"/>
      <c r="LQH38" s="61"/>
      <c r="LQI38" s="61"/>
      <c r="LQJ38" s="61"/>
      <c r="LQK38" s="61"/>
      <c r="LQL38" s="61"/>
      <c r="LQM38" s="61"/>
      <c r="LQN38" s="61"/>
      <c r="LQO38" s="61"/>
      <c r="LQP38" s="61"/>
      <c r="LQQ38" s="61"/>
      <c r="LQR38" s="61"/>
      <c r="LQS38" s="61"/>
      <c r="LQT38" s="61"/>
      <c r="LQU38" s="61"/>
      <c r="LQV38" s="61"/>
      <c r="LQW38" s="61"/>
      <c r="LQX38" s="61"/>
      <c r="LQY38" s="61"/>
      <c r="LQZ38" s="61"/>
      <c r="LRA38" s="61"/>
      <c r="LRB38" s="61"/>
      <c r="LRC38" s="61"/>
      <c r="LRD38" s="61"/>
      <c r="LRE38" s="61"/>
      <c r="LRF38" s="61"/>
      <c r="LRG38" s="61"/>
      <c r="LRH38" s="61"/>
      <c r="LRI38" s="61"/>
      <c r="LRJ38" s="61"/>
      <c r="LRK38" s="61"/>
      <c r="LRL38" s="61"/>
      <c r="LRM38" s="61"/>
      <c r="LRN38" s="61"/>
      <c r="LRO38" s="61"/>
      <c r="LRP38" s="61"/>
      <c r="LRQ38" s="61"/>
      <c r="LRR38" s="61"/>
      <c r="LRS38" s="61"/>
      <c r="LRT38" s="61"/>
      <c r="LRU38" s="61"/>
      <c r="LRV38" s="61"/>
      <c r="LRW38" s="61"/>
      <c r="LRX38" s="61"/>
      <c r="LRY38" s="61"/>
      <c r="LRZ38" s="61"/>
      <c r="LSA38" s="61"/>
      <c r="LSB38" s="61"/>
      <c r="LSC38" s="61"/>
      <c r="LSD38" s="61"/>
      <c r="LSE38" s="61"/>
      <c r="LSF38" s="61"/>
      <c r="LSG38" s="61"/>
      <c r="LSH38" s="61"/>
      <c r="LSI38" s="61"/>
      <c r="LSJ38" s="61"/>
      <c r="LSK38" s="61"/>
      <c r="LSL38" s="61"/>
      <c r="LSM38" s="61"/>
      <c r="LSN38" s="61"/>
      <c r="LSO38" s="61"/>
      <c r="LSP38" s="61"/>
      <c r="LSQ38" s="61"/>
      <c r="LSR38" s="61"/>
      <c r="LSS38" s="61"/>
      <c r="LST38" s="61"/>
      <c r="LSU38" s="61"/>
      <c r="LSV38" s="61"/>
      <c r="LSW38" s="61"/>
      <c r="LSX38" s="61"/>
      <c r="LSY38" s="61"/>
      <c r="LSZ38" s="61"/>
      <c r="LTA38" s="61"/>
      <c r="LTB38" s="61"/>
      <c r="LTC38" s="61"/>
      <c r="LTD38" s="61"/>
      <c r="LTE38" s="61"/>
      <c r="LTF38" s="61"/>
      <c r="LTG38" s="61"/>
      <c r="LTH38" s="61"/>
      <c r="LTI38" s="61"/>
      <c r="LTJ38" s="61"/>
      <c r="LTK38" s="61"/>
      <c r="LTL38" s="61"/>
      <c r="LTM38" s="61"/>
      <c r="LTN38" s="61"/>
      <c r="LTO38" s="61"/>
      <c r="LTP38" s="61"/>
      <c r="LTQ38" s="61"/>
      <c r="LTR38" s="61"/>
      <c r="LTS38" s="61"/>
      <c r="LTT38" s="61"/>
      <c r="LTU38" s="61"/>
      <c r="LTV38" s="61"/>
      <c r="LTW38" s="61"/>
      <c r="LTX38" s="61"/>
      <c r="LTY38" s="61"/>
      <c r="LTZ38" s="61"/>
      <c r="LUA38" s="61"/>
      <c r="LUB38" s="61"/>
      <c r="LUC38" s="61"/>
      <c r="LUD38" s="61"/>
      <c r="LUE38" s="61"/>
      <c r="LUF38" s="61"/>
      <c r="LUG38" s="61"/>
      <c r="LUH38" s="61"/>
      <c r="LUI38" s="61"/>
      <c r="LUJ38" s="61"/>
      <c r="LUK38" s="61"/>
      <c r="LUL38" s="61"/>
      <c r="LUM38" s="61"/>
      <c r="LUN38" s="61"/>
      <c r="LUO38" s="61"/>
      <c r="LUP38" s="61"/>
      <c r="LUQ38" s="61"/>
      <c r="LUR38" s="61"/>
      <c r="LUS38" s="61"/>
      <c r="LUT38" s="61"/>
      <c r="LUU38" s="61"/>
      <c r="LUV38" s="61"/>
      <c r="LUW38" s="61"/>
      <c r="LUX38" s="61"/>
      <c r="LUY38" s="61"/>
      <c r="LUZ38" s="61"/>
      <c r="LVA38" s="61"/>
      <c r="LVB38" s="61"/>
      <c r="LVC38" s="61"/>
      <c r="LVD38" s="61"/>
      <c r="LVE38" s="61"/>
      <c r="LVF38" s="61"/>
      <c r="LVG38" s="61"/>
      <c r="LVH38" s="61"/>
      <c r="LVI38" s="61"/>
      <c r="LVJ38" s="61"/>
      <c r="LVK38" s="61"/>
      <c r="LVL38" s="61"/>
      <c r="LVM38" s="61"/>
      <c r="LVN38" s="61"/>
      <c r="LVO38" s="61"/>
      <c r="LVP38" s="61"/>
      <c r="LVQ38" s="61"/>
      <c r="LVR38" s="61"/>
      <c r="LVS38" s="61"/>
      <c r="LVT38" s="61"/>
      <c r="LVU38" s="61"/>
      <c r="LVV38" s="61"/>
      <c r="LVW38" s="61"/>
      <c r="LVX38" s="61"/>
      <c r="LVY38" s="61"/>
      <c r="LVZ38" s="61"/>
      <c r="LWA38" s="61"/>
      <c r="LWB38" s="61"/>
      <c r="LWC38" s="61"/>
      <c r="LWD38" s="61"/>
      <c r="LWE38" s="61"/>
      <c r="LWF38" s="61"/>
      <c r="LWG38" s="61"/>
      <c r="LWH38" s="61"/>
      <c r="LWI38" s="61"/>
      <c r="LWJ38" s="61"/>
      <c r="LWK38" s="61"/>
      <c r="LWL38" s="61"/>
      <c r="LWM38" s="61"/>
      <c r="LWN38" s="61"/>
      <c r="LWO38" s="61"/>
      <c r="LWP38" s="61"/>
      <c r="LWQ38" s="61"/>
      <c r="LWR38" s="61"/>
      <c r="LWS38" s="61"/>
      <c r="LWT38" s="61"/>
      <c r="LWU38" s="61"/>
      <c r="LWV38" s="61"/>
      <c r="LWW38" s="61"/>
      <c r="LWX38" s="61"/>
      <c r="LWY38" s="61"/>
      <c r="LWZ38" s="61"/>
      <c r="LXA38" s="61"/>
      <c r="LXB38" s="61"/>
      <c r="LXC38" s="61"/>
      <c r="LXD38" s="61"/>
      <c r="LXE38" s="61"/>
      <c r="LXF38" s="61"/>
      <c r="LXG38" s="61"/>
      <c r="LXH38" s="61"/>
      <c r="LXI38" s="61"/>
      <c r="LXJ38" s="61"/>
      <c r="LXK38" s="61"/>
      <c r="LXL38" s="61"/>
      <c r="LXM38" s="61"/>
      <c r="LXN38" s="61"/>
      <c r="LXO38" s="61"/>
      <c r="LXP38" s="61"/>
      <c r="LXQ38" s="61"/>
      <c r="LXR38" s="61"/>
      <c r="LXS38" s="61"/>
      <c r="LXT38" s="61"/>
      <c r="LXU38" s="61"/>
      <c r="LXV38" s="61"/>
      <c r="LXW38" s="61"/>
      <c r="LXX38" s="61"/>
      <c r="LXY38" s="61"/>
      <c r="LXZ38" s="61"/>
      <c r="LYA38" s="61"/>
      <c r="LYB38" s="61"/>
      <c r="LYC38" s="61"/>
      <c r="LYD38" s="61"/>
      <c r="LYE38" s="61"/>
      <c r="LYF38" s="61"/>
      <c r="LYG38" s="61"/>
      <c r="LYH38" s="61"/>
      <c r="LYI38" s="61"/>
      <c r="LYJ38" s="61"/>
      <c r="LYK38" s="61"/>
      <c r="LYL38" s="61"/>
      <c r="LYM38" s="61"/>
      <c r="LYN38" s="61"/>
      <c r="LYO38" s="61"/>
      <c r="LYP38" s="61"/>
      <c r="LYQ38" s="61"/>
      <c r="LYR38" s="61"/>
      <c r="LYS38" s="61"/>
      <c r="LYT38" s="61"/>
      <c r="LYU38" s="61"/>
      <c r="LYV38" s="61"/>
      <c r="LYW38" s="61"/>
      <c r="LYX38" s="61"/>
      <c r="LYY38" s="61"/>
      <c r="LYZ38" s="61"/>
      <c r="LZA38" s="61"/>
      <c r="LZB38" s="61"/>
      <c r="LZC38" s="61"/>
      <c r="LZD38" s="61"/>
      <c r="LZE38" s="61"/>
      <c r="LZF38" s="61"/>
      <c r="LZG38" s="61"/>
      <c r="LZH38" s="61"/>
      <c r="LZI38" s="61"/>
      <c r="LZJ38" s="61"/>
      <c r="LZK38" s="61"/>
      <c r="LZL38" s="61"/>
      <c r="LZM38" s="61"/>
      <c r="LZN38" s="61"/>
      <c r="LZO38" s="61"/>
      <c r="LZP38" s="61"/>
      <c r="LZQ38" s="61"/>
      <c r="LZR38" s="61"/>
      <c r="LZS38" s="61"/>
      <c r="LZT38" s="61"/>
      <c r="LZU38" s="61"/>
      <c r="LZV38" s="61"/>
      <c r="LZW38" s="61"/>
      <c r="LZX38" s="61"/>
      <c r="LZY38" s="61"/>
      <c r="LZZ38" s="61"/>
      <c r="MAA38" s="61"/>
      <c r="MAB38" s="61"/>
      <c r="MAC38" s="61"/>
      <c r="MAD38" s="61"/>
      <c r="MAE38" s="61"/>
      <c r="MAF38" s="61"/>
      <c r="MAG38" s="61"/>
      <c r="MAH38" s="61"/>
      <c r="MAI38" s="61"/>
      <c r="MAJ38" s="61"/>
      <c r="MAK38" s="61"/>
      <c r="MAL38" s="61"/>
      <c r="MAM38" s="61"/>
      <c r="MAN38" s="61"/>
      <c r="MAO38" s="61"/>
      <c r="MAP38" s="61"/>
      <c r="MAQ38" s="61"/>
      <c r="MAR38" s="61"/>
      <c r="MAS38" s="61"/>
      <c r="MAT38" s="61"/>
      <c r="MAU38" s="61"/>
      <c r="MAV38" s="61"/>
      <c r="MAW38" s="61"/>
      <c r="MAX38" s="61"/>
      <c r="MAY38" s="61"/>
      <c r="MAZ38" s="61"/>
      <c r="MBA38" s="61"/>
      <c r="MBB38" s="61"/>
      <c r="MBC38" s="61"/>
      <c r="MBD38" s="61"/>
      <c r="MBE38" s="61"/>
      <c r="MBF38" s="61"/>
      <c r="MBG38" s="61"/>
      <c r="MBH38" s="61"/>
      <c r="MBI38" s="61"/>
      <c r="MBJ38" s="61"/>
      <c r="MBK38" s="61"/>
      <c r="MBL38" s="61"/>
      <c r="MBM38" s="61"/>
      <c r="MBN38" s="61"/>
      <c r="MBO38" s="61"/>
      <c r="MBP38" s="61"/>
      <c r="MBQ38" s="61"/>
      <c r="MBR38" s="61"/>
      <c r="MBS38" s="61"/>
      <c r="MBT38" s="61"/>
      <c r="MBU38" s="61"/>
      <c r="MBV38" s="61"/>
      <c r="MBW38" s="61"/>
      <c r="MBX38" s="61"/>
      <c r="MBY38" s="61"/>
      <c r="MBZ38" s="61"/>
      <c r="MCA38" s="61"/>
      <c r="MCB38" s="61"/>
      <c r="MCC38" s="61"/>
      <c r="MCD38" s="61"/>
      <c r="MCE38" s="61"/>
      <c r="MCF38" s="61"/>
      <c r="MCG38" s="61"/>
      <c r="MCH38" s="61"/>
      <c r="MCI38" s="61"/>
      <c r="MCJ38" s="61"/>
      <c r="MCK38" s="61"/>
      <c r="MCL38" s="61"/>
      <c r="MCM38" s="61"/>
      <c r="MCN38" s="61"/>
      <c r="MCO38" s="61"/>
      <c r="MCP38" s="61"/>
      <c r="MCQ38" s="61"/>
      <c r="MCR38" s="61"/>
      <c r="MCS38" s="61"/>
      <c r="MCT38" s="61"/>
      <c r="MCU38" s="61"/>
      <c r="MCV38" s="61"/>
      <c r="MCW38" s="61"/>
      <c r="MCX38" s="61"/>
      <c r="MCY38" s="61"/>
      <c r="MCZ38" s="61"/>
      <c r="MDA38" s="61"/>
      <c r="MDB38" s="61"/>
      <c r="MDC38" s="61"/>
      <c r="MDD38" s="61"/>
      <c r="MDE38" s="61"/>
      <c r="MDF38" s="61"/>
      <c r="MDG38" s="61"/>
      <c r="MDH38" s="61"/>
      <c r="MDI38" s="61"/>
      <c r="MDJ38" s="61"/>
      <c r="MDK38" s="61"/>
      <c r="MDL38" s="61"/>
      <c r="MDM38" s="61"/>
      <c r="MDN38" s="61"/>
      <c r="MDO38" s="61"/>
      <c r="MDP38" s="61"/>
      <c r="MDQ38" s="61"/>
      <c r="MDR38" s="61"/>
      <c r="MDS38" s="61"/>
      <c r="MDT38" s="61"/>
      <c r="MDU38" s="61"/>
      <c r="MDV38" s="61"/>
      <c r="MDW38" s="61"/>
      <c r="MDX38" s="61"/>
      <c r="MDY38" s="61"/>
      <c r="MDZ38" s="61"/>
      <c r="MEA38" s="61"/>
      <c r="MEB38" s="61"/>
      <c r="MEC38" s="61"/>
      <c r="MED38" s="61"/>
      <c r="MEE38" s="61"/>
      <c r="MEF38" s="61"/>
      <c r="MEG38" s="61"/>
      <c r="MEH38" s="61"/>
      <c r="MEI38" s="61"/>
      <c r="MEJ38" s="61"/>
      <c r="MEK38" s="61"/>
      <c r="MEL38" s="61"/>
      <c r="MEM38" s="61"/>
      <c r="MEN38" s="61"/>
      <c r="MEO38" s="61"/>
      <c r="MEP38" s="61"/>
      <c r="MEQ38" s="61"/>
      <c r="MER38" s="61"/>
      <c r="MES38" s="61"/>
      <c r="MET38" s="61"/>
      <c r="MEU38" s="61"/>
      <c r="MEV38" s="61"/>
      <c r="MEW38" s="61"/>
      <c r="MEX38" s="61"/>
      <c r="MEY38" s="61"/>
      <c r="MEZ38" s="61"/>
      <c r="MFA38" s="61"/>
      <c r="MFB38" s="61"/>
      <c r="MFC38" s="61"/>
      <c r="MFD38" s="61"/>
      <c r="MFE38" s="61"/>
      <c r="MFF38" s="61"/>
      <c r="MFG38" s="61"/>
      <c r="MFH38" s="61"/>
      <c r="MFI38" s="61"/>
      <c r="MFJ38" s="61"/>
      <c r="MFK38" s="61"/>
      <c r="MFL38" s="61"/>
      <c r="MFM38" s="61"/>
      <c r="MFN38" s="61"/>
      <c r="MFO38" s="61"/>
      <c r="MFP38" s="61"/>
      <c r="MFQ38" s="61"/>
      <c r="MFR38" s="61"/>
      <c r="MFS38" s="61"/>
      <c r="MFT38" s="61"/>
      <c r="MFU38" s="61"/>
      <c r="MFV38" s="61"/>
      <c r="MFW38" s="61"/>
      <c r="MFX38" s="61"/>
      <c r="MFY38" s="61"/>
      <c r="MFZ38" s="61"/>
      <c r="MGA38" s="61"/>
      <c r="MGB38" s="61"/>
      <c r="MGC38" s="61"/>
      <c r="MGD38" s="61"/>
      <c r="MGE38" s="61"/>
      <c r="MGF38" s="61"/>
      <c r="MGG38" s="61"/>
      <c r="MGH38" s="61"/>
      <c r="MGI38" s="61"/>
      <c r="MGJ38" s="61"/>
      <c r="MGK38" s="61"/>
      <c r="MGL38" s="61"/>
      <c r="MGM38" s="61"/>
      <c r="MGN38" s="61"/>
      <c r="MGO38" s="61"/>
      <c r="MGP38" s="61"/>
      <c r="MGQ38" s="61"/>
      <c r="MGR38" s="61"/>
      <c r="MGS38" s="61"/>
      <c r="MGT38" s="61"/>
      <c r="MGU38" s="61"/>
      <c r="MGV38" s="61"/>
      <c r="MGW38" s="61"/>
      <c r="MGX38" s="61"/>
      <c r="MGY38" s="61"/>
      <c r="MGZ38" s="61"/>
      <c r="MHA38" s="61"/>
      <c r="MHB38" s="61"/>
      <c r="MHC38" s="61"/>
      <c r="MHD38" s="61"/>
      <c r="MHE38" s="61"/>
      <c r="MHF38" s="61"/>
      <c r="MHG38" s="61"/>
      <c r="MHH38" s="61"/>
      <c r="MHI38" s="61"/>
      <c r="MHJ38" s="61"/>
      <c r="MHK38" s="61"/>
      <c r="MHL38" s="61"/>
      <c r="MHM38" s="61"/>
      <c r="MHN38" s="61"/>
      <c r="MHO38" s="61"/>
      <c r="MHP38" s="61"/>
      <c r="MHQ38" s="61"/>
      <c r="MHR38" s="61"/>
      <c r="MHS38" s="61"/>
      <c r="MHT38" s="61"/>
      <c r="MHU38" s="61"/>
      <c r="MHV38" s="61"/>
      <c r="MHW38" s="61"/>
      <c r="MHX38" s="61"/>
      <c r="MHY38" s="61"/>
      <c r="MHZ38" s="61"/>
      <c r="MIA38" s="61"/>
      <c r="MIB38" s="61"/>
      <c r="MIC38" s="61"/>
      <c r="MID38" s="61"/>
      <c r="MIE38" s="61"/>
      <c r="MIF38" s="61"/>
      <c r="MIG38" s="61"/>
      <c r="MIH38" s="61"/>
      <c r="MII38" s="61"/>
      <c r="MIJ38" s="61"/>
      <c r="MIK38" s="61"/>
      <c r="MIL38" s="61"/>
      <c r="MIM38" s="61"/>
      <c r="MIN38" s="61"/>
      <c r="MIO38" s="61"/>
      <c r="MIP38" s="61"/>
      <c r="MIQ38" s="61"/>
      <c r="MIR38" s="61"/>
      <c r="MIS38" s="61"/>
      <c r="MIT38" s="61"/>
      <c r="MIU38" s="61"/>
      <c r="MIV38" s="61"/>
      <c r="MIW38" s="61"/>
      <c r="MIX38" s="61"/>
      <c r="MIY38" s="61"/>
      <c r="MIZ38" s="61"/>
      <c r="MJA38" s="61"/>
      <c r="MJB38" s="61"/>
      <c r="MJC38" s="61"/>
      <c r="MJD38" s="61"/>
      <c r="MJE38" s="61"/>
      <c r="MJF38" s="61"/>
      <c r="MJG38" s="61"/>
      <c r="MJH38" s="61"/>
      <c r="MJI38" s="61"/>
      <c r="MJJ38" s="61"/>
      <c r="MJK38" s="61"/>
      <c r="MJL38" s="61"/>
      <c r="MJM38" s="61"/>
      <c r="MJN38" s="61"/>
      <c r="MJO38" s="61"/>
      <c r="MJP38" s="61"/>
      <c r="MJQ38" s="61"/>
      <c r="MJR38" s="61"/>
      <c r="MJS38" s="61"/>
      <c r="MJT38" s="61"/>
      <c r="MJU38" s="61"/>
      <c r="MJV38" s="61"/>
      <c r="MJW38" s="61"/>
      <c r="MJX38" s="61"/>
      <c r="MJY38" s="61"/>
      <c r="MJZ38" s="61"/>
      <c r="MKA38" s="61"/>
      <c r="MKB38" s="61"/>
      <c r="MKC38" s="61"/>
      <c r="MKD38" s="61"/>
      <c r="MKE38" s="61"/>
      <c r="MKF38" s="61"/>
      <c r="MKG38" s="61"/>
      <c r="MKH38" s="61"/>
      <c r="MKI38" s="61"/>
      <c r="MKJ38" s="61"/>
      <c r="MKK38" s="61"/>
      <c r="MKL38" s="61"/>
      <c r="MKM38" s="61"/>
      <c r="MKN38" s="61"/>
      <c r="MKO38" s="61"/>
      <c r="MKP38" s="61"/>
      <c r="MKQ38" s="61"/>
      <c r="MKR38" s="61"/>
      <c r="MKS38" s="61"/>
      <c r="MKT38" s="61"/>
      <c r="MKU38" s="61"/>
      <c r="MKV38" s="61"/>
      <c r="MKW38" s="61"/>
      <c r="MKX38" s="61"/>
      <c r="MKY38" s="61"/>
      <c r="MKZ38" s="61"/>
      <c r="MLA38" s="61"/>
      <c r="MLB38" s="61"/>
      <c r="MLC38" s="61"/>
      <c r="MLD38" s="61"/>
      <c r="MLE38" s="61"/>
      <c r="MLF38" s="61"/>
      <c r="MLG38" s="61"/>
      <c r="MLH38" s="61"/>
      <c r="MLI38" s="61"/>
      <c r="MLJ38" s="61"/>
      <c r="MLK38" s="61"/>
      <c r="MLL38" s="61"/>
      <c r="MLM38" s="61"/>
      <c r="MLN38" s="61"/>
      <c r="MLO38" s="61"/>
      <c r="MLP38" s="61"/>
      <c r="MLQ38" s="61"/>
      <c r="MLR38" s="61"/>
      <c r="MLS38" s="61"/>
      <c r="MLT38" s="61"/>
      <c r="MLU38" s="61"/>
      <c r="MLV38" s="61"/>
      <c r="MLW38" s="61"/>
      <c r="MLX38" s="61"/>
      <c r="MLY38" s="61"/>
      <c r="MLZ38" s="61"/>
      <c r="MMA38" s="61"/>
      <c r="MMB38" s="61"/>
      <c r="MMC38" s="61"/>
      <c r="MMD38" s="61"/>
      <c r="MME38" s="61"/>
      <c r="MMF38" s="61"/>
      <c r="MMG38" s="61"/>
      <c r="MMH38" s="61"/>
      <c r="MMI38" s="61"/>
      <c r="MMJ38" s="61"/>
      <c r="MMK38" s="61"/>
      <c r="MML38" s="61"/>
      <c r="MMM38" s="61"/>
      <c r="MMN38" s="61"/>
      <c r="MMO38" s="61"/>
      <c r="MMP38" s="61"/>
      <c r="MMQ38" s="61"/>
      <c r="MMR38" s="61"/>
      <c r="MMS38" s="61"/>
      <c r="MMT38" s="61"/>
      <c r="MMU38" s="61"/>
      <c r="MMV38" s="61"/>
      <c r="MMW38" s="61"/>
      <c r="MMX38" s="61"/>
      <c r="MMY38" s="61"/>
      <c r="MMZ38" s="61"/>
      <c r="MNA38" s="61"/>
      <c r="MNB38" s="61"/>
      <c r="MNC38" s="61"/>
      <c r="MND38" s="61"/>
      <c r="MNE38" s="61"/>
      <c r="MNF38" s="61"/>
      <c r="MNG38" s="61"/>
      <c r="MNH38" s="61"/>
      <c r="MNI38" s="61"/>
      <c r="MNJ38" s="61"/>
      <c r="MNK38" s="61"/>
      <c r="MNL38" s="61"/>
      <c r="MNM38" s="61"/>
      <c r="MNN38" s="61"/>
      <c r="MNO38" s="61"/>
      <c r="MNP38" s="61"/>
      <c r="MNQ38" s="61"/>
      <c r="MNR38" s="61"/>
      <c r="MNS38" s="61"/>
      <c r="MNT38" s="61"/>
      <c r="MNU38" s="61"/>
      <c r="MNV38" s="61"/>
      <c r="MNW38" s="61"/>
      <c r="MNX38" s="61"/>
      <c r="MNY38" s="61"/>
      <c r="MNZ38" s="61"/>
      <c r="MOA38" s="61"/>
      <c r="MOB38" s="61"/>
      <c r="MOC38" s="61"/>
      <c r="MOD38" s="61"/>
      <c r="MOE38" s="61"/>
      <c r="MOF38" s="61"/>
      <c r="MOG38" s="61"/>
      <c r="MOH38" s="61"/>
      <c r="MOI38" s="61"/>
      <c r="MOJ38" s="61"/>
      <c r="MOK38" s="61"/>
      <c r="MOL38" s="61"/>
      <c r="MOM38" s="61"/>
      <c r="MON38" s="61"/>
      <c r="MOO38" s="61"/>
      <c r="MOP38" s="61"/>
      <c r="MOQ38" s="61"/>
      <c r="MOR38" s="61"/>
      <c r="MOS38" s="61"/>
      <c r="MOT38" s="61"/>
      <c r="MOU38" s="61"/>
      <c r="MOV38" s="61"/>
      <c r="MOW38" s="61"/>
      <c r="MOX38" s="61"/>
      <c r="MOY38" s="61"/>
      <c r="MOZ38" s="61"/>
      <c r="MPA38" s="61"/>
      <c r="MPB38" s="61"/>
      <c r="MPC38" s="61"/>
      <c r="MPD38" s="61"/>
      <c r="MPE38" s="61"/>
      <c r="MPF38" s="61"/>
      <c r="MPG38" s="61"/>
      <c r="MPH38" s="61"/>
      <c r="MPI38" s="61"/>
      <c r="MPJ38" s="61"/>
      <c r="MPK38" s="61"/>
      <c r="MPL38" s="61"/>
      <c r="MPM38" s="61"/>
      <c r="MPN38" s="61"/>
      <c r="MPO38" s="61"/>
      <c r="MPP38" s="61"/>
      <c r="MPQ38" s="61"/>
      <c r="MPR38" s="61"/>
      <c r="MPS38" s="61"/>
      <c r="MPT38" s="61"/>
      <c r="MPU38" s="61"/>
      <c r="MPV38" s="61"/>
      <c r="MPW38" s="61"/>
      <c r="MPX38" s="61"/>
      <c r="MPY38" s="61"/>
      <c r="MPZ38" s="61"/>
      <c r="MQA38" s="61"/>
      <c r="MQB38" s="61"/>
      <c r="MQC38" s="61"/>
      <c r="MQD38" s="61"/>
      <c r="MQE38" s="61"/>
      <c r="MQF38" s="61"/>
      <c r="MQG38" s="61"/>
      <c r="MQH38" s="61"/>
      <c r="MQI38" s="61"/>
      <c r="MQJ38" s="61"/>
      <c r="MQK38" s="61"/>
      <c r="MQL38" s="61"/>
      <c r="MQM38" s="61"/>
      <c r="MQN38" s="61"/>
      <c r="MQO38" s="61"/>
      <c r="MQP38" s="61"/>
      <c r="MQQ38" s="61"/>
      <c r="MQR38" s="61"/>
      <c r="MQS38" s="61"/>
      <c r="MQT38" s="61"/>
      <c r="MQU38" s="61"/>
      <c r="MQV38" s="61"/>
      <c r="MQW38" s="61"/>
      <c r="MQX38" s="61"/>
      <c r="MQY38" s="61"/>
      <c r="MQZ38" s="61"/>
      <c r="MRA38" s="61"/>
      <c r="MRB38" s="61"/>
      <c r="MRC38" s="61"/>
      <c r="MRD38" s="61"/>
      <c r="MRE38" s="61"/>
      <c r="MRF38" s="61"/>
      <c r="MRG38" s="61"/>
      <c r="MRH38" s="61"/>
      <c r="MRI38" s="61"/>
      <c r="MRJ38" s="61"/>
      <c r="MRK38" s="61"/>
      <c r="MRL38" s="61"/>
      <c r="MRM38" s="61"/>
      <c r="MRN38" s="61"/>
      <c r="MRO38" s="61"/>
      <c r="MRP38" s="61"/>
      <c r="MRQ38" s="61"/>
      <c r="MRR38" s="61"/>
      <c r="MRS38" s="61"/>
      <c r="MRT38" s="61"/>
      <c r="MRU38" s="61"/>
      <c r="MRV38" s="61"/>
      <c r="MRW38" s="61"/>
      <c r="MRX38" s="61"/>
      <c r="MRY38" s="61"/>
      <c r="MRZ38" s="61"/>
      <c r="MSA38" s="61"/>
      <c r="MSB38" s="61"/>
      <c r="MSC38" s="61"/>
      <c r="MSD38" s="61"/>
      <c r="MSE38" s="61"/>
      <c r="MSF38" s="61"/>
      <c r="MSG38" s="61"/>
      <c r="MSH38" s="61"/>
      <c r="MSI38" s="61"/>
      <c r="MSJ38" s="61"/>
      <c r="MSK38" s="61"/>
      <c r="MSL38" s="61"/>
      <c r="MSM38" s="61"/>
      <c r="MSN38" s="61"/>
      <c r="MSO38" s="61"/>
      <c r="MSP38" s="61"/>
      <c r="MSQ38" s="61"/>
      <c r="MSR38" s="61"/>
      <c r="MSS38" s="61"/>
      <c r="MST38" s="61"/>
      <c r="MSU38" s="61"/>
      <c r="MSV38" s="61"/>
      <c r="MSW38" s="61"/>
      <c r="MSX38" s="61"/>
      <c r="MSY38" s="61"/>
      <c r="MSZ38" s="61"/>
      <c r="MTA38" s="61"/>
      <c r="MTB38" s="61"/>
      <c r="MTC38" s="61"/>
      <c r="MTD38" s="61"/>
      <c r="MTE38" s="61"/>
      <c r="MTF38" s="61"/>
      <c r="MTG38" s="61"/>
      <c r="MTH38" s="61"/>
      <c r="MTI38" s="61"/>
      <c r="MTJ38" s="61"/>
      <c r="MTK38" s="61"/>
      <c r="MTL38" s="61"/>
      <c r="MTM38" s="61"/>
      <c r="MTN38" s="61"/>
      <c r="MTO38" s="61"/>
      <c r="MTP38" s="61"/>
      <c r="MTQ38" s="61"/>
      <c r="MTR38" s="61"/>
      <c r="MTS38" s="61"/>
      <c r="MTT38" s="61"/>
      <c r="MTU38" s="61"/>
      <c r="MTV38" s="61"/>
      <c r="MTW38" s="61"/>
      <c r="MTX38" s="61"/>
      <c r="MTY38" s="61"/>
      <c r="MTZ38" s="61"/>
      <c r="MUA38" s="61"/>
      <c r="MUB38" s="61"/>
      <c r="MUC38" s="61"/>
      <c r="MUD38" s="61"/>
      <c r="MUE38" s="61"/>
      <c r="MUF38" s="61"/>
      <c r="MUG38" s="61"/>
      <c r="MUH38" s="61"/>
      <c r="MUI38" s="61"/>
      <c r="MUJ38" s="61"/>
      <c r="MUK38" s="61"/>
      <c r="MUL38" s="61"/>
      <c r="MUM38" s="61"/>
      <c r="MUN38" s="61"/>
      <c r="MUO38" s="61"/>
      <c r="MUP38" s="61"/>
      <c r="MUQ38" s="61"/>
      <c r="MUR38" s="61"/>
      <c r="MUS38" s="61"/>
      <c r="MUT38" s="61"/>
      <c r="MUU38" s="61"/>
      <c r="MUV38" s="61"/>
      <c r="MUW38" s="61"/>
      <c r="MUX38" s="61"/>
      <c r="MUY38" s="61"/>
      <c r="MUZ38" s="61"/>
      <c r="MVA38" s="61"/>
      <c r="MVB38" s="61"/>
      <c r="MVC38" s="61"/>
      <c r="MVD38" s="61"/>
      <c r="MVE38" s="61"/>
      <c r="MVF38" s="61"/>
      <c r="MVG38" s="61"/>
      <c r="MVH38" s="61"/>
      <c r="MVI38" s="61"/>
      <c r="MVJ38" s="61"/>
      <c r="MVK38" s="61"/>
      <c r="MVL38" s="61"/>
      <c r="MVM38" s="61"/>
      <c r="MVN38" s="61"/>
      <c r="MVO38" s="61"/>
      <c r="MVP38" s="61"/>
      <c r="MVQ38" s="61"/>
      <c r="MVR38" s="61"/>
      <c r="MVS38" s="61"/>
      <c r="MVT38" s="61"/>
      <c r="MVU38" s="61"/>
      <c r="MVV38" s="61"/>
      <c r="MVW38" s="61"/>
      <c r="MVX38" s="61"/>
      <c r="MVY38" s="61"/>
      <c r="MVZ38" s="61"/>
      <c r="MWA38" s="61"/>
      <c r="MWB38" s="61"/>
      <c r="MWC38" s="61"/>
      <c r="MWD38" s="61"/>
      <c r="MWE38" s="61"/>
      <c r="MWF38" s="61"/>
      <c r="MWG38" s="61"/>
      <c r="MWH38" s="61"/>
      <c r="MWI38" s="61"/>
      <c r="MWJ38" s="61"/>
      <c r="MWK38" s="61"/>
      <c r="MWL38" s="61"/>
      <c r="MWM38" s="61"/>
      <c r="MWN38" s="61"/>
      <c r="MWO38" s="61"/>
      <c r="MWP38" s="61"/>
      <c r="MWQ38" s="61"/>
      <c r="MWR38" s="61"/>
      <c r="MWS38" s="61"/>
      <c r="MWT38" s="61"/>
      <c r="MWU38" s="61"/>
      <c r="MWV38" s="61"/>
      <c r="MWW38" s="61"/>
      <c r="MWX38" s="61"/>
      <c r="MWY38" s="61"/>
      <c r="MWZ38" s="61"/>
      <c r="MXA38" s="61"/>
      <c r="MXB38" s="61"/>
      <c r="MXC38" s="61"/>
      <c r="MXD38" s="61"/>
      <c r="MXE38" s="61"/>
      <c r="MXF38" s="61"/>
      <c r="MXG38" s="61"/>
      <c r="MXH38" s="61"/>
      <c r="MXI38" s="61"/>
      <c r="MXJ38" s="61"/>
      <c r="MXK38" s="61"/>
      <c r="MXL38" s="61"/>
      <c r="MXM38" s="61"/>
      <c r="MXN38" s="61"/>
      <c r="MXO38" s="61"/>
      <c r="MXP38" s="61"/>
      <c r="MXQ38" s="61"/>
      <c r="MXR38" s="61"/>
      <c r="MXS38" s="61"/>
      <c r="MXT38" s="61"/>
      <c r="MXU38" s="61"/>
      <c r="MXV38" s="61"/>
      <c r="MXW38" s="61"/>
      <c r="MXX38" s="61"/>
      <c r="MXY38" s="61"/>
      <c r="MXZ38" s="61"/>
      <c r="MYA38" s="61"/>
      <c r="MYB38" s="61"/>
      <c r="MYC38" s="61"/>
      <c r="MYD38" s="61"/>
      <c r="MYE38" s="61"/>
      <c r="MYF38" s="61"/>
      <c r="MYG38" s="61"/>
      <c r="MYH38" s="61"/>
      <c r="MYI38" s="61"/>
      <c r="MYJ38" s="61"/>
      <c r="MYK38" s="61"/>
      <c r="MYL38" s="61"/>
      <c r="MYM38" s="61"/>
      <c r="MYN38" s="61"/>
      <c r="MYO38" s="61"/>
      <c r="MYP38" s="61"/>
      <c r="MYQ38" s="61"/>
      <c r="MYR38" s="61"/>
      <c r="MYS38" s="61"/>
      <c r="MYT38" s="61"/>
      <c r="MYU38" s="61"/>
      <c r="MYV38" s="61"/>
      <c r="MYW38" s="61"/>
      <c r="MYX38" s="61"/>
      <c r="MYY38" s="61"/>
      <c r="MYZ38" s="61"/>
      <c r="MZA38" s="61"/>
      <c r="MZB38" s="61"/>
      <c r="MZC38" s="61"/>
      <c r="MZD38" s="61"/>
      <c r="MZE38" s="61"/>
      <c r="MZF38" s="61"/>
      <c r="MZG38" s="61"/>
      <c r="MZH38" s="61"/>
      <c r="MZI38" s="61"/>
      <c r="MZJ38" s="61"/>
      <c r="MZK38" s="61"/>
      <c r="MZL38" s="61"/>
      <c r="MZM38" s="61"/>
      <c r="MZN38" s="61"/>
      <c r="MZO38" s="61"/>
      <c r="MZP38" s="61"/>
      <c r="MZQ38" s="61"/>
      <c r="MZR38" s="61"/>
      <c r="MZS38" s="61"/>
      <c r="MZT38" s="61"/>
      <c r="MZU38" s="61"/>
      <c r="MZV38" s="61"/>
      <c r="MZW38" s="61"/>
      <c r="MZX38" s="61"/>
      <c r="MZY38" s="61"/>
      <c r="MZZ38" s="61"/>
      <c r="NAA38" s="61"/>
      <c r="NAB38" s="61"/>
      <c r="NAC38" s="61"/>
      <c r="NAD38" s="61"/>
      <c r="NAE38" s="61"/>
      <c r="NAF38" s="61"/>
      <c r="NAG38" s="61"/>
      <c r="NAH38" s="61"/>
      <c r="NAI38" s="61"/>
      <c r="NAJ38" s="61"/>
      <c r="NAK38" s="61"/>
      <c r="NAL38" s="61"/>
      <c r="NAM38" s="61"/>
      <c r="NAN38" s="61"/>
      <c r="NAO38" s="61"/>
      <c r="NAP38" s="61"/>
      <c r="NAQ38" s="61"/>
      <c r="NAR38" s="61"/>
      <c r="NAS38" s="61"/>
      <c r="NAT38" s="61"/>
      <c r="NAU38" s="61"/>
      <c r="NAV38" s="61"/>
      <c r="NAW38" s="61"/>
      <c r="NAX38" s="61"/>
      <c r="NAY38" s="61"/>
      <c r="NAZ38" s="61"/>
      <c r="NBA38" s="61"/>
      <c r="NBB38" s="61"/>
      <c r="NBC38" s="61"/>
      <c r="NBD38" s="61"/>
      <c r="NBE38" s="61"/>
      <c r="NBF38" s="61"/>
      <c r="NBG38" s="61"/>
      <c r="NBH38" s="61"/>
      <c r="NBI38" s="61"/>
      <c r="NBJ38" s="61"/>
      <c r="NBK38" s="61"/>
      <c r="NBL38" s="61"/>
      <c r="NBM38" s="61"/>
      <c r="NBN38" s="61"/>
      <c r="NBO38" s="61"/>
      <c r="NBP38" s="61"/>
      <c r="NBQ38" s="61"/>
      <c r="NBR38" s="61"/>
      <c r="NBS38" s="61"/>
      <c r="NBT38" s="61"/>
      <c r="NBU38" s="61"/>
      <c r="NBV38" s="61"/>
      <c r="NBW38" s="61"/>
      <c r="NBX38" s="61"/>
      <c r="NBY38" s="61"/>
      <c r="NBZ38" s="61"/>
      <c r="NCA38" s="61"/>
      <c r="NCB38" s="61"/>
      <c r="NCC38" s="61"/>
      <c r="NCD38" s="61"/>
      <c r="NCE38" s="61"/>
      <c r="NCF38" s="61"/>
      <c r="NCG38" s="61"/>
      <c r="NCH38" s="61"/>
      <c r="NCI38" s="61"/>
      <c r="NCJ38" s="61"/>
      <c r="NCK38" s="61"/>
      <c r="NCL38" s="61"/>
      <c r="NCM38" s="61"/>
      <c r="NCN38" s="61"/>
      <c r="NCO38" s="61"/>
      <c r="NCP38" s="61"/>
      <c r="NCQ38" s="61"/>
      <c r="NCR38" s="61"/>
      <c r="NCS38" s="61"/>
      <c r="NCT38" s="61"/>
      <c r="NCU38" s="61"/>
      <c r="NCV38" s="61"/>
      <c r="NCW38" s="61"/>
      <c r="NCX38" s="61"/>
      <c r="NCY38" s="61"/>
      <c r="NCZ38" s="61"/>
      <c r="NDA38" s="61"/>
      <c r="NDB38" s="61"/>
      <c r="NDC38" s="61"/>
      <c r="NDD38" s="61"/>
      <c r="NDE38" s="61"/>
      <c r="NDF38" s="61"/>
      <c r="NDG38" s="61"/>
      <c r="NDH38" s="61"/>
      <c r="NDI38" s="61"/>
      <c r="NDJ38" s="61"/>
      <c r="NDK38" s="61"/>
      <c r="NDL38" s="61"/>
      <c r="NDM38" s="61"/>
      <c r="NDN38" s="61"/>
      <c r="NDO38" s="61"/>
      <c r="NDP38" s="61"/>
      <c r="NDQ38" s="61"/>
      <c r="NDR38" s="61"/>
      <c r="NDS38" s="61"/>
      <c r="NDT38" s="61"/>
      <c r="NDU38" s="61"/>
      <c r="NDV38" s="61"/>
      <c r="NDW38" s="61"/>
      <c r="NDX38" s="61"/>
      <c r="NDY38" s="61"/>
      <c r="NDZ38" s="61"/>
      <c r="NEA38" s="61"/>
      <c r="NEB38" s="61"/>
      <c r="NEC38" s="61"/>
      <c r="NED38" s="61"/>
      <c r="NEE38" s="61"/>
      <c r="NEF38" s="61"/>
      <c r="NEG38" s="61"/>
      <c r="NEH38" s="61"/>
      <c r="NEI38" s="61"/>
      <c r="NEJ38" s="61"/>
      <c r="NEK38" s="61"/>
      <c r="NEL38" s="61"/>
      <c r="NEM38" s="61"/>
      <c r="NEN38" s="61"/>
      <c r="NEO38" s="61"/>
      <c r="NEP38" s="61"/>
      <c r="NEQ38" s="61"/>
      <c r="NER38" s="61"/>
      <c r="NES38" s="61"/>
      <c r="NET38" s="61"/>
      <c r="NEU38" s="61"/>
      <c r="NEV38" s="61"/>
      <c r="NEW38" s="61"/>
      <c r="NEX38" s="61"/>
      <c r="NEY38" s="61"/>
      <c r="NEZ38" s="61"/>
      <c r="NFA38" s="61"/>
      <c r="NFB38" s="61"/>
      <c r="NFC38" s="61"/>
      <c r="NFD38" s="61"/>
      <c r="NFE38" s="61"/>
      <c r="NFF38" s="61"/>
      <c r="NFG38" s="61"/>
      <c r="NFH38" s="61"/>
      <c r="NFI38" s="61"/>
      <c r="NFJ38" s="61"/>
      <c r="NFK38" s="61"/>
      <c r="NFL38" s="61"/>
      <c r="NFM38" s="61"/>
      <c r="NFN38" s="61"/>
      <c r="NFO38" s="61"/>
      <c r="NFP38" s="61"/>
      <c r="NFQ38" s="61"/>
      <c r="NFR38" s="61"/>
      <c r="NFS38" s="61"/>
      <c r="NFT38" s="61"/>
      <c r="NFU38" s="61"/>
      <c r="NFV38" s="61"/>
      <c r="NFW38" s="61"/>
      <c r="NFX38" s="61"/>
      <c r="NFY38" s="61"/>
      <c r="NFZ38" s="61"/>
      <c r="NGA38" s="61"/>
      <c r="NGB38" s="61"/>
      <c r="NGC38" s="61"/>
      <c r="NGD38" s="61"/>
      <c r="NGE38" s="61"/>
      <c r="NGF38" s="61"/>
      <c r="NGG38" s="61"/>
      <c r="NGH38" s="61"/>
      <c r="NGI38" s="61"/>
      <c r="NGJ38" s="61"/>
      <c r="NGK38" s="61"/>
      <c r="NGL38" s="61"/>
      <c r="NGM38" s="61"/>
      <c r="NGN38" s="61"/>
      <c r="NGO38" s="61"/>
      <c r="NGP38" s="61"/>
      <c r="NGQ38" s="61"/>
      <c r="NGR38" s="61"/>
      <c r="NGS38" s="61"/>
      <c r="NGT38" s="61"/>
      <c r="NGU38" s="61"/>
      <c r="NGV38" s="61"/>
      <c r="NGW38" s="61"/>
      <c r="NGX38" s="61"/>
      <c r="NGY38" s="61"/>
      <c r="NGZ38" s="61"/>
      <c r="NHA38" s="61"/>
      <c r="NHB38" s="61"/>
      <c r="NHC38" s="61"/>
      <c r="NHD38" s="61"/>
      <c r="NHE38" s="61"/>
      <c r="NHF38" s="61"/>
      <c r="NHG38" s="61"/>
      <c r="NHH38" s="61"/>
      <c r="NHI38" s="61"/>
      <c r="NHJ38" s="61"/>
      <c r="NHK38" s="61"/>
      <c r="NHL38" s="61"/>
      <c r="NHM38" s="61"/>
      <c r="NHN38" s="61"/>
      <c r="NHO38" s="61"/>
      <c r="NHP38" s="61"/>
      <c r="NHQ38" s="61"/>
      <c r="NHR38" s="61"/>
      <c r="NHS38" s="61"/>
      <c r="NHT38" s="61"/>
      <c r="NHU38" s="61"/>
      <c r="NHV38" s="61"/>
      <c r="NHW38" s="61"/>
      <c r="NHX38" s="61"/>
      <c r="NHY38" s="61"/>
      <c r="NHZ38" s="61"/>
      <c r="NIA38" s="61"/>
      <c r="NIB38" s="61"/>
      <c r="NIC38" s="61"/>
      <c r="NID38" s="61"/>
      <c r="NIE38" s="61"/>
      <c r="NIF38" s="61"/>
      <c r="NIG38" s="61"/>
      <c r="NIH38" s="61"/>
      <c r="NII38" s="61"/>
      <c r="NIJ38" s="61"/>
      <c r="NIK38" s="61"/>
      <c r="NIL38" s="61"/>
      <c r="NIM38" s="61"/>
      <c r="NIN38" s="61"/>
      <c r="NIO38" s="61"/>
      <c r="NIP38" s="61"/>
      <c r="NIQ38" s="61"/>
      <c r="NIR38" s="61"/>
      <c r="NIS38" s="61"/>
      <c r="NIT38" s="61"/>
      <c r="NIU38" s="61"/>
      <c r="NIV38" s="61"/>
      <c r="NIW38" s="61"/>
      <c r="NIX38" s="61"/>
      <c r="NIY38" s="61"/>
      <c r="NIZ38" s="61"/>
      <c r="NJA38" s="61"/>
      <c r="NJB38" s="61"/>
      <c r="NJC38" s="61"/>
      <c r="NJD38" s="61"/>
      <c r="NJE38" s="61"/>
      <c r="NJF38" s="61"/>
      <c r="NJG38" s="61"/>
      <c r="NJH38" s="61"/>
      <c r="NJI38" s="61"/>
      <c r="NJJ38" s="61"/>
      <c r="NJK38" s="61"/>
      <c r="NJL38" s="61"/>
      <c r="NJM38" s="61"/>
      <c r="NJN38" s="61"/>
      <c r="NJO38" s="61"/>
      <c r="NJP38" s="61"/>
      <c r="NJQ38" s="61"/>
      <c r="NJR38" s="61"/>
      <c r="NJS38" s="61"/>
      <c r="NJT38" s="61"/>
      <c r="NJU38" s="61"/>
      <c r="NJV38" s="61"/>
      <c r="NJW38" s="61"/>
      <c r="NJX38" s="61"/>
      <c r="NJY38" s="61"/>
      <c r="NJZ38" s="61"/>
      <c r="NKA38" s="61"/>
      <c r="NKB38" s="61"/>
      <c r="NKC38" s="61"/>
      <c r="NKD38" s="61"/>
      <c r="NKE38" s="61"/>
      <c r="NKF38" s="61"/>
      <c r="NKG38" s="61"/>
      <c r="NKH38" s="61"/>
      <c r="NKI38" s="61"/>
      <c r="NKJ38" s="61"/>
      <c r="NKK38" s="61"/>
      <c r="NKL38" s="61"/>
      <c r="NKM38" s="61"/>
      <c r="NKN38" s="61"/>
      <c r="NKO38" s="61"/>
      <c r="NKP38" s="61"/>
      <c r="NKQ38" s="61"/>
      <c r="NKR38" s="61"/>
      <c r="NKS38" s="61"/>
      <c r="NKT38" s="61"/>
      <c r="NKU38" s="61"/>
      <c r="NKV38" s="61"/>
      <c r="NKW38" s="61"/>
      <c r="NKX38" s="61"/>
      <c r="NKY38" s="61"/>
      <c r="NKZ38" s="61"/>
      <c r="NLA38" s="61"/>
      <c r="NLB38" s="61"/>
      <c r="NLC38" s="61"/>
      <c r="NLD38" s="61"/>
      <c r="NLE38" s="61"/>
      <c r="NLF38" s="61"/>
      <c r="NLG38" s="61"/>
      <c r="NLH38" s="61"/>
      <c r="NLI38" s="61"/>
      <c r="NLJ38" s="61"/>
      <c r="NLK38" s="61"/>
      <c r="NLL38" s="61"/>
      <c r="NLM38" s="61"/>
      <c r="NLN38" s="61"/>
      <c r="NLO38" s="61"/>
      <c r="NLP38" s="61"/>
      <c r="NLQ38" s="61"/>
      <c r="NLR38" s="61"/>
      <c r="NLS38" s="61"/>
      <c r="NLT38" s="61"/>
      <c r="NLU38" s="61"/>
      <c r="NLV38" s="61"/>
      <c r="NLW38" s="61"/>
      <c r="NLX38" s="61"/>
      <c r="NLY38" s="61"/>
      <c r="NLZ38" s="61"/>
      <c r="NMA38" s="61"/>
      <c r="NMB38" s="61"/>
      <c r="NMC38" s="61"/>
      <c r="NMD38" s="61"/>
      <c r="NME38" s="61"/>
      <c r="NMF38" s="61"/>
      <c r="NMG38" s="61"/>
      <c r="NMH38" s="61"/>
      <c r="NMI38" s="61"/>
      <c r="NMJ38" s="61"/>
      <c r="NMK38" s="61"/>
      <c r="NML38" s="61"/>
      <c r="NMM38" s="61"/>
      <c r="NMN38" s="61"/>
      <c r="NMO38" s="61"/>
      <c r="NMP38" s="61"/>
      <c r="NMQ38" s="61"/>
      <c r="NMR38" s="61"/>
      <c r="NMS38" s="61"/>
      <c r="NMT38" s="61"/>
      <c r="NMU38" s="61"/>
      <c r="NMV38" s="61"/>
      <c r="NMW38" s="61"/>
      <c r="NMX38" s="61"/>
      <c r="NMY38" s="61"/>
      <c r="NMZ38" s="61"/>
      <c r="NNA38" s="61"/>
      <c r="NNB38" s="61"/>
      <c r="NNC38" s="61"/>
      <c r="NND38" s="61"/>
      <c r="NNE38" s="61"/>
      <c r="NNF38" s="61"/>
      <c r="NNG38" s="61"/>
      <c r="NNH38" s="61"/>
      <c r="NNI38" s="61"/>
      <c r="NNJ38" s="61"/>
      <c r="NNK38" s="61"/>
      <c r="NNL38" s="61"/>
      <c r="NNM38" s="61"/>
      <c r="NNN38" s="61"/>
      <c r="NNO38" s="61"/>
      <c r="NNP38" s="61"/>
      <c r="NNQ38" s="61"/>
      <c r="NNR38" s="61"/>
      <c r="NNS38" s="61"/>
      <c r="NNT38" s="61"/>
      <c r="NNU38" s="61"/>
      <c r="NNV38" s="61"/>
      <c r="NNW38" s="61"/>
      <c r="NNX38" s="61"/>
      <c r="NNY38" s="61"/>
      <c r="NNZ38" s="61"/>
      <c r="NOA38" s="61"/>
      <c r="NOB38" s="61"/>
      <c r="NOC38" s="61"/>
      <c r="NOD38" s="61"/>
      <c r="NOE38" s="61"/>
      <c r="NOF38" s="61"/>
      <c r="NOG38" s="61"/>
      <c r="NOH38" s="61"/>
      <c r="NOI38" s="61"/>
      <c r="NOJ38" s="61"/>
      <c r="NOK38" s="61"/>
      <c r="NOL38" s="61"/>
      <c r="NOM38" s="61"/>
      <c r="NON38" s="61"/>
      <c r="NOO38" s="61"/>
      <c r="NOP38" s="61"/>
      <c r="NOQ38" s="61"/>
      <c r="NOR38" s="61"/>
      <c r="NOS38" s="61"/>
      <c r="NOT38" s="61"/>
      <c r="NOU38" s="61"/>
      <c r="NOV38" s="61"/>
      <c r="NOW38" s="61"/>
      <c r="NOX38" s="61"/>
      <c r="NOY38" s="61"/>
      <c r="NOZ38" s="61"/>
      <c r="NPA38" s="61"/>
      <c r="NPB38" s="61"/>
      <c r="NPC38" s="61"/>
      <c r="NPD38" s="61"/>
      <c r="NPE38" s="61"/>
      <c r="NPF38" s="61"/>
      <c r="NPG38" s="61"/>
      <c r="NPH38" s="61"/>
      <c r="NPI38" s="61"/>
      <c r="NPJ38" s="61"/>
      <c r="NPK38" s="61"/>
      <c r="NPL38" s="61"/>
      <c r="NPM38" s="61"/>
      <c r="NPN38" s="61"/>
      <c r="NPO38" s="61"/>
      <c r="NPP38" s="61"/>
      <c r="NPQ38" s="61"/>
      <c r="NPR38" s="61"/>
      <c r="NPS38" s="61"/>
      <c r="NPT38" s="61"/>
      <c r="NPU38" s="61"/>
      <c r="NPV38" s="61"/>
      <c r="NPW38" s="61"/>
      <c r="NPX38" s="61"/>
      <c r="NPY38" s="61"/>
      <c r="NPZ38" s="61"/>
      <c r="NQA38" s="61"/>
      <c r="NQB38" s="61"/>
      <c r="NQC38" s="61"/>
      <c r="NQD38" s="61"/>
      <c r="NQE38" s="61"/>
      <c r="NQF38" s="61"/>
      <c r="NQG38" s="61"/>
      <c r="NQH38" s="61"/>
      <c r="NQI38" s="61"/>
      <c r="NQJ38" s="61"/>
      <c r="NQK38" s="61"/>
      <c r="NQL38" s="61"/>
      <c r="NQM38" s="61"/>
      <c r="NQN38" s="61"/>
      <c r="NQO38" s="61"/>
      <c r="NQP38" s="61"/>
      <c r="NQQ38" s="61"/>
      <c r="NQR38" s="61"/>
      <c r="NQS38" s="61"/>
      <c r="NQT38" s="61"/>
      <c r="NQU38" s="61"/>
      <c r="NQV38" s="61"/>
      <c r="NQW38" s="61"/>
      <c r="NQX38" s="61"/>
      <c r="NQY38" s="61"/>
      <c r="NQZ38" s="61"/>
      <c r="NRA38" s="61"/>
      <c r="NRB38" s="61"/>
      <c r="NRC38" s="61"/>
      <c r="NRD38" s="61"/>
      <c r="NRE38" s="61"/>
      <c r="NRF38" s="61"/>
      <c r="NRG38" s="61"/>
      <c r="NRH38" s="61"/>
      <c r="NRI38" s="61"/>
      <c r="NRJ38" s="61"/>
      <c r="NRK38" s="61"/>
      <c r="NRL38" s="61"/>
      <c r="NRM38" s="61"/>
      <c r="NRN38" s="61"/>
      <c r="NRO38" s="61"/>
      <c r="NRP38" s="61"/>
      <c r="NRQ38" s="61"/>
      <c r="NRR38" s="61"/>
      <c r="NRS38" s="61"/>
      <c r="NRT38" s="61"/>
      <c r="NRU38" s="61"/>
      <c r="NRV38" s="61"/>
      <c r="NRW38" s="61"/>
      <c r="NRX38" s="61"/>
      <c r="NRY38" s="61"/>
      <c r="NRZ38" s="61"/>
      <c r="NSA38" s="61"/>
      <c r="NSB38" s="61"/>
      <c r="NSC38" s="61"/>
      <c r="NSD38" s="61"/>
      <c r="NSE38" s="61"/>
      <c r="NSF38" s="61"/>
      <c r="NSG38" s="61"/>
      <c r="NSH38" s="61"/>
      <c r="NSI38" s="61"/>
      <c r="NSJ38" s="61"/>
      <c r="NSK38" s="61"/>
      <c r="NSL38" s="61"/>
      <c r="NSM38" s="61"/>
      <c r="NSN38" s="61"/>
      <c r="NSO38" s="61"/>
      <c r="NSP38" s="61"/>
      <c r="NSQ38" s="61"/>
      <c r="NSR38" s="61"/>
      <c r="NSS38" s="61"/>
      <c r="NST38" s="61"/>
      <c r="NSU38" s="61"/>
      <c r="NSV38" s="61"/>
      <c r="NSW38" s="61"/>
      <c r="NSX38" s="61"/>
      <c r="NSY38" s="61"/>
      <c r="NSZ38" s="61"/>
      <c r="NTA38" s="61"/>
      <c r="NTB38" s="61"/>
      <c r="NTC38" s="61"/>
      <c r="NTD38" s="61"/>
      <c r="NTE38" s="61"/>
      <c r="NTF38" s="61"/>
      <c r="NTG38" s="61"/>
      <c r="NTH38" s="61"/>
      <c r="NTI38" s="61"/>
      <c r="NTJ38" s="61"/>
      <c r="NTK38" s="61"/>
      <c r="NTL38" s="61"/>
      <c r="NTM38" s="61"/>
      <c r="NTN38" s="61"/>
      <c r="NTO38" s="61"/>
      <c r="NTP38" s="61"/>
      <c r="NTQ38" s="61"/>
      <c r="NTR38" s="61"/>
      <c r="NTS38" s="61"/>
      <c r="NTT38" s="61"/>
      <c r="NTU38" s="61"/>
      <c r="NTV38" s="61"/>
      <c r="NTW38" s="61"/>
      <c r="NTX38" s="61"/>
      <c r="NTY38" s="61"/>
      <c r="NTZ38" s="61"/>
      <c r="NUA38" s="61"/>
      <c r="NUB38" s="61"/>
      <c r="NUC38" s="61"/>
      <c r="NUD38" s="61"/>
      <c r="NUE38" s="61"/>
      <c r="NUF38" s="61"/>
      <c r="NUG38" s="61"/>
      <c r="NUH38" s="61"/>
      <c r="NUI38" s="61"/>
      <c r="NUJ38" s="61"/>
      <c r="NUK38" s="61"/>
      <c r="NUL38" s="61"/>
      <c r="NUM38" s="61"/>
      <c r="NUN38" s="61"/>
      <c r="NUO38" s="61"/>
      <c r="NUP38" s="61"/>
      <c r="NUQ38" s="61"/>
      <c r="NUR38" s="61"/>
      <c r="NUS38" s="61"/>
      <c r="NUT38" s="61"/>
      <c r="NUU38" s="61"/>
      <c r="NUV38" s="61"/>
      <c r="NUW38" s="61"/>
      <c r="NUX38" s="61"/>
      <c r="NUY38" s="61"/>
      <c r="NUZ38" s="61"/>
      <c r="NVA38" s="61"/>
      <c r="NVB38" s="61"/>
      <c r="NVC38" s="61"/>
      <c r="NVD38" s="61"/>
      <c r="NVE38" s="61"/>
      <c r="NVF38" s="61"/>
      <c r="NVG38" s="61"/>
      <c r="NVH38" s="61"/>
      <c r="NVI38" s="61"/>
      <c r="NVJ38" s="61"/>
      <c r="NVK38" s="61"/>
      <c r="NVL38" s="61"/>
      <c r="NVM38" s="61"/>
      <c r="NVN38" s="61"/>
      <c r="NVO38" s="61"/>
      <c r="NVP38" s="61"/>
      <c r="NVQ38" s="61"/>
      <c r="NVR38" s="61"/>
      <c r="NVS38" s="61"/>
      <c r="NVT38" s="61"/>
      <c r="NVU38" s="61"/>
      <c r="NVV38" s="61"/>
      <c r="NVW38" s="61"/>
      <c r="NVX38" s="61"/>
      <c r="NVY38" s="61"/>
      <c r="NVZ38" s="61"/>
      <c r="NWA38" s="61"/>
      <c r="NWB38" s="61"/>
      <c r="NWC38" s="61"/>
      <c r="NWD38" s="61"/>
      <c r="NWE38" s="61"/>
      <c r="NWF38" s="61"/>
      <c r="NWG38" s="61"/>
      <c r="NWH38" s="61"/>
      <c r="NWI38" s="61"/>
      <c r="NWJ38" s="61"/>
      <c r="NWK38" s="61"/>
      <c r="NWL38" s="61"/>
      <c r="NWM38" s="61"/>
      <c r="NWN38" s="61"/>
      <c r="NWO38" s="61"/>
      <c r="NWP38" s="61"/>
      <c r="NWQ38" s="61"/>
      <c r="NWR38" s="61"/>
      <c r="NWS38" s="61"/>
      <c r="NWT38" s="61"/>
      <c r="NWU38" s="61"/>
      <c r="NWV38" s="61"/>
      <c r="NWW38" s="61"/>
      <c r="NWX38" s="61"/>
      <c r="NWY38" s="61"/>
      <c r="NWZ38" s="61"/>
      <c r="NXA38" s="61"/>
      <c r="NXB38" s="61"/>
      <c r="NXC38" s="61"/>
      <c r="NXD38" s="61"/>
      <c r="NXE38" s="61"/>
      <c r="NXF38" s="61"/>
      <c r="NXG38" s="61"/>
      <c r="NXH38" s="61"/>
      <c r="NXI38" s="61"/>
      <c r="NXJ38" s="61"/>
      <c r="NXK38" s="61"/>
      <c r="NXL38" s="61"/>
      <c r="NXM38" s="61"/>
      <c r="NXN38" s="61"/>
      <c r="NXO38" s="61"/>
      <c r="NXP38" s="61"/>
      <c r="NXQ38" s="61"/>
      <c r="NXR38" s="61"/>
      <c r="NXS38" s="61"/>
      <c r="NXT38" s="61"/>
      <c r="NXU38" s="61"/>
      <c r="NXV38" s="61"/>
      <c r="NXW38" s="61"/>
      <c r="NXX38" s="61"/>
      <c r="NXY38" s="61"/>
      <c r="NXZ38" s="61"/>
      <c r="NYA38" s="61"/>
      <c r="NYB38" s="61"/>
      <c r="NYC38" s="61"/>
      <c r="NYD38" s="61"/>
      <c r="NYE38" s="61"/>
      <c r="NYF38" s="61"/>
      <c r="NYG38" s="61"/>
      <c r="NYH38" s="61"/>
      <c r="NYI38" s="61"/>
      <c r="NYJ38" s="61"/>
      <c r="NYK38" s="61"/>
      <c r="NYL38" s="61"/>
      <c r="NYM38" s="61"/>
      <c r="NYN38" s="61"/>
      <c r="NYO38" s="61"/>
      <c r="NYP38" s="61"/>
      <c r="NYQ38" s="61"/>
      <c r="NYR38" s="61"/>
      <c r="NYS38" s="61"/>
      <c r="NYT38" s="61"/>
      <c r="NYU38" s="61"/>
      <c r="NYV38" s="61"/>
      <c r="NYW38" s="61"/>
      <c r="NYX38" s="61"/>
      <c r="NYY38" s="61"/>
      <c r="NYZ38" s="61"/>
      <c r="NZA38" s="61"/>
      <c r="NZB38" s="61"/>
      <c r="NZC38" s="61"/>
      <c r="NZD38" s="61"/>
      <c r="NZE38" s="61"/>
      <c r="NZF38" s="61"/>
      <c r="NZG38" s="61"/>
      <c r="NZH38" s="61"/>
      <c r="NZI38" s="61"/>
      <c r="NZJ38" s="61"/>
      <c r="NZK38" s="61"/>
      <c r="NZL38" s="61"/>
      <c r="NZM38" s="61"/>
      <c r="NZN38" s="61"/>
      <c r="NZO38" s="61"/>
      <c r="NZP38" s="61"/>
      <c r="NZQ38" s="61"/>
      <c r="NZR38" s="61"/>
      <c r="NZS38" s="61"/>
      <c r="NZT38" s="61"/>
      <c r="NZU38" s="61"/>
      <c r="NZV38" s="61"/>
      <c r="NZW38" s="61"/>
      <c r="NZX38" s="61"/>
      <c r="NZY38" s="61"/>
      <c r="NZZ38" s="61"/>
      <c r="OAA38" s="61"/>
      <c r="OAB38" s="61"/>
      <c r="OAC38" s="61"/>
      <c r="OAD38" s="61"/>
      <c r="OAE38" s="61"/>
      <c r="OAF38" s="61"/>
      <c r="OAG38" s="61"/>
      <c r="OAH38" s="61"/>
      <c r="OAI38" s="61"/>
      <c r="OAJ38" s="61"/>
      <c r="OAK38" s="61"/>
      <c r="OAL38" s="61"/>
      <c r="OAM38" s="61"/>
      <c r="OAN38" s="61"/>
      <c r="OAO38" s="61"/>
      <c r="OAP38" s="61"/>
      <c r="OAQ38" s="61"/>
      <c r="OAR38" s="61"/>
      <c r="OAS38" s="61"/>
      <c r="OAT38" s="61"/>
      <c r="OAU38" s="61"/>
      <c r="OAV38" s="61"/>
      <c r="OAW38" s="61"/>
      <c r="OAX38" s="61"/>
      <c r="OAY38" s="61"/>
      <c r="OAZ38" s="61"/>
      <c r="OBA38" s="61"/>
      <c r="OBB38" s="61"/>
      <c r="OBC38" s="61"/>
      <c r="OBD38" s="61"/>
      <c r="OBE38" s="61"/>
      <c r="OBF38" s="61"/>
      <c r="OBG38" s="61"/>
      <c r="OBH38" s="61"/>
      <c r="OBI38" s="61"/>
      <c r="OBJ38" s="61"/>
      <c r="OBK38" s="61"/>
      <c r="OBL38" s="61"/>
      <c r="OBM38" s="61"/>
      <c r="OBN38" s="61"/>
      <c r="OBO38" s="61"/>
      <c r="OBP38" s="61"/>
      <c r="OBQ38" s="61"/>
      <c r="OBR38" s="61"/>
      <c r="OBS38" s="61"/>
      <c r="OBT38" s="61"/>
      <c r="OBU38" s="61"/>
      <c r="OBV38" s="61"/>
      <c r="OBW38" s="61"/>
      <c r="OBX38" s="61"/>
      <c r="OBY38" s="61"/>
      <c r="OBZ38" s="61"/>
      <c r="OCA38" s="61"/>
      <c r="OCB38" s="61"/>
      <c r="OCC38" s="61"/>
      <c r="OCD38" s="61"/>
      <c r="OCE38" s="61"/>
      <c r="OCF38" s="61"/>
      <c r="OCG38" s="61"/>
      <c r="OCH38" s="61"/>
      <c r="OCI38" s="61"/>
      <c r="OCJ38" s="61"/>
      <c r="OCK38" s="61"/>
      <c r="OCL38" s="61"/>
      <c r="OCM38" s="61"/>
      <c r="OCN38" s="61"/>
      <c r="OCO38" s="61"/>
      <c r="OCP38" s="61"/>
      <c r="OCQ38" s="61"/>
      <c r="OCR38" s="61"/>
      <c r="OCS38" s="61"/>
      <c r="OCT38" s="61"/>
      <c r="OCU38" s="61"/>
      <c r="OCV38" s="61"/>
      <c r="OCW38" s="61"/>
      <c r="OCX38" s="61"/>
      <c r="OCY38" s="61"/>
      <c r="OCZ38" s="61"/>
      <c r="ODA38" s="61"/>
      <c r="ODB38" s="61"/>
      <c r="ODC38" s="61"/>
      <c r="ODD38" s="61"/>
      <c r="ODE38" s="61"/>
      <c r="ODF38" s="61"/>
      <c r="ODG38" s="61"/>
      <c r="ODH38" s="61"/>
      <c r="ODI38" s="61"/>
      <c r="ODJ38" s="61"/>
      <c r="ODK38" s="61"/>
      <c r="ODL38" s="61"/>
      <c r="ODM38" s="61"/>
      <c r="ODN38" s="61"/>
      <c r="ODO38" s="61"/>
      <c r="ODP38" s="61"/>
      <c r="ODQ38" s="61"/>
      <c r="ODR38" s="61"/>
      <c r="ODS38" s="61"/>
      <c r="ODT38" s="61"/>
      <c r="ODU38" s="61"/>
      <c r="ODV38" s="61"/>
      <c r="ODW38" s="61"/>
      <c r="ODX38" s="61"/>
      <c r="ODY38" s="61"/>
      <c r="ODZ38" s="61"/>
      <c r="OEA38" s="61"/>
      <c r="OEB38" s="61"/>
      <c r="OEC38" s="61"/>
      <c r="OED38" s="61"/>
      <c r="OEE38" s="61"/>
      <c r="OEF38" s="61"/>
      <c r="OEG38" s="61"/>
      <c r="OEH38" s="61"/>
      <c r="OEI38" s="61"/>
      <c r="OEJ38" s="61"/>
      <c r="OEK38" s="61"/>
      <c r="OEL38" s="61"/>
      <c r="OEM38" s="61"/>
      <c r="OEN38" s="61"/>
      <c r="OEO38" s="61"/>
      <c r="OEP38" s="61"/>
      <c r="OEQ38" s="61"/>
      <c r="OER38" s="61"/>
      <c r="OES38" s="61"/>
      <c r="OET38" s="61"/>
      <c r="OEU38" s="61"/>
      <c r="OEV38" s="61"/>
      <c r="OEW38" s="61"/>
      <c r="OEX38" s="61"/>
      <c r="OEY38" s="61"/>
      <c r="OEZ38" s="61"/>
      <c r="OFA38" s="61"/>
      <c r="OFB38" s="61"/>
      <c r="OFC38" s="61"/>
      <c r="OFD38" s="61"/>
      <c r="OFE38" s="61"/>
      <c r="OFF38" s="61"/>
      <c r="OFG38" s="61"/>
      <c r="OFH38" s="61"/>
      <c r="OFI38" s="61"/>
      <c r="OFJ38" s="61"/>
      <c r="OFK38" s="61"/>
      <c r="OFL38" s="61"/>
      <c r="OFM38" s="61"/>
      <c r="OFN38" s="61"/>
      <c r="OFO38" s="61"/>
      <c r="OFP38" s="61"/>
      <c r="OFQ38" s="61"/>
      <c r="OFR38" s="61"/>
      <c r="OFS38" s="61"/>
      <c r="OFT38" s="61"/>
      <c r="OFU38" s="61"/>
      <c r="OFV38" s="61"/>
      <c r="OFW38" s="61"/>
      <c r="OFX38" s="61"/>
      <c r="OFY38" s="61"/>
      <c r="OFZ38" s="61"/>
      <c r="OGA38" s="61"/>
      <c r="OGB38" s="61"/>
      <c r="OGC38" s="61"/>
      <c r="OGD38" s="61"/>
      <c r="OGE38" s="61"/>
      <c r="OGF38" s="61"/>
      <c r="OGG38" s="61"/>
      <c r="OGH38" s="61"/>
      <c r="OGI38" s="61"/>
      <c r="OGJ38" s="61"/>
      <c r="OGK38" s="61"/>
      <c r="OGL38" s="61"/>
      <c r="OGM38" s="61"/>
      <c r="OGN38" s="61"/>
      <c r="OGO38" s="61"/>
      <c r="OGP38" s="61"/>
      <c r="OGQ38" s="61"/>
      <c r="OGR38" s="61"/>
      <c r="OGS38" s="61"/>
      <c r="OGT38" s="61"/>
      <c r="OGU38" s="61"/>
      <c r="OGV38" s="61"/>
      <c r="OGW38" s="61"/>
      <c r="OGX38" s="61"/>
      <c r="OGY38" s="61"/>
      <c r="OGZ38" s="61"/>
      <c r="OHA38" s="61"/>
      <c r="OHB38" s="61"/>
      <c r="OHC38" s="61"/>
      <c r="OHD38" s="61"/>
      <c r="OHE38" s="61"/>
      <c r="OHF38" s="61"/>
      <c r="OHG38" s="61"/>
      <c r="OHH38" s="61"/>
      <c r="OHI38" s="61"/>
      <c r="OHJ38" s="61"/>
      <c r="OHK38" s="61"/>
      <c r="OHL38" s="61"/>
      <c r="OHM38" s="61"/>
      <c r="OHN38" s="61"/>
      <c r="OHO38" s="61"/>
      <c r="OHP38" s="61"/>
      <c r="OHQ38" s="61"/>
      <c r="OHR38" s="61"/>
      <c r="OHS38" s="61"/>
      <c r="OHT38" s="61"/>
      <c r="OHU38" s="61"/>
      <c r="OHV38" s="61"/>
      <c r="OHW38" s="61"/>
      <c r="OHX38" s="61"/>
      <c r="OHY38" s="61"/>
      <c r="OHZ38" s="61"/>
      <c r="OIA38" s="61"/>
      <c r="OIB38" s="61"/>
      <c r="OIC38" s="61"/>
      <c r="OID38" s="61"/>
      <c r="OIE38" s="61"/>
      <c r="OIF38" s="61"/>
      <c r="OIG38" s="61"/>
      <c r="OIH38" s="61"/>
      <c r="OII38" s="61"/>
      <c r="OIJ38" s="61"/>
      <c r="OIK38" s="61"/>
      <c r="OIL38" s="61"/>
      <c r="OIM38" s="61"/>
      <c r="OIN38" s="61"/>
      <c r="OIO38" s="61"/>
      <c r="OIP38" s="61"/>
      <c r="OIQ38" s="61"/>
      <c r="OIR38" s="61"/>
      <c r="OIS38" s="61"/>
      <c r="OIT38" s="61"/>
      <c r="OIU38" s="61"/>
      <c r="OIV38" s="61"/>
      <c r="OIW38" s="61"/>
      <c r="OIX38" s="61"/>
      <c r="OIY38" s="61"/>
      <c r="OIZ38" s="61"/>
      <c r="OJA38" s="61"/>
      <c r="OJB38" s="61"/>
      <c r="OJC38" s="61"/>
      <c r="OJD38" s="61"/>
      <c r="OJE38" s="61"/>
      <c r="OJF38" s="61"/>
      <c r="OJG38" s="61"/>
      <c r="OJH38" s="61"/>
      <c r="OJI38" s="61"/>
      <c r="OJJ38" s="61"/>
      <c r="OJK38" s="61"/>
      <c r="OJL38" s="61"/>
      <c r="OJM38" s="61"/>
      <c r="OJN38" s="61"/>
      <c r="OJO38" s="61"/>
      <c r="OJP38" s="61"/>
      <c r="OJQ38" s="61"/>
      <c r="OJR38" s="61"/>
      <c r="OJS38" s="61"/>
      <c r="OJT38" s="61"/>
      <c r="OJU38" s="61"/>
      <c r="OJV38" s="61"/>
      <c r="OJW38" s="61"/>
      <c r="OJX38" s="61"/>
      <c r="OJY38" s="61"/>
      <c r="OJZ38" s="61"/>
      <c r="OKA38" s="61"/>
      <c r="OKB38" s="61"/>
      <c r="OKC38" s="61"/>
      <c r="OKD38" s="61"/>
      <c r="OKE38" s="61"/>
      <c r="OKF38" s="61"/>
      <c r="OKG38" s="61"/>
      <c r="OKH38" s="61"/>
      <c r="OKI38" s="61"/>
      <c r="OKJ38" s="61"/>
      <c r="OKK38" s="61"/>
      <c r="OKL38" s="61"/>
      <c r="OKM38" s="61"/>
      <c r="OKN38" s="61"/>
      <c r="OKO38" s="61"/>
      <c r="OKP38" s="61"/>
      <c r="OKQ38" s="61"/>
      <c r="OKR38" s="61"/>
      <c r="OKS38" s="61"/>
      <c r="OKT38" s="61"/>
      <c r="OKU38" s="61"/>
      <c r="OKV38" s="61"/>
      <c r="OKW38" s="61"/>
      <c r="OKX38" s="61"/>
      <c r="OKY38" s="61"/>
      <c r="OKZ38" s="61"/>
      <c r="OLA38" s="61"/>
      <c r="OLB38" s="61"/>
      <c r="OLC38" s="61"/>
      <c r="OLD38" s="61"/>
      <c r="OLE38" s="61"/>
      <c r="OLF38" s="61"/>
      <c r="OLG38" s="61"/>
      <c r="OLH38" s="61"/>
      <c r="OLI38" s="61"/>
      <c r="OLJ38" s="61"/>
      <c r="OLK38" s="61"/>
      <c r="OLL38" s="61"/>
      <c r="OLM38" s="61"/>
      <c r="OLN38" s="61"/>
      <c r="OLO38" s="61"/>
      <c r="OLP38" s="61"/>
      <c r="OLQ38" s="61"/>
      <c r="OLR38" s="61"/>
      <c r="OLS38" s="61"/>
      <c r="OLT38" s="61"/>
      <c r="OLU38" s="61"/>
      <c r="OLV38" s="61"/>
      <c r="OLW38" s="61"/>
      <c r="OLX38" s="61"/>
      <c r="OLY38" s="61"/>
      <c r="OLZ38" s="61"/>
      <c r="OMA38" s="61"/>
      <c r="OMB38" s="61"/>
      <c r="OMC38" s="61"/>
      <c r="OMD38" s="61"/>
      <c r="OME38" s="61"/>
      <c r="OMF38" s="61"/>
      <c r="OMG38" s="61"/>
      <c r="OMH38" s="61"/>
      <c r="OMI38" s="61"/>
      <c r="OMJ38" s="61"/>
      <c r="OMK38" s="61"/>
      <c r="OML38" s="61"/>
      <c r="OMM38" s="61"/>
      <c r="OMN38" s="61"/>
      <c r="OMO38" s="61"/>
      <c r="OMP38" s="61"/>
      <c r="OMQ38" s="61"/>
      <c r="OMR38" s="61"/>
      <c r="OMS38" s="61"/>
      <c r="OMT38" s="61"/>
      <c r="OMU38" s="61"/>
      <c r="OMV38" s="61"/>
      <c r="OMW38" s="61"/>
      <c r="OMX38" s="61"/>
      <c r="OMY38" s="61"/>
      <c r="OMZ38" s="61"/>
      <c r="ONA38" s="61"/>
      <c r="ONB38" s="61"/>
      <c r="ONC38" s="61"/>
      <c r="OND38" s="61"/>
      <c r="ONE38" s="61"/>
      <c r="ONF38" s="61"/>
      <c r="ONG38" s="61"/>
      <c r="ONH38" s="61"/>
      <c r="ONI38" s="61"/>
      <c r="ONJ38" s="61"/>
      <c r="ONK38" s="61"/>
      <c r="ONL38" s="61"/>
      <c r="ONM38" s="61"/>
      <c r="ONN38" s="61"/>
      <c r="ONO38" s="61"/>
      <c r="ONP38" s="61"/>
      <c r="ONQ38" s="61"/>
      <c r="ONR38" s="61"/>
      <c r="ONS38" s="61"/>
      <c r="ONT38" s="61"/>
      <c r="ONU38" s="61"/>
      <c r="ONV38" s="61"/>
      <c r="ONW38" s="61"/>
      <c r="ONX38" s="61"/>
      <c r="ONY38" s="61"/>
      <c r="ONZ38" s="61"/>
      <c r="OOA38" s="61"/>
      <c r="OOB38" s="61"/>
      <c r="OOC38" s="61"/>
      <c r="OOD38" s="61"/>
      <c r="OOE38" s="61"/>
      <c r="OOF38" s="61"/>
      <c r="OOG38" s="61"/>
      <c r="OOH38" s="61"/>
      <c r="OOI38" s="61"/>
      <c r="OOJ38" s="61"/>
      <c r="OOK38" s="61"/>
      <c r="OOL38" s="61"/>
      <c r="OOM38" s="61"/>
      <c r="OON38" s="61"/>
      <c r="OOO38" s="61"/>
      <c r="OOP38" s="61"/>
      <c r="OOQ38" s="61"/>
      <c r="OOR38" s="61"/>
      <c r="OOS38" s="61"/>
      <c r="OOT38" s="61"/>
      <c r="OOU38" s="61"/>
      <c r="OOV38" s="61"/>
      <c r="OOW38" s="61"/>
      <c r="OOX38" s="61"/>
      <c r="OOY38" s="61"/>
      <c r="OOZ38" s="61"/>
      <c r="OPA38" s="61"/>
      <c r="OPB38" s="61"/>
      <c r="OPC38" s="61"/>
      <c r="OPD38" s="61"/>
      <c r="OPE38" s="61"/>
      <c r="OPF38" s="61"/>
      <c r="OPG38" s="61"/>
      <c r="OPH38" s="61"/>
      <c r="OPI38" s="61"/>
      <c r="OPJ38" s="61"/>
      <c r="OPK38" s="61"/>
      <c r="OPL38" s="61"/>
      <c r="OPM38" s="61"/>
      <c r="OPN38" s="61"/>
      <c r="OPO38" s="61"/>
      <c r="OPP38" s="61"/>
      <c r="OPQ38" s="61"/>
      <c r="OPR38" s="61"/>
      <c r="OPS38" s="61"/>
      <c r="OPT38" s="61"/>
      <c r="OPU38" s="61"/>
      <c r="OPV38" s="61"/>
      <c r="OPW38" s="61"/>
      <c r="OPX38" s="61"/>
      <c r="OPY38" s="61"/>
      <c r="OPZ38" s="61"/>
      <c r="OQA38" s="61"/>
      <c r="OQB38" s="61"/>
      <c r="OQC38" s="61"/>
      <c r="OQD38" s="61"/>
      <c r="OQE38" s="61"/>
      <c r="OQF38" s="61"/>
      <c r="OQG38" s="61"/>
      <c r="OQH38" s="61"/>
      <c r="OQI38" s="61"/>
      <c r="OQJ38" s="61"/>
      <c r="OQK38" s="61"/>
      <c r="OQL38" s="61"/>
      <c r="OQM38" s="61"/>
      <c r="OQN38" s="61"/>
      <c r="OQO38" s="61"/>
      <c r="OQP38" s="61"/>
      <c r="OQQ38" s="61"/>
      <c r="OQR38" s="61"/>
      <c r="OQS38" s="61"/>
      <c r="OQT38" s="61"/>
      <c r="OQU38" s="61"/>
      <c r="OQV38" s="61"/>
      <c r="OQW38" s="61"/>
      <c r="OQX38" s="61"/>
      <c r="OQY38" s="61"/>
      <c r="OQZ38" s="61"/>
      <c r="ORA38" s="61"/>
      <c r="ORB38" s="61"/>
      <c r="ORC38" s="61"/>
      <c r="ORD38" s="61"/>
      <c r="ORE38" s="61"/>
      <c r="ORF38" s="61"/>
      <c r="ORG38" s="61"/>
      <c r="ORH38" s="61"/>
      <c r="ORI38" s="61"/>
      <c r="ORJ38" s="61"/>
      <c r="ORK38" s="61"/>
      <c r="ORL38" s="61"/>
      <c r="ORM38" s="61"/>
      <c r="ORN38" s="61"/>
      <c r="ORO38" s="61"/>
      <c r="ORP38" s="61"/>
      <c r="ORQ38" s="61"/>
      <c r="ORR38" s="61"/>
      <c r="ORS38" s="61"/>
      <c r="ORT38" s="61"/>
      <c r="ORU38" s="61"/>
      <c r="ORV38" s="61"/>
      <c r="ORW38" s="61"/>
      <c r="ORX38" s="61"/>
      <c r="ORY38" s="61"/>
      <c r="ORZ38" s="61"/>
      <c r="OSA38" s="61"/>
      <c r="OSB38" s="61"/>
      <c r="OSC38" s="61"/>
      <c r="OSD38" s="61"/>
      <c r="OSE38" s="61"/>
      <c r="OSF38" s="61"/>
      <c r="OSG38" s="61"/>
      <c r="OSH38" s="61"/>
      <c r="OSI38" s="61"/>
      <c r="OSJ38" s="61"/>
      <c r="OSK38" s="61"/>
      <c r="OSL38" s="61"/>
      <c r="OSM38" s="61"/>
      <c r="OSN38" s="61"/>
      <c r="OSO38" s="61"/>
      <c r="OSP38" s="61"/>
      <c r="OSQ38" s="61"/>
      <c r="OSR38" s="61"/>
      <c r="OSS38" s="61"/>
      <c r="OST38" s="61"/>
      <c r="OSU38" s="61"/>
      <c r="OSV38" s="61"/>
      <c r="OSW38" s="61"/>
      <c r="OSX38" s="61"/>
      <c r="OSY38" s="61"/>
      <c r="OSZ38" s="61"/>
      <c r="OTA38" s="61"/>
      <c r="OTB38" s="61"/>
      <c r="OTC38" s="61"/>
      <c r="OTD38" s="61"/>
      <c r="OTE38" s="61"/>
      <c r="OTF38" s="61"/>
      <c r="OTG38" s="61"/>
      <c r="OTH38" s="61"/>
      <c r="OTI38" s="61"/>
      <c r="OTJ38" s="61"/>
      <c r="OTK38" s="61"/>
      <c r="OTL38" s="61"/>
      <c r="OTM38" s="61"/>
      <c r="OTN38" s="61"/>
      <c r="OTO38" s="61"/>
      <c r="OTP38" s="61"/>
      <c r="OTQ38" s="61"/>
      <c r="OTR38" s="61"/>
      <c r="OTS38" s="61"/>
      <c r="OTT38" s="61"/>
      <c r="OTU38" s="61"/>
      <c r="OTV38" s="61"/>
      <c r="OTW38" s="61"/>
      <c r="OTX38" s="61"/>
      <c r="OTY38" s="61"/>
      <c r="OTZ38" s="61"/>
      <c r="OUA38" s="61"/>
      <c r="OUB38" s="61"/>
      <c r="OUC38" s="61"/>
      <c r="OUD38" s="61"/>
      <c r="OUE38" s="61"/>
      <c r="OUF38" s="61"/>
      <c r="OUG38" s="61"/>
      <c r="OUH38" s="61"/>
      <c r="OUI38" s="61"/>
      <c r="OUJ38" s="61"/>
      <c r="OUK38" s="61"/>
      <c r="OUL38" s="61"/>
      <c r="OUM38" s="61"/>
      <c r="OUN38" s="61"/>
      <c r="OUO38" s="61"/>
      <c r="OUP38" s="61"/>
      <c r="OUQ38" s="61"/>
      <c r="OUR38" s="61"/>
      <c r="OUS38" s="61"/>
      <c r="OUT38" s="61"/>
      <c r="OUU38" s="61"/>
      <c r="OUV38" s="61"/>
      <c r="OUW38" s="61"/>
      <c r="OUX38" s="61"/>
      <c r="OUY38" s="61"/>
      <c r="OUZ38" s="61"/>
      <c r="OVA38" s="61"/>
      <c r="OVB38" s="61"/>
      <c r="OVC38" s="61"/>
      <c r="OVD38" s="61"/>
      <c r="OVE38" s="61"/>
      <c r="OVF38" s="61"/>
      <c r="OVG38" s="61"/>
      <c r="OVH38" s="61"/>
      <c r="OVI38" s="61"/>
      <c r="OVJ38" s="61"/>
      <c r="OVK38" s="61"/>
      <c r="OVL38" s="61"/>
      <c r="OVM38" s="61"/>
      <c r="OVN38" s="61"/>
      <c r="OVO38" s="61"/>
      <c r="OVP38" s="61"/>
      <c r="OVQ38" s="61"/>
      <c r="OVR38" s="61"/>
      <c r="OVS38" s="61"/>
      <c r="OVT38" s="61"/>
      <c r="OVU38" s="61"/>
      <c r="OVV38" s="61"/>
      <c r="OVW38" s="61"/>
      <c r="OVX38" s="61"/>
      <c r="OVY38" s="61"/>
      <c r="OVZ38" s="61"/>
      <c r="OWA38" s="61"/>
      <c r="OWB38" s="61"/>
      <c r="OWC38" s="61"/>
      <c r="OWD38" s="61"/>
      <c r="OWE38" s="61"/>
      <c r="OWF38" s="61"/>
      <c r="OWG38" s="61"/>
      <c r="OWH38" s="61"/>
      <c r="OWI38" s="61"/>
      <c r="OWJ38" s="61"/>
      <c r="OWK38" s="61"/>
      <c r="OWL38" s="61"/>
      <c r="OWM38" s="61"/>
      <c r="OWN38" s="61"/>
      <c r="OWO38" s="61"/>
      <c r="OWP38" s="61"/>
      <c r="OWQ38" s="61"/>
      <c r="OWR38" s="61"/>
      <c r="OWS38" s="61"/>
      <c r="OWT38" s="61"/>
      <c r="OWU38" s="61"/>
      <c r="OWV38" s="61"/>
      <c r="OWW38" s="61"/>
      <c r="OWX38" s="61"/>
      <c r="OWY38" s="61"/>
      <c r="OWZ38" s="61"/>
      <c r="OXA38" s="61"/>
      <c r="OXB38" s="61"/>
      <c r="OXC38" s="61"/>
      <c r="OXD38" s="61"/>
      <c r="OXE38" s="61"/>
      <c r="OXF38" s="61"/>
      <c r="OXG38" s="61"/>
      <c r="OXH38" s="61"/>
      <c r="OXI38" s="61"/>
      <c r="OXJ38" s="61"/>
      <c r="OXK38" s="61"/>
      <c r="OXL38" s="61"/>
      <c r="OXM38" s="61"/>
      <c r="OXN38" s="61"/>
      <c r="OXO38" s="61"/>
      <c r="OXP38" s="61"/>
      <c r="OXQ38" s="61"/>
      <c r="OXR38" s="61"/>
      <c r="OXS38" s="61"/>
      <c r="OXT38" s="61"/>
      <c r="OXU38" s="61"/>
      <c r="OXV38" s="61"/>
      <c r="OXW38" s="61"/>
      <c r="OXX38" s="61"/>
      <c r="OXY38" s="61"/>
      <c r="OXZ38" s="61"/>
      <c r="OYA38" s="61"/>
      <c r="OYB38" s="61"/>
      <c r="OYC38" s="61"/>
      <c r="OYD38" s="61"/>
      <c r="OYE38" s="61"/>
      <c r="OYF38" s="61"/>
      <c r="OYG38" s="61"/>
      <c r="OYH38" s="61"/>
      <c r="OYI38" s="61"/>
      <c r="OYJ38" s="61"/>
      <c r="OYK38" s="61"/>
      <c r="OYL38" s="61"/>
      <c r="OYM38" s="61"/>
      <c r="OYN38" s="61"/>
      <c r="OYO38" s="61"/>
      <c r="OYP38" s="61"/>
      <c r="OYQ38" s="61"/>
      <c r="OYR38" s="61"/>
      <c r="OYS38" s="61"/>
      <c r="OYT38" s="61"/>
      <c r="OYU38" s="61"/>
      <c r="OYV38" s="61"/>
      <c r="OYW38" s="61"/>
      <c r="OYX38" s="61"/>
      <c r="OYY38" s="61"/>
      <c r="OYZ38" s="61"/>
      <c r="OZA38" s="61"/>
      <c r="OZB38" s="61"/>
      <c r="OZC38" s="61"/>
      <c r="OZD38" s="61"/>
      <c r="OZE38" s="61"/>
      <c r="OZF38" s="61"/>
      <c r="OZG38" s="61"/>
      <c r="OZH38" s="61"/>
      <c r="OZI38" s="61"/>
      <c r="OZJ38" s="61"/>
      <c r="OZK38" s="61"/>
      <c r="OZL38" s="61"/>
      <c r="OZM38" s="61"/>
      <c r="OZN38" s="61"/>
      <c r="OZO38" s="61"/>
      <c r="OZP38" s="61"/>
      <c r="OZQ38" s="61"/>
      <c r="OZR38" s="61"/>
      <c r="OZS38" s="61"/>
      <c r="OZT38" s="61"/>
      <c r="OZU38" s="61"/>
      <c r="OZV38" s="61"/>
      <c r="OZW38" s="61"/>
      <c r="OZX38" s="61"/>
      <c r="OZY38" s="61"/>
      <c r="OZZ38" s="61"/>
      <c r="PAA38" s="61"/>
      <c r="PAB38" s="61"/>
      <c r="PAC38" s="61"/>
      <c r="PAD38" s="61"/>
      <c r="PAE38" s="61"/>
      <c r="PAF38" s="61"/>
      <c r="PAG38" s="61"/>
      <c r="PAH38" s="61"/>
      <c r="PAI38" s="61"/>
      <c r="PAJ38" s="61"/>
      <c r="PAK38" s="61"/>
      <c r="PAL38" s="61"/>
      <c r="PAM38" s="61"/>
      <c r="PAN38" s="61"/>
      <c r="PAO38" s="61"/>
      <c r="PAP38" s="61"/>
      <c r="PAQ38" s="61"/>
      <c r="PAR38" s="61"/>
      <c r="PAS38" s="61"/>
      <c r="PAT38" s="61"/>
      <c r="PAU38" s="61"/>
      <c r="PAV38" s="61"/>
      <c r="PAW38" s="61"/>
      <c r="PAX38" s="61"/>
      <c r="PAY38" s="61"/>
      <c r="PAZ38" s="61"/>
      <c r="PBA38" s="61"/>
      <c r="PBB38" s="61"/>
      <c r="PBC38" s="61"/>
      <c r="PBD38" s="61"/>
      <c r="PBE38" s="61"/>
      <c r="PBF38" s="61"/>
      <c r="PBG38" s="61"/>
      <c r="PBH38" s="61"/>
      <c r="PBI38" s="61"/>
      <c r="PBJ38" s="61"/>
      <c r="PBK38" s="61"/>
      <c r="PBL38" s="61"/>
      <c r="PBM38" s="61"/>
      <c r="PBN38" s="61"/>
      <c r="PBO38" s="61"/>
      <c r="PBP38" s="61"/>
      <c r="PBQ38" s="61"/>
      <c r="PBR38" s="61"/>
      <c r="PBS38" s="61"/>
      <c r="PBT38" s="61"/>
      <c r="PBU38" s="61"/>
      <c r="PBV38" s="61"/>
      <c r="PBW38" s="61"/>
      <c r="PBX38" s="61"/>
      <c r="PBY38" s="61"/>
      <c r="PBZ38" s="61"/>
      <c r="PCA38" s="61"/>
      <c r="PCB38" s="61"/>
      <c r="PCC38" s="61"/>
      <c r="PCD38" s="61"/>
      <c r="PCE38" s="61"/>
      <c r="PCF38" s="61"/>
      <c r="PCG38" s="61"/>
      <c r="PCH38" s="61"/>
      <c r="PCI38" s="61"/>
      <c r="PCJ38" s="61"/>
      <c r="PCK38" s="61"/>
      <c r="PCL38" s="61"/>
      <c r="PCM38" s="61"/>
      <c r="PCN38" s="61"/>
      <c r="PCO38" s="61"/>
      <c r="PCP38" s="61"/>
      <c r="PCQ38" s="61"/>
      <c r="PCR38" s="61"/>
      <c r="PCS38" s="61"/>
      <c r="PCT38" s="61"/>
      <c r="PCU38" s="61"/>
      <c r="PCV38" s="61"/>
      <c r="PCW38" s="61"/>
      <c r="PCX38" s="61"/>
      <c r="PCY38" s="61"/>
      <c r="PCZ38" s="61"/>
      <c r="PDA38" s="61"/>
      <c r="PDB38" s="61"/>
      <c r="PDC38" s="61"/>
      <c r="PDD38" s="61"/>
      <c r="PDE38" s="61"/>
      <c r="PDF38" s="61"/>
      <c r="PDG38" s="61"/>
      <c r="PDH38" s="61"/>
      <c r="PDI38" s="61"/>
      <c r="PDJ38" s="61"/>
      <c r="PDK38" s="61"/>
      <c r="PDL38" s="61"/>
      <c r="PDM38" s="61"/>
      <c r="PDN38" s="61"/>
      <c r="PDO38" s="61"/>
      <c r="PDP38" s="61"/>
      <c r="PDQ38" s="61"/>
      <c r="PDR38" s="61"/>
      <c r="PDS38" s="61"/>
      <c r="PDT38" s="61"/>
      <c r="PDU38" s="61"/>
      <c r="PDV38" s="61"/>
      <c r="PDW38" s="61"/>
      <c r="PDX38" s="61"/>
      <c r="PDY38" s="61"/>
      <c r="PDZ38" s="61"/>
      <c r="PEA38" s="61"/>
      <c r="PEB38" s="61"/>
      <c r="PEC38" s="61"/>
      <c r="PED38" s="61"/>
      <c r="PEE38" s="61"/>
      <c r="PEF38" s="61"/>
      <c r="PEG38" s="61"/>
      <c r="PEH38" s="61"/>
      <c r="PEI38" s="61"/>
      <c r="PEJ38" s="61"/>
      <c r="PEK38" s="61"/>
      <c r="PEL38" s="61"/>
      <c r="PEM38" s="61"/>
      <c r="PEN38" s="61"/>
      <c r="PEO38" s="61"/>
      <c r="PEP38" s="61"/>
      <c r="PEQ38" s="61"/>
      <c r="PER38" s="61"/>
      <c r="PES38" s="61"/>
      <c r="PET38" s="61"/>
      <c r="PEU38" s="61"/>
      <c r="PEV38" s="61"/>
      <c r="PEW38" s="61"/>
      <c r="PEX38" s="61"/>
      <c r="PEY38" s="61"/>
      <c r="PEZ38" s="61"/>
      <c r="PFA38" s="61"/>
      <c r="PFB38" s="61"/>
      <c r="PFC38" s="61"/>
      <c r="PFD38" s="61"/>
      <c r="PFE38" s="61"/>
      <c r="PFF38" s="61"/>
      <c r="PFG38" s="61"/>
      <c r="PFH38" s="61"/>
      <c r="PFI38" s="61"/>
      <c r="PFJ38" s="61"/>
      <c r="PFK38" s="61"/>
      <c r="PFL38" s="61"/>
      <c r="PFM38" s="61"/>
      <c r="PFN38" s="61"/>
      <c r="PFO38" s="61"/>
      <c r="PFP38" s="61"/>
      <c r="PFQ38" s="61"/>
      <c r="PFR38" s="61"/>
      <c r="PFS38" s="61"/>
      <c r="PFT38" s="61"/>
      <c r="PFU38" s="61"/>
      <c r="PFV38" s="61"/>
      <c r="PFW38" s="61"/>
      <c r="PFX38" s="61"/>
      <c r="PFY38" s="61"/>
      <c r="PFZ38" s="61"/>
      <c r="PGA38" s="61"/>
      <c r="PGB38" s="61"/>
      <c r="PGC38" s="61"/>
      <c r="PGD38" s="61"/>
      <c r="PGE38" s="61"/>
      <c r="PGF38" s="61"/>
      <c r="PGG38" s="61"/>
      <c r="PGH38" s="61"/>
      <c r="PGI38" s="61"/>
      <c r="PGJ38" s="61"/>
      <c r="PGK38" s="61"/>
      <c r="PGL38" s="61"/>
      <c r="PGM38" s="61"/>
      <c r="PGN38" s="61"/>
      <c r="PGO38" s="61"/>
      <c r="PGP38" s="61"/>
      <c r="PGQ38" s="61"/>
      <c r="PGR38" s="61"/>
      <c r="PGS38" s="61"/>
      <c r="PGT38" s="61"/>
      <c r="PGU38" s="61"/>
      <c r="PGV38" s="61"/>
      <c r="PGW38" s="61"/>
      <c r="PGX38" s="61"/>
      <c r="PGY38" s="61"/>
      <c r="PGZ38" s="61"/>
      <c r="PHA38" s="61"/>
      <c r="PHB38" s="61"/>
      <c r="PHC38" s="61"/>
      <c r="PHD38" s="61"/>
      <c r="PHE38" s="61"/>
      <c r="PHF38" s="61"/>
      <c r="PHG38" s="61"/>
      <c r="PHH38" s="61"/>
      <c r="PHI38" s="61"/>
      <c r="PHJ38" s="61"/>
      <c r="PHK38" s="61"/>
      <c r="PHL38" s="61"/>
      <c r="PHM38" s="61"/>
      <c r="PHN38" s="61"/>
      <c r="PHO38" s="61"/>
      <c r="PHP38" s="61"/>
      <c r="PHQ38" s="61"/>
      <c r="PHR38" s="61"/>
      <c r="PHS38" s="61"/>
      <c r="PHT38" s="61"/>
      <c r="PHU38" s="61"/>
      <c r="PHV38" s="61"/>
      <c r="PHW38" s="61"/>
      <c r="PHX38" s="61"/>
      <c r="PHY38" s="61"/>
      <c r="PHZ38" s="61"/>
      <c r="PIA38" s="61"/>
      <c r="PIB38" s="61"/>
      <c r="PIC38" s="61"/>
      <c r="PID38" s="61"/>
      <c r="PIE38" s="61"/>
      <c r="PIF38" s="61"/>
      <c r="PIG38" s="61"/>
      <c r="PIH38" s="61"/>
      <c r="PII38" s="61"/>
      <c r="PIJ38" s="61"/>
      <c r="PIK38" s="61"/>
      <c r="PIL38" s="61"/>
      <c r="PIM38" s="61"/>
      <c r="PIN38" s="61"/>
      <c r="PIO38" s="61"/>
      <c r="PIP38" s="61"/>
      <c r="PIQ38" s="61"/>
      <c r="PIR38" s="61"/>
      <c r="PIS38" s="61"/>
      <c r="PIT38" s="61"/>
      <c r="PIU38" s="61"/>
      <c r="PIV38" s="61"/>
      <c r="PIW38" s="61"/>
      <c r="PIX38" s="61"/>
      <c r="PIY38" s="61"/>
      <c r="PIZ38" s="61"/>
      <c r="PJA38" s="61"/>
      <c r="PJB38" s="61"/>
      <c r="PJC38" s="61"/>
      <c r="PJD38" s="61"/>
      <c r="PJE38" s="61"/>
      <c r="PJF38" s="61"/>
      <c r="PJG38" s="61"/>
      <c r="PJH38" s="61"/>
      <c r="PJI38" s="61"/>
      <c r="PJJ38" s="61"/>
      <c r="PJK38" s="61"/>
      <c r="PJL38" s="61"/>
      <c r="PJM38" s="61"/>
      <c r="PJN38" s="61"/>
      <c r="PJO38" s="61"/>
      <c r="PJP38" s="61"/>
      <c r="PJQ38" s="61"/>
      <c r="PJR38" s="61"/>
      <c r="PJS38" s="61"/>
      <c r="PJT38" s="61"/>
      <c r="PJU38" s="61"/>
      <c r="PJV38" s="61"/>
      <c r="PJW38" s="61"/>
      <c r="PJX38" s="61"/>
      <c r="PJY38" s="61"/>
      <c r="PJZ38" s="61"/>
      <c r="PKA38" s="61"/>
      <c r="PKB38" s="61"/>
      <c r="PKC38" s="61"/>
      <c r="PKD38" s="61"/>
      <c r="PKE38" s="61"/>
      <c r="PKF38" s="61"/>
      <c r="PKG38" s="61"/>
      <c r="PKH38" s="61"/>
      <c r="PKI38" s="61"/>
      <c r="PKJ38" s="61"/>
      <c r="PKK38" s="61"/>
      <c r="PKL38" s="61"/>
      <c r="PKM38" s="61"/>
      <c r="PKN38" s="61"/>
      <c r="PKO38" s="61"/>
      <c r="PKP38" s="61"/>
      <c r="PKQ38" s="61"/>
      <c r="PKR38" s="61"/>
      <c r="PKS38" s="61"/>
      <c r="PKT38" s="61"/>
      <c r="PKU38" s="61"/>
      <c r="PKV38" s="61"/>
      <c r="PKW38" s="61"/>
      <c r="PKX38" s="61"/>
      <c r="PKY38" s="61"/>
      <c r="PKZ38" s="61"/>
      <c r="PLA38" s="61"/>
      <c r="PLB38" s="61"/>
      <c r="PLC38" s="61"/>
      <c r="PLD38" s="61"/>
      <c r="PLE38" s="61"/>
      <c r="PLF38" s="61"/>
      <c r="PLG38" s="61"/>
      <c r="PLH38" s="61"/>
      <c r="PLI38" s="61"/>
      <c r="PLJ38" s="61"/>
      <c r="PLK38" s="61"/>
      <c r="PLL38" s="61"/>
      <c r="PLM38" s="61"/>
      <c r="PLN38" s="61"/>
      <c r="PLO38" s="61"/>
      <c r="PLP38" s="61"/>
      <c r="PLQ38" s="61"/>
      <c r="PLR38" s="61"/>
      <c r="PLS38" s="61"/>
      <c r="PLT38" s="61"/>
      <c r="PLU38" s="61"/>
      <c r="PLV38" s="61"/>
      <c r="PLW38" s="61"/>
      <c r="PLX38" s="61"/>
      <c r="PLY38" s="61"/>
      <c r="PLZ38" s="61"/>
      <c r="PMA38" s="61"/>
      <c r="PMB38" s="61"/>
      <c r="PMC38" s="61"/>
      <c r="PMD38" s="61"/>
      <c r="PME38" s="61"/>
      <c r="PMF38" s="61"/>
      <c r="PMG38" s="61"/>
      <c r="PMH38" s="61"/>
      <c r="PMI38" s="61"/>
      <c r="PMJ38" s="61"/>
      <c r="PMK38" s="61"/>
      <c r="PML38" s="61"/>
      <c r="PMM38" s="61"/>
      <c r="PMN38" s="61"/>
      <c r="PMO38" s="61"/>
      <c r="PMP38" s="61"/>
      <c r="PMQ38" s="61"/>
      <c r="PMR38" s="61"/>
      <c r="PMS38" s="61"/>
      <c r="PMT38" s="61"/>
      <c r="PMU38" s="61"/>
      <c r="PMV38" s="61"/>
      <c r="PMW38" s="61"/>
      <c r="PMX38" s="61"/>
      <c r="PMY38" s="61"/>
      <c r="PMZ38" s="61"/>
      <c r="PNA38" s="61"/>
      <c r="PNB38" s="61"/>
      <c r="PNC38" s="61"/>
      <c r="PND38" s="61"/>
      <c r="PNE38" s="61"/>
      <c r="PNF38" s="61"/>
      <c r="PNG38" s="61"/>
      <c r="PNH38" s="61"/>
      <c r="PNI38" s="61"/>
      <c r="PNJ38" s="61"/>
      <c r="PNK38" s="61"/>
      <c r="PNL38" s="61"/>
      <c r="PNM38" s="61"/>
      <c r="PNN38" s="61"/>
      <c r="PNO38" s="61"/>
      <c r="PNP38" s="61"/>
      <c r="PNQ38" s="61"/>
      <c r="PNR38" s="61"/>
      <c r="PNS38" s="61"/>
      <c r="PNT38" s="61"/>
      <c r="PNU38" s="61"/>
      <c r="PNV38" s="61"/>
      <c r="PNW38" s="61"/>
      <c r="PNX38" s="61"/>
      <c r="PNY38" s="61"/>
      <c r="PNZ38" s="61"/>
      <c r="POA38" s="61"/>
      <c r="POB38" s="61"/>
      <c r="POC38" s="61"/>
      <c r="POD38" s="61"/>
      <c r="POE38" s="61"/>
      <c r="POF38" s="61"/>
      <c r="POG38" s="61"/>
      <c r="POH38" s="61"/>
      <c r="POI38" s="61"/>
      <c r="POJ38" s="61"/>
      <c r="POK38" s="61"/>
      <c r="POL38" s="61"/>
      <c r="POM38" s="61"/>
      <c r="PON38" s="61"/>
      <c r="POO38" s="61"/>
      <c r="POP38" s="61"/>
      <c r="POQ38" s="61"/>
      <c r="POR38" s="61"/>
      <c r="POS38" s="61"/>
      <c r="POT38" s="61"/>
      <c r="POU38" s="61"/>
      <c r="POV38" s="61"/>
      <c r="POW38" s="61"/>
      <c r="POX38" s="61"/>
      <c r="POY38" s="61"/>
      <c r="POZ38" s="61"/>
      <c r="PPA38" s="61"/>
      <c r="PPB38" s="61"/>
      <c r="PPC38" s="61"/>
      <c r="PPD38" s="61"/>
      <c r="PPE38" s="61"/>
      <c r="PPF38" s="61"/>
      <c r="PPG38" s="61"/>
      <c r="PPH38" s="61"/>
      <c r="PPI38" s="61"/>
      <c r="PPJ38" s="61"/>
      <c r="PPK38" s="61"/>
      <c r="PPL38" s="61"/>
      <c r="PPM38" s="61"/>
      <c r="PPN38" s="61"/>
      <c r="PPO38" s="61"/>
      <c r="PPP38" s="61"/>
      <c r="PPQ38" s="61"/>
      <c r="PPR38" s="61"/>
      <c r="PPS38" s="61"/>
      <c r="PPT38" s="61"/>
      <c r="PPU38" s="61"/>
      <c r="PPV38" s="61"/>
      <c r="PPW38" s="61"/>
      <c r="PPX38" s="61"/>
      <c r="PPY38" s="61"/>
      <c r="PPZ38" s="61"/>
      <c r="PQA38" s="61"/>
      <c r="PQB38" s="61"/>
      <c r="PQC38" s="61"/>
      <c r="PQD38" s="61"/>
      <c r="PQE38" s="61"/>
      <c r="PQF38" s="61"/>
      <c r="PQG38" s="61"/>
      <c r="PQH38" s="61"/>
      <c r="PQI38" s="61"/>
      <c r="PQJ38" s="61"/>
      <c r="PQK38" s="61"/>
      <c r="PQL38" s="61"/>
      <c r="PQM38" s="61"/>
      <c r="PQN38" s="61"/>
      <c r="PQO38" s="61"/>
      <c r="PQP38" s="61"/>
      <c r="PQQ38" s="61"/>
      <c r="PQR38" s="61"/>
      <c r="PQS38" s="61"/>
      <c r="PQT38" s="61"/>
      <c r="PQU38" s="61"/>
      <c r="PQV38" s="61"/>
      <c r="PQW38" s="61"/>
      <c r="PQX38" s="61"/>
      <c r="PQY38" s="61"/>
      <c r="PQZ38" s="61"/>
      <c r="PRA38" s="61"/>
      <c r="PRB38" s="61"/>
      <c r="PRC38" s="61"/>
      <c r="PRD38" s="61"/>
      <c r="PRE38" s="61"/>
      <c r="PRF38" s="61"/>
      <c r="PRG38" s="61"/>
      <c r="PRH38" s="61"/>
      <c r="PRI38" s="61"/>
      <c r="PRJ38" s="61"/>
      <c r="PRK38" s="61"/>
      <c r="PRL38" s="61"/>
      <c r="PRM38" s="61"/>
      <c r="PRN38" s="61"/>
      <c r="PRO38" s="61"/>
      <c r="PRP38" s="61"/>
      <c r="PRQ38" s="61"/>
      <c r="PRR38" s="61"/>
      <c r="PRS38" s="61"/>
      <c r="PRT38" s="61"/>
      <c r="PRU38" s="61"/>
      <c r="PRV38" s="61"/>
      <c r="PRW38" s="61"/>
      <c r="PRX38" s="61"/>
      <c r="PRY38" s="61"/>
      <c r="PRZ38" s="61"/>
      <c r="PSA38" s="61"/>
      <c r="PSB38" s="61"/>
      <c r="PSC38" s="61"/>
      <c r="PSD38" s="61"/>
      <c r="PSE38" s="61"/>
      <c r="PSF38" s="61"/>
      <c r="PSG38" s="61"/>
      <c r="PSH38" s="61"/>
      <c r="PSI38" s="61"/>
      <c r="PSJ38" s="61"/>
      <c r="PSK38" s="61"/>
      <c r="PSL38" s="61"/>
      <c r="PSM38" s="61"/>
      <c r="PSN38" s="61"/>
      <c r="PSO38" s="61"/>
      <c r="PSP38" s="61"/>
      <c r="PSQ38" s="61"/>
      <c r="PSR38" s="61"/>
      <c r="PSS38" s="61"/>
      <c r="PST38" s="61"/>
      <c r="PSU38" s="61"/>
      <c r="PSV38" s="61"/>
      <c r="PSW38" s="61"/>
      <c r="PSX38" s="61"/>
      <c r="PSY38" s="61"/>
      <c r="PSZ38" s="61"/>
      <c r="PTA38" s="61"/>
      <c r="PTB38" s="61"/>
      <c r="PTC38" s="61"/>
      <c r="PTD38" s="61"/>
      <c r="PTE38" s="61"/>
      <c r="PTF38" s="61"/>
      <c r="PTG38" s="61"/>
      <c r="PTH38" s="61"/>
      <c r="PTI38" s="61"/>
      <c r="PTJ38" s="61"/>
      <c r="PTK38" s="61"/>
      <c r="PTL38" s="61"/>
      <c r="PTM38" s="61"/>
      <c r="PTN38" s="61"/>
      <c r="PTO38" s="61"/>
      <c r="PTP38" s="61"/>
      <c r="PTQ38" s="61"/>
      <c r="PTR38" s="61"/>
      <c r="PTS38" s="61"/>
      <c r="PTT38" s="61"/>
      <c r="PTU38" s="61"/>
      <c r="PTV38" s="61"/>
      <c r="PTW38" s="61"/>
      <c r="PTX38" s="61"/>
      <c r="PTY38" s="61"/>
      <c r="PTZ38" s="61"/>
      <c r="PUA38" s="61"/>
      <c r="PUB38" s="61"/>
      <c r="PUC38" s="61"/>
      <c r="PUD38" s="61"/>
      <c r="PUE38" s="61"/>
      <c r="PUF38" s="61"/>
      <c r="PUG38" s="61"/>
      <c r="PUH38" s="61"/>
      <c r="PUI38" s="61"/>
      <c r="PUJ38" s="61"/>
      <c r="PUK38" s="61"/>
      <c r="PUL38" s="61"/>
      <c r="PUM38" s="61"/>
      <c r="PUN38" s="61"/>
      <c r="PUO38" s="61"/>
      <c r="PUP38" s="61"/>
      <c r="PUQ38" s="61"/>
      <c r="PUR38" s="61"/>
      <c r="PUS38" s="61"/>
      <c r="PUT38" s="61"/>
      <c r="PUU38" s="61"/>
      <c r="PUV38" s="61"/>
      <c r="PUW38" s="61"/>
      <c r="PUX38" s="61"/>
      <c r="PUY38" s="61"/>
      <c r="PUZ38" s="61"/>
      <c r="PVA38" s="61"/>
      <c r="PVB38" s="61"/>
      <c r="PVC38" s="61"/>
      <c r="PVD38" s="61"/>
      <c r="PVE38" s="61"/>
      <c r="PVF38" s="61"/>
      <c r="PVG38" s="61"/>
      <c r="PVH38" s="61"/>
      <c r="PVI38" s="61"/>
      <c r="PVJ38" s="61"/>
      <c r="PVK38" s="61"/>
      <c r="PVL38" s="61"/>
      <c r="PVM38" s="61"/>
      <c r="PVN38" s="61"/>
      <c r="PVO38" s="61"/>
      <c r="PVP38" s="61"/>
      <c r="PVQ38" s="61"/>
      <c r="PVR38" s="61"/>
      <c r="PVS38" s="61"/>
      <c r="PVT38" s="61"/>
      <c r="PVU38" s="61"/>
      <c r="PVV38" s="61"/>
      <c r="PVW38" s="61"/>
      <c r="PVX38" s="61"/>
      <c r="PVY38" s="61"/>
      <c r="PVZ38" s="61"/>
      <c r="PWA38" s="61"/>
      <c r="PWB38" s="61"/>
      <c r="PWC38" s="61"/>
      <c r="PWD38" s="61"/>
      <c r="PWE38" s="61"/>
      <c r="PWF38" s="61"/>
      <c r="PWG38" s="61"/>
      <c r="PWH38" s="61"/>
      <c r="PWI38" s="61"/>
      <c r="PWJ38" s="61"/>
      <c r="PWK38" s="61"/>
      <c r="PWL38" s="61"/>
      <c r="PWM38" s="61"/>
      <c r="PWN38" s="61"/>
      <c r="PWO38" s="61"/>
      <c r="PWP38" s="61"/>
      <c r="PWQ38" s="61"/>
      <c r="PWR38" s="61"/>
      <c r="PWS38" s="61"/>
      <c r="PWT38" s="61"/>
      <c r="PWU38" s="61"/>
      <c r="PWV38" s="61"/>
      <c r="PWW38" s="61"/>
      <c r="PWX38" s="61"/>
      <c r="PWY38" s="61"/>
      <c r="PWZ38" s="61"/>
      <c r="PXA38" s="61"/>
      <c r="PXB38" s="61"/>
      <c r="PXC38" s="61"/>
      <c r="PXD38" s="61"/>
      <c r="PXE38" s="61"/>
      <c r="PXF38" s="61"/>
      <c r="PXG38" s="61"/>
      <c r="PXH38" s="61"/>
      <c r="PXI38" s="61"/>
      <c r="PXJ38" s="61"/>
      <c r="PXK38" s="61"/>
      <c r="PXL38" s="61"/>
      <c r="PXM38" s="61"/>
      <c r="PXN38" s="61"/>
      <c r="PXO38" s="61"/>
      <c r="PXP38" s="61"/>
      <c r="PXQ38" s="61"/>
      <c r="PXR38" s="61"/>
      <c r="PXS38" s="61"/>
      <c r="PXT38" s="61"/>
      <c r="PXU38" s="61"/>
      <c r="PXV38" s="61"/>
      <c r="PXW38" s="61"/>
      <c r="PXX38" s="61"/>
      <c r="PXY38" s="61"/>
      <c r="PXZ38" s="61"/>
      <c r="PYA38" s="61"/>
      <c r="PYB38" s="61"/>
      <c r="PYC38" s="61"/>
      <c r="PYD38" s="61"/>
      <c r="PYE38" s="61"/>
      <c r="PYF38" s="61"/>
      <c r="PYG38" s="61"/>
      <c r="PYH38" s="61"/>
      <c r="PYI38" s="61"/>
      <c r="PYJ38" s="61"/>
      <c r="PYK38" s="61"/>
      <c r="PYL38" s="61"/>
      <c r="PYM38" s="61"/>
      <c r="PYN38" s="61"/>
      <c r="PYO38" s="61"/>
      <c r="PYP38" s="61"/>
      <c r="PYQ38" s="61"/>
      <c r="PYR38" s="61"/>
      <c r="PYS38" s="61"/>
      <c r="PYT38" s="61"/>
      <c r="PYU38" s="61"/>
      <c r="PYV38" s="61"/>
      <c r="PYW38" s="61"/>
      <c r="PYX38" s="61"/>
      <c r="PYY38" s="61"/>
      <c r="PYZ38" s="61"/>
      <c r="PZA38" s="61"/>
      <c r="PZB38" s="61"/>
      <c r="PZC38" s="61"/>
      <c r="PZD38" s="61"/>
      <c r="PZE38" s="61"/>
      <c r="PZF38" s="61"/>
      <c r="PZG38" s="61"/>
      <c r="PZH38" s="61"/>
      <c r="PZI38" s="61"/>
      <c r="PZJ38" s="61"/>
      <c r="PZK38" s="61"/>
      <c r="PZL38" s="61"/>
      <c r="PZM38" s="61"/>
      <c r="PZN38" s="61"/>
      <c r="PZO38" s="61"/>
      <c r="PZP38" s="61"/>
      <c r="PZQ38" s="61"/>
      <c r="PZR38" s="61"/>
      <c r="PZS38" s="61"/>
      <c r="PZT38" s="61"/>
      <c r="PZU38" s="61"/>
      <c r="PZV38" s="61"/>
      <c r="PZW38" s="61"/>
      <c r="PZX38" s="61"/>
      <c r="PZY38" s="61"/>
      <c r="PZZ38" s="61"/>
      <c r="QAA38" s="61"/>
      <c r="QAB38" s="61"/>
      <c r="QAC38" s="61"/>
      <c r="QAD38" s="61"/>
      <c r="QAE38" s="61"/>
      <c r="QAF38" s="61"/>
      <c r="QAG38" s="61"/>
      <c r="QAH38" s="61"/>
      <c r="QAI38" s="61"/>
      <c r="QAJ38" s="61"/>
      <c r="QAK38" s="61"/>
      <c r="QAL38" s="61"/>
      <c r="QAM38" s="61"/>
      <c r="QAN38" s="61"/>
      <c r="QAO38" s="61"/>
      <c r="QAP38" s="61"/>
      <c r="QAQ38" s="61"/>
      <c r="QAR38" s="61"/>
      <c r="QAS38" s="61"/>
      <c r="QAT38" s="61"/>
      <c r="QAU38" s="61"/>
      <c r="QAV38" s="61"/>
      <c r="QAW38" s="61"/>
      <c r="QAX38" s="61"/>
      <c r="QAY38" s="61"/>
      <c r="QAZ38" s="61"/>
      <c r="QBA38" s="61"/>
      <c r="QBB38" s="61"/>
      <c r="QBC38" s="61"/>
      <c r="QBD38" s="61"/>
      <c r="QBE38" s="61"/>
      <c r="QBF38" s="61"/>
      <c r="QBG38" s="61"/>
      <c r="QBH38" s="61"/>
      <c r="QBI38" s="61"/>
      <c r="QBJ38" s="61"/>
      <c r="QBK38" s="61"/>
      <c r="QBL38" s="61"/>
      <c r="QBM38" s="61"/>
      <c r="QBN38" s="61"/>
      <c r="QBO38" s="61"/>
      <c r="QBP38" s="61"/>
      <c r="QBQ38" s="61"/>
      <c r="QBR38" s="61"/>
      <c r="QBS38" s="61"/>
      <c r="QBT38" s="61"/>
      <c r="QBU38" s="61"/>
      <c r="QBV38" s="61"/>
      <c r="QBW38" s="61"/>
      <c r="QBX38" s="61"/>
      <c r="QBY38" s="61"/>
      <c r="QBZ38" s="61"/>
      <c r="QCA38" s="61"/>
      <c r="QCB38" s="61"/>
      <c r="QCC38" s="61"/>
      <c r="QCD38" s="61"/>
      <c r="QCE38" s="61"/>
      <c r="QCF38" s="61"/>
      <c r="QCG38" s="61"/>
      <c r="QCH38" s="61"/>
      <c r="QCI38" s="61"/>
      <c r="QCJ38" s="61"/>
      <c r="QCK38" s="61"/>
      <c r="QCL38" s="61"/>
      <c r="QCM38" s="61"/>
      <c r="QCN38" s="61"/>
      <c r="QCO38" s="61"/>
      <c r="QCP38" s="61"/>
      <c r="QCQ38" s="61"/>
      <c r="QCR38" s="61"/>
      <c r="QCS38" s="61"/>
      <c r="QCT38" s="61"/>
      <c r="QCU38" s="61"/>
      <c r="QCV38" s="61"/>
      <c r="QCW38" s="61"/>
      <c r="QCX38" s="61"/>
      <c r="QCY38" s="61"/>
      <c r="QCZ38" s="61"/>
      <c r="QDA38" s="61"/>
      <c r="QDB38" s="61"/>
      <c r="QDC38" s="61"/>
      <c r="QDD38" s="61"/>
      <c r="QDE38" s="61"/>
      <c r="QDF38" s="61"/>
      <c r="QDG38" s="61"/>
      <c r="QDH38" s="61"/>
      <c r="QDI38" s="61"/>
      <c r="QDJ38" s="61"/>
      <c r="QDK38" s="61"/>
      <c r="QDL38" s="61"/>
      <c r="QDM38" s="61"/>
      <c r="QDN38" s="61"/>
      <c r="QDO38" s="61"/>
      <c r="QDP38" s="61"/>
      <c r="QDQ38" s="61"/>
      <c r="QDR38" s="61"/>
      <c r="QDS38" s="61"/>
      <c r="QDT38" s="61"/>
      <c r="QDU38" s="61"/>
      <c r="QDV38" s="61"/>
      <c r="QDW38" s="61"/>
      <c r="QDX38" s="61"/>
      <c r="QDY38" s="61"/>
      <c r="QDZ38" s="61"/>
      <c r="QEA38" s="61"/>
      <c r="QEB38" s="61"/>
      <c r="QEC38" s="61"/>
      <c r="QED38" s="61"/>
      <c r="QEE38" s="61"/>
      <c r="QEF38" s="61"/>
      <c r="QEG38" s="61"/>
      <c r="QEH38" s="61"/>
      <c r="QEI38" s="61"/>
      <c r="QEJ38" s="61"/>
      <c r="QEK38" s="61"/>
      <c r="QEL38" s="61"/>
      <c r="QEM38" s="61"/>
      <c r="QEN38" s="61"/>
      <c r="QEO38" s="61"/>
      <c r="QEP38" s="61"/>
      <c r="QEQ38" s="61"/>
      <c r="QER38" s="61"/>
      <c r="QES38" s="61"/>
      <c r="QET38" s="61"/>
      <c r="QEU38" s="61"/>
      <c r="QEV38" s="61"/>
      <c r="QEW38" s="61"/>
      <c r="QEX38" s="61"/>
      <c r="QEY38" s="61"/>
      <c r="QEZ38" s="61"/>
      <c r="QFA38" s="61"/>
      <c r="QFB38" s="61"/>
      <c r="QFC38" s="61"/>
      <c r="QFD38" s="61"/>
      <c r="QFE38" s="61"/>
      <c r="QFF38" s="61"/>
      <c r="QFG38" s="61"/>
      <c r="QFH38" s="61"/>
      <c r="QFI38" s="61"/>
      <c r="QFJ38" s="61"/>
      <c r="QFK38" s="61"/>
      <c r="QFL38" s="61"/>
      <c r="QFM38" s="61"/>
      <c r="QFN38" s="61"/>
      <c r="QFO38" s="61"/>
      <c r="QFP38" s="61"/>
      <c r="QFQ38" s="61"/>
      <c r="QFR38" s="61"/>
      <c r="QFS38" s="61"/>
      <c r="QFT38" s="61"/>
      <c r="QFU38" s="61"/>
      <c r="QFV38" s="61"/>
      <c r="QFW38" s="61"/>
      <c r="QFX38" s="61"/>
      <c r="QFY38" s="61"/>
      <c r="QFZ38" s="61"/>
      <c r="QGA38" s="61"/>
      <c r="QGB38" s="61"/>
      <c r="QGC38" s="61"/>
      <c r="QGD38" s="61"/>
      <c r="QGE38" s="61"/>
      <c r="QGF38" s="61"/>
      <c r="QGG38" s="61"/>
      <c r="QGH38" s="61"/>
      <c r="QGI38" s="61"/>
      <c r="QGJ38" s="61"/>
      <c r="QGK38" s="61"/>
      <c r="QGL38" s="61"/>
      <c r="QGM38" s="61"/>
      <c r="QGN38" s="61"/>
      <c r="QGO38" s="61"/>
      <c r="QGP38" s="61"/>
      <c r="QGQ38" s="61"/>
      <c r="QGR38" s="61"/>
      <c r="QGS38" s="61"/>
      <c r="QGT38" s="61"/>
      <c r="QGU38" s="61"/>
      <c r="QGV38" s="61"/>
      <c r="QGW38" s="61"/>
      <c r="QGX38" s="61"/>
      <c r="QGY38" s="61"/>
      <c r="QGZ38" s="61"/>
      <c r="QHA38" s="61"/>
      <c r="QHB38" s="61"/>
      <c r="QHC38" s="61"/>
      <c r="QHD38" s="61"/>
      <c r="QHE38" s="61"/>
      <c r="QHF38" s="61"/>
      <c r="QHG38" s="61"/>
      <c r="QHH38" s="61"/>
      <c r="QHI38" s="61"/>
      <c r="QHJ38" s="61"/>
      <c r="QHK38" s="61"/>
      <c r="QHL38" s="61"/>
      <c r="QHM38" s="61"/>
      <c r="QHN38" s="61"/>
      <c r="QHO38" s="61"/>
      <c r="QHP38" s="61"/>
      <c r="QHQ38" s="61"/>
      <c r="QHR38" s="61"/>
      <c r="QHS38" s="61"/>
      <c r="QHT38" s="61"/>
      <c r="QHU38" s="61"/>
      <c r="QHV38" s="61"/>
      <c r="QHW38" s="61"/>
      <c r="QHX38" s="61"/>
      <c r="QHY38" s="61"/>
      <c r="QHZ38" s="61"/>
      <c r="QIA38" s="61"/>
      <c r="QIB38" s="61"/>
      <c r="QIC38" s="61"/>
      <c r="QID38" s="61"/>
      <c r="QIE38" s="61"/>
      <c r="QIF38" s="61"/>
      <c r="QIG38" s="61"/>
      <c r="QIH38" s="61"/>
      <c r="QII38" s="61"/>
      <c r="QIJ38" s="61"/>
      <c r="QIK38" s="61"/>
      <c r="QIL38" s="61"/>
      <c r="QIM38" s="61"/>
      <c r="QIN38" s="61"/>
      <c r="QIO38" s="61"/>
      <c r="QIP38" s="61"/>
      <c r="QIQ38" s="61"/>
      <c r="QIR38" s="61"/>
      <c r="QIS38" s="61"/>
      <c r="QIT38" s="61"/>
      <c r="QIU38" s="61"/>
      <c r="QIV38" s="61"/>
      <c r="QIW38" s="61"/>
      <c r="QIX38" s="61"/>
      <c r="QIY38" s="61"/>
      <c r="QIZ38" s="61"/>
      <c r="QJA38" s="61"/>
      <c r="QJB38" s="61"/>
      <c r="QJC38" s="61"/>
      <c r="QJD38" s="61"/>
      <c r="QJE38" s="61"/>
      <c r="QJF38" s="61"/>
      <c r="QJG38" s="61"/>
      <c r="QJH38" s="61"/>
      <c r="QJI38" s="61"/>
      <c r="QJJ38" s="61"/>
      <c r="QJK38" s="61"/>
      <c r="QJL38" s="61"/>
      <c r="QJM38" s="61"/>
      <c r="QJN38" s="61"/>
      <c r="QJO38" s="61"/>
      <c r="QJP38" s="61"/>
      <c r="QJQ38" s="61"/>
      <c r="QJR38" s="61"/>
      <c r="QJS38" s="61"/>
      <c r="QJT38" s="61"/>
      <c r="QJU38" s="61"/>
      <c r="QJV38" s="61"/>
      <c r="QJW38" s="61"/>
      <c r="QJX38" s="61"/>
      <c r="QJY38" s="61"/>
      <c r="QJZ38" s="61"/>
      <c r="QKA38" s="61"/>
      <c r="QKB38" s="61"/>
      <c r="QKC38" s="61"/>
      <c r="QKD38" s="61"/>
      <c r="QKE38" s="61"/>
      <c r="QKF38" s="61"/>
      <c r="QKG38" s="61"/>
      <c r="QKH38" s="61"/>
      <c r="QKI38" s="61"/>
      <c r="QKJ38" s="61"/>
      <c r="QKK38" s="61"/>
      <c r="QKL38" s="61"/>
      <c r="QKM38" s="61"/>
      <c r="QKN38" s="61"/>
      <c r="QKO38" s="61"/>
      <c r="QKP38" s="61"/>
      <c r="QKQ38" s="61"/>
      <c r="QKR38" s="61"/>
      <c r="QKS38" s="61"/>
      <c r="QKT38" s="61"/>
      <c r="QKU38" s="61"/>
      <c r="QKV38" s="61"/>
      <c r="QKW38" s="61"/>
      <c r="QKX38" s="61"/>
      <c r="QKY38" s="61"/>
      <c r="QKZ38" s="61"/>
      <c r="QLA38" s="61"/>
      <c r="QLB38" s="61"/>
      <c r="QLC38" s="61"/>
      <c r="QLD38" s="61"/>
      <c r="QLE38" s="61"/>
      <c r="QLF38" s="61"/>
      <c r="QLG38" s="61"/>
      <c r="QLH38" s="61"/>
      <c r="QLI38" s="61"/>
      <c r="QLJ38" s="61"/>
      <c r="QLK38" s="61"/>
      <c r="QLL38" s="61"/>
      <c r="QLM38" s="61"/>
      <c r="QLN38" s="61"/>
      <c r="QLO38" s="61"/>
      <c r="QLP38" s="61"/>
      <c r="QLQ38" s="61"/>
      <c r="QLR38" s="61"/>
      <c r="QLS38" s="61"/>
      <c r="QLT38" s="61"/>
      <c r="QLU38" s="61"/>
      <c r="QLV38" s="61"/>
      <c r="QLW38" s="61"/>
      <c r="QLX38" s="61"/>
      <c r="QLY38" s="61"/>
      <c r="QLZ38" s="61"/>
      <c r="QMA38" s="61"/>
      <c r="QMB38" s="61"/>
      <c r="QMC38" s="61"/>
      <c r="QMD38" s="61"/>
      <c r="QME38" s="61"/>
      <c r="QMF38" s="61"/>
      <c r="QMG38" s="61"/>
      <c r="QMH38" s="61"/>
      <c r="QMI38" s="61"/>
      <c r="QMJ38" s="61"/>
      <c r="QMK38" s="61"/>
      <c r="QML38" s="61"/>
      <c r="QMM38" s="61"/>
      <c r="QMN38" s="61"/>
      <c r="QMO38" s="61"/>
      <c r="QMP38" s="61"/>
      <c r="QMQ38" s="61"/>
      <c r="QMR38" s="61"/>
      <c r="QMS38" s="61"/>
      <c r="QMT38" s="61"/>
      <c r="QMU38" s="61"/>
      <c r="QMV38" s="61"/>
      <c r="QMW38" s="61"/>
      <c r="QMX38" s="61"/>
      <c r="QMY38" s="61"/>
      <c r="QMZ38" s="61"/>
      <c r="QNA38" s="61"/>
      <c r="QNB38" s="61"/>
      <c r="QNC38" s="61"/>
      <c r="QND38" s="61"/>
      <c r="QNE38" s="61"/>
      <c r="QNF38" s="61"/>
      <c r="QNG38" s="61"/>
      <c r="QNH38" s="61"/>
      <c r="QNI38" s="61"/>
      <c r="QNJ38" s="61"/>
      <c r="QNK38" s="61"/>
      <c r="QNL38" s="61"/>
      <c r="QNM38" s="61"/>
      <c r="QNN38" s="61"/>
      <c r="QNO38" s="61"/>
      <c r="QNP38" s="61"/>
      <c r="QNQ38" s="61"/>
      <c r="QNR38" s="61"/>
      <c r="QNS38" s="61"/>
      <c r="QNT38" s="61"/>
      <c r="QNU38" s="61"/>
      <c r="QNV38" s="61"/>
      <c r="QNW38" s="61"/>
      <c r="QNX38" s="61"/>
      <c r="QNY38" s="61"/>
      <c r="QNZ38" s="61"/>
      <c r="QOA38" s="61"/>
      <c r="QOB38" s="61"/>
      <c r="QOC38" s="61"/>
      <c r="QOD38" s="61"/>
      <c r="QOE38" s="61"/>
      <c r="QOF38" s="61"/>
      <c r="QOG38" s="61"/>
      <c r="QOH38" s="61"/>
      <c r="QOI38" s="61"/>
      <c r="QOJ38" s="61"/>
      <c r="QOK38" s="61"/>
      <c r="QOL38" s="61"/>
      <c r="QOM38" s="61"/>
      <c r="QON38" s="61"/>
      <c r="QOO38" s="61"/>
      <c r="QOP38" s="61"/>
      <c r="QOQ38" s="61"/>
      <c r="QOR38" s="61"/>
      <c r="QOS38" s="61"/>
      <c r="QOT38" s="61"/>
      <c r="QOU38" s="61"/>
      <c r="QOV38" s="61"/>
      <c r="QOW38" s="61"/>
      <c r="QOX38" s="61"/>
      <c r="QOY38" s="61"/>
      <c r="QOZ38" s="61"/>
      <c r="QPA38" s="61"/>
      <c r="QPB38" s="61"/>
      <c r="QPC38" s="61"/>
      <c r="QPD38" s="61"/>
      <c r="QPE38" s="61"/>
      <c r="QPF38" s="61"/>
      <c r="QPG38" s="61"/>
      <c r="QPH38" s="61"/>
      <c r="QPI38" s="61"/>
      <c r="QPJ38" s="61"/>
      <c r="QPK38" s="61"/>
      <c r="QPL38" s="61"/>
      <c r="QPM38" s="61"/>
      <c r="QPN38" s="61"/>
      <c r="QPO38" s="61"/>
      <c r="QPP38" s="61"/>
      <c r="QPQ38" s="61"/>
      <c r="QPR38" s="61"/>
      <c r="QPS38" s="61"/>
      <c r="QPT38" s="61"/>
      <c r="QPU38" s="61"/>
      <c r="QPV38" s="61"/>
      <c r="QPW38" s="61"/>
      <c r="QPX38" s="61"/>
      <c r="QPY38" s="61"/>
      <c r="QPZ38" s="61"/>
      <c r="QQA38" s="61"/>
      <c r="QQB38" s="61"/>
      <c r="QQC38" s="61"/>
      <c r="QQD38" s="61"/>
      <c r="QQE38" s="61"/>
      <c r="QQF38" s="61"/>
      <c r="QQG38" s="61"/>
      <c r="QQH38" s="61"/>
      <c r="QQI38" s="61"/>
      <c r="QQJ38" s="61"/>
      <c r="QQK38" s="61"/>
      <c r="QQL38" s="61"/>
      <c r="QQM38" s="61"/>
      <c r="QQN38" s="61"/>
      <c r="QQO38" s="61"/>
      <c r="QQP38" s="61"/>
      <c r="QQQ38" s="61"/>
      <c r="QQR38" s="61"/>
      <c r="QQS38" s="61"/>
      <c r="QQT38" s="61"/>
      <c r="QQU38" s="61"/>
      <c r="QQV38" s="61"/>
      <c r="QQW38" s="61"/>
      <c r="QQX38" s="61"/>
      <c r="QQY38" s="61"/>
      <c r="QQZ38" s="61"/>
      <c r="QRA38" s="61"/>
      <c r="QRB38" s="61"/>
      <c r="QRC38" s="61"/>
      <c r="QRD38" s="61"/>
      <c r="QRE38" s="61"/>
      <c r="QRF38" s="61"/>
      <c r="QRG38" s="61"/>
      <c r="QRH38" s="61"/>
      <c r="QRI38" s="61"/>
      <c r="QRJ38" s="61"/>
      <c r="QRK38" s="61"/>
      <c r="QRL38" s="61"/>
      <c r="QRM38" s="61"/>
      <c r="QRN38" s="61"/>
      <c r="QRO38" s="61"/>
      <c r="QRP38" s="61"/>
      <c r="QRQ38" s="61"/>
      <c r="QRR38" s="61"/>
      <c r="QRS38" s="61"/>
      <c r="QRT38" s="61"/>
      <c r="QRU38" s="61"/>
      <c r="QRV38" s="61"/>
      <c r="QRW38" s="61"/>
      <c r="QRX38" s="61"/>
      <c r="QRY38" s="61"/>
      <c r="QRZ38" s="61"/>
      <c r="QSA38" s="61"/>
      <c r="QSB38" s="61"/>
      <c r="QSC38" s="61"/>
      <c r="QSD38" s="61"/>
      <c r="QSE38" s="61"/>
      <c r="QSF38" s="61"/>
      <c r="QSG38" s="61"/>
      <c r="QSH38" s="61"/>
      <c r="QSI38" s="61"/>
      <c r="QSJ38" s="61"/>
      <c r="QSK38" s="61"/>
      <c r="QSL38" s="61"/>
      <c r="QSM38" s="61"/>
      <c r="QSN38" s="61"/>
      <c r="QSO38" s="61"/>
      <c r="QSP38" s="61"/>
      <c r="QSQ38" s="61"/>
      <c r="QSR38" s="61"/>
      <c r="QSS38" s="61"/>
      <c r="QST38" s="61"/>
      <c r="QSU38" s="61"/>
      <c r="QSV38" s="61"/>
      <c r="QSW38" s="61"/>
      <c r="QSX38" s="61"/>
      <c r="QSY38" s="61"/>
      <c r="QSZ38" s="61"/>
      <c r="QTA38" s="61"/>
      <c r="QTB38" s="61"/>
      <c r="QTC38" s="61"/>
      <c r="QTD38" s="61"/>
      <c r="QTE38" s="61"/>
      <c r="QTF38" s="61"/>
      <c r="QTG38" s="61"/>
      <c r="QTH38" s="61"/>
      <c r="QTI38" s="61"/>
      <c r="QTJ38" s="61"/>
      <c r="QTK38" s="61"/>
      <c r="QTL38" s="61"/>
      <c r="QTM38" s="61"/>
      <c r="QTN38" s="61"/>
      <c r="QTO38" s="61"/>
      <c r="QTP38" s="61"/>
      <c r="QTQ38" s="61"/>
      <c r="QTR38" s="61"/>
      <c r="QTS38" s="61"/>
      <c r="QTT38" s="61"/>
      <c r="QTU38" s="61"/>
      <c r="QTV38" s="61"/>
      <c r="QTW38" s="61"/>
      <c r="QTX38" s="61"/>
      <c r="QTY38" s="61"/>
      <c r="QTZ38" s="61"/>
      <c r="QUA38" s="61"/>
      <c r="QUB38" s="61"/>
      <c r="QUC38" s="61"/>
      <c r="QUD38" s="61"/>
      <c r="QUE38" s="61"/>
      <c r="QUF38" s="61"/>
      <c r="QUG38" s="61"/>
      <c r="QUH38" s="61"/>
      <c r="QUI38" s="61"/>
      <c r="QUJ38" s="61"/>
      <c r="QUK38" s="61"/>
      <c r="QUL38" s="61"/>
      <c r="QUM38" s="61"/>
      <c r="QUN38" s="61"/>
      <c r="QUO38" s="61"/>
      <c r="QUP38" s="61"/>
      <c r="QUQ38" s="61"/>
      <c r="QUR38" s="61"/>
      <c r="QUS38" s="61"/>
      <c r="QUT38" s="61"/>
      <c r="QUU38" s="61"/>
      <c r="QUV38" s="61"/>
      <c r="QUW38" s="61"/>
      <c r="QUX38" s="61"/>
      <c r="QUY38" s="61"/>
      <c r="QUZ38" s="61"/>
      <c r="QVA38" s="61"/>
      <c r="QVB38" s="61"/>
      <c r="QVC38" s="61"/>
      <c r="QVD38" s="61"/>
      <c r="QVE38" s="61"/>
      <c r="QVF38" s="61"/>
      <c r="QVG38" s="61"/>
      <c r="QVH38" s="61"/>
      <c r="QVI38" s="61"/>
      <c r="QVJ38" s="61"/>
      <c r="QVK38" s="61"/>
      <c r="QVL38" s="61"/>
      <c r="QVM38" s="61"/>
      <c r="QVN38" s="61"/>
      <c r="QVO38" s="61"/>
      <c r="QVP38" s="61"/>
      <c r="QVQ38" s="61"/>
      <c r="QVR38" s="61"/>
      <c r="QVS38" s="61"/>
      <c r="QVT38" s="61"/>
      <c r="QVU38" s="61"/>
      <c r="QVV38" s="61"/>
      <c r="QVW38" s="61"/>
      <c r="QVX38" s="61"/>
      <c r="QVY38" s="61"/>
      <c r="QVZ38" s="61"/>
      <c r="QWA38" s="61"/>
      <c r="QWB38" s="61"/>
      <c r="QWC38" s="61"/>
      <c r="QWD38" s="61"/>
      <c r="QWE38" s="61"/>
      <c r="QWF38" s="61"/>
      <c r="QWG38" s="61"/>
      <c r="QWH38" s="61"/>
      <c r="QWI38" s="61"/>
      <c r="QWJ38" s="61"/>
      <c r="QWK38" s="61"/>
      <c r="QWL38" s="61"/>
      <c r="QWM38" s="61"/>
      <c r="QWN38" s="61"/>
      <c r="QWO38" s="61"/>
      <c r="QWP38" s="61"/>
      <c r="QWQ38" s="61"/>
      <c r="QWR38" s="61"/>
      <c r="QWS38" s="61"/>
      <c r="QWT38" s="61"/>
      <c r="QWU38" s="61"/>
      <c r="QWV38" s="61"/>
      <c r="QWW38" s="61"/>
      <c r="QWX38" s="61"/>
      <c r="QWY38" s="61"/>
      <c r="QWZ38" s="61"/>
      <c r="QXA38" s="61"/>
      <c r="QXB38" s="61"/>
      <c r="QXC38" s="61"/>
      <c r="QXD38" s="61"/>
      <c r="QXE38" s="61"/>
      <c r="QXF38" s="61"/>
      <c r="QXG38" s="61"/>
      <c r="QXH38" s="61"/>
      <c r="QXI38" s="61"/>
      <c r="QXJ38" s="61"/>
      <c r="QXK38" s="61"/>
      <c r="QXL38" s="61"/>
      <c r="QXM38" s="61"/>
      <c r="QXN38" s="61"/>
      <c r="QXO38" s="61"/>
      <c r="QXP38" s="61"/>
      <c r="QXQ38" s="61"/>
      <c r="QXR38" s="61"/>
      <c r="QXS38" s="61"/>
      <c r="QXT38" s="61"/>
      <c r="QXU38" s="61"/>
      <c r="QXV38" s="61"/>
      <c r="QXW38" s="61"/>
      <c r="QXX38" s="61"/>
      <c r="QXY38" s="61"/>
      <c r="QXZ38" s="61"/>
      <c r="QYA38" s="61"/>
      <c r="QYB38" s="61"/>
      <c r="QYC38" s="61"/>
      <c r="QYD38" s="61"/>
      <c r="QYE38" s="61"/>
      <c r="QYF38" s="61"/>
      <c r="QYG38" s="61"/>
      <c r="QYH38" s="61"/>
      <c r="QYI38" s="61"/>
      <c r="QYJ38" s="61"/>
      <c r="QYK38" s="61"/>
      <c r="QYL38" s="61"/>
      <c r="QYM38" s="61"/>
      <c r="QYN38" s="61"/>
      <c r="QYO38" s="61"/>
      <c r="QYP38" s="61"/>
      <c r="QYQ38" s="61"/>
      <c r="QYR38" s="61"/>
      <c r="QYS38" s="61"/>
      <c r="QYT38" s="61"/>
      <c r="QYU38" s="61"/>
      <c r="QYV38" s="61"/>
      <c r="QYW38" s="61"/>
      <c r="QYX38" s="61"/>
      <c r="QYY38" s="61"/>
      <c r="QYZ38" s="61"/>
      <c r="QZA38" s="61"/>
      <c r="QZB38" s="61"/>
      <c r="QZC38" s="61"/>
      <c r="QZD38" s="61"/>
      <c r="QZE38" s="61"/>
      <c r="QZF38" s="61"/>
      <c r="QZG38" s="61"/>
      <c r="QZH38" s="61"/>
      <c r="QZI38" s="61"/>
      <c r="QZJ38" s="61"/>
      <c r="QZK38" s="61"/>
      <c r="QZL38" s="61"/>
      <c r="QZM38" s="61"/>
      <c r="QZN38" s="61"/>
      <c r="QZO38" s="61"/>
      <c r="QZP38" s="61"/>
      <c r="QZQ38" s="61"/>
      <c r="QZR38" s="61"/>
      <c r="QZS38" s="61"/>
      <c r="QZT38" s="61"/>
      <c r="QZU38" s="61"/>
      <c r="QZV38" s="61"/>
      <c r="QZW38" s="61"/>
      <c r="QZX38" s="61"/>
      <c r="QZY38" s="61"/>
      <c r="QZZ38" s="61"/>
      <c r="RAA38" s="61"/>
      <c r="RAB38" s="61"/>
      <c r="RAC38" s="61"/>
      <c r="RAD38" s="61"/>
      <c r="RAE38" s="61"/>
      <c r="RAF38" s="61"/>
      <c r="RAG38" s="61"/>
      <c r="RAH38" s="61"/>
      <c r="RAI38" s="61"/>
      <c r="RAJ38" s="61"/>
      <c r="RAK38" s="61"/>
      <c r="RAL38" s="61"/>
      <c r="RAM38" s="61"/>
      <c r="RAN38" s="61"/>
      <c r="RAO38" s="61"/>
      <c r="RAP38" s="61"/>
      <c r="RAQ38" s="61"/>
      <c r="RAR38" s="61"/>
      <c r="RAS38" s="61"/>
      <c r="RAT38" s="61"/>
      <c r="RAU38" s="61"/>
      <c r="RAV38" s="61"/>
      <c r="RAW38" s="61"/>
      <c r="RAX38" s="61"/>
      <c r="RAY38" s="61"/>
      <c r="RAZ38" s="61"/>
      <c r="RBA38" s="61"/>
      <c r="RBB38" s="61"/>
      <c r="RBC38" s="61"/>
      <c r="RBD38" s="61"/>
      <c r="RBE38" s="61"/>
      <c r="RBF38" s="61"/>
      <c r="RBG38" s="61"/>
      <c r="RBH38" s="61"/>
      <c r="RBI38" s="61"/>
      <c r="RBJ38" s="61"/>
      <c r="RBK38" s="61"/>
      <c r="RBL38" s="61"/>
      <c r="RBM38" s="61"/>
      <c r="RBN38" s="61"/>
      <c r="RBO38" s="61"/>
      <c r="RBP38" s="61"/>
      <c r="RBQ38" s="61"/>
      <c r="RBR38" s="61"/>
      <c r="RBS38" s="61"/>
      <c r="RBT38" s="61"/>
      <c r="RBU38" s="61"/>
      <c r="RBV38" s="61"/>
      <c r="RBW38" s="61"/>
      <c r="RBX38" s="61"/>
      <c r="RBY38" s="61"/>
      <c r="RBZ38" s="61"/>
      <c r="RCA38" s="61"/>
      <c r="RCB38" s="61"/>
      <c r="RCC38" s="61"/>
      <c r="RCD38" s="61"/>
      <c r="RCE38" s="61"/>
      <c r="RCF38" s="61"/>
      <c r="RCG38" s="61"/>
      <c r="RCH38" s="61"/>
      <c r="RCI38" s="61"/>
      <c r="RCJ38" s="61"/>
      <c r="RCK38" s="61"/>
      <c r="RCL38" s="61"/>
      <c r="RCM38" s="61"/>
      <c r="RCN38" s="61"/>
      <c r="RCO38" s="61"/>
      <c r="RCP38" s="61"/>
      <c r="RCQ38" s="61"/>
      <c r="RCR38" s="61"/>
      <c r="RCS38" s="61"/>
      <c r="RCT38" s="61"/>
      <c r="RCU38" s="61"/>
      <c r="RCV38" s="61"/>
      <c r="RCW38" s="61"/>
      <c r="RCX38" s="61"/>
      <c r="RCY38" s="61"/>
      <c r="RCZ38" s="61"/>
      <c r="RDA38" s="61"/>
      <c r="RDB38" s="61"/>
      <c r="RDC38" s="61"/>
      <c r="RDD38" s="61"/>
      <c r="RDE38" s="61"/>
      <c r="RDF38" s="61"/>
      <c r="RDG38" s="61"/>
      <c r="RDH38" s="61"/>
      <c r="RDI38" s="61"/>
      <c r="RDJ38" s="61"/>
      <c r="RDK38" s="61"/>
      <c r="RDL38" s="61"/>
      <c r="RDM38" s="61"/>
      <c r="RDN38" s="61"/>
      <c r="RDO38" s="61"/>
      <c r="RDP38" s="61"/>
      <c r="RDQ38" s="61"/>
      <c r="RDR38" s="61"/>
      <c r="RDS38" s="61"/>
      <c r="RDT38" s="61"/>
      <c r="RDU38" s="61"/>
      <c r="RDV38" s="61"/>
      <c r="RDW38" s="61"/>
      <c r="RDX38" s="61"/>
      <c r="RDY38" s="61"/>
      <c r="RDZ38" s="61"/>
      <c r="REA38" s="61"/>
      <c r="REB38" s="61"/>
      <c r="REC38" s="61"/>
      <c r="RED38" s="61"/>
      <c r="REE38" s="61"/>
      <c r="REF38" s="61"/>
      <c r="REG38" s="61"/>
      <c r="REH38" s="61"/>
      <c r="REI38" s="61"/>
      <c r="REJ38" s="61"/>
      <c r="REK38" s="61"/>
      <c r="REL38" s="61"/>
      <c r="REM38" s="61"/>
      <c r="REN38" s="61"/>
      <c r="REO38" s="61"/>
      <c r="REP38" s="61"/>
      <c r="REQ38" s="61"/>
      <c r="RER38" s="61"/>
      <c r="RES38" s="61"/>
      <c r="RET38" s="61"/>
      <c r="REU38" s="61"/>
      <c r="REV38" s="61"/>
      <c r="REW38" s="61"/>
      <c r="REX38" s="61"/>
      <c r="REY38" s="61"/>
      <c r="REZ38" s="61"/>
      <c r="RFA38" s="61"/>
      <c r="RFB38" s="61"/>
      <c r="RFC38" s="61"/>
      <c r="RFD38" s="61"/>
      <c r="RFE38" s="61"/>
      <c r="RFF38" s="61"/>
      <c r="RFG38" s="61"/>
      <c r="RFH38" s="61"/>
      <c r="RFI38" s="61"/>
      <c r="RFJ38" s="61"/>
      <c r="RFK38" s="61"/>
      <c r="RFL38" s="61"/>
      <c r="RFM38" s="61"/>
      <c r="RFN38" s="61"/>
      <c r="RFO38" s="61"/>
      <c r="RFP38" s="61"/>
      <c r="RFQ38" s="61"/>
      <c r="RFR38" s="61"/>
      <c r="RFS38" s="61"/>
      <c r="RFT38" s="61"/>
      <c r="RFU38" s="61"/>
      <c r="RFV38" s="61"/>
      <c r="RFW38" s="61"/>
      <c r="RFX38" s="61"/>
      <c r="RFY38" s="61"/>
      <c r="RFZ38" s="61"/>
      <c r="RGA38" s="61"/>
      <c r="RGB38" s="61"/>
      <c r="RGC38" s="61"/>
      <c r="RGD38" s="61"/>
      <c r="RGE38" s="61"/>
      <c r="RGF38" s="61"/>
      <c r="RGG38" s="61"/>
      <c r="RGH38" s="61"/>
      <c r="RGI38" s="61"/>
      <c r="RGJ38" s="61"/>
      <c r="RGK38" s="61"/>
      <c r="RGL38" s="61"/>
      <c r="RGM38" s="61"/>
      <c r="RGN38" s="61"/>
      <c r="RGO38" s="61"/>
      <c r="RGP38" s="61"/>
      <c r="RGQ38" s="61"/>
      <c r="RGR38" s="61"/>
      <c r="RGS38" s="61"/>
      <c r="RGT38" s="61"/>
      <c r="RGU38" s="61"/>
      <c r="RGV38" s="61"/>
      <c r="RGW38" s="61"/>
      <c r="RGX38" s="61"/>
      <c r="RGY38" s="61"/>
      <c r="RGZ38" s="61"/>
      <c r="RHA38" s="61"/>
      <c r="RHB38" s="61"/>
      <c r="RHC38" s="61"/>
      <c r="RHD38" s="61"/>
      <c r="RHE38" s="61"/>
      <c r="RHF38" s="61"/>
      <c r="RHG38" s="61"/>
      <c r="RHH38" s="61"/>
      <c r="RHI38" s="61"/>
      <c r="RHJ38" s="61"/>
      <c r="RHK38" s="61"/>
      <c r="RHL38" s="61"/>
      <c r="RHM38" s="61"/>
      <c r="RHN38" s="61"/>
      <c r="RHO38" s="61"/>
      <c r="RHP38" s="61"/>
      <c r="RHQ38" s="61"/>
      <c r="RHR38" s="61"/>
      <c r="RHS38" s="61"/>
      <c r="RHT38" s="61"/>
      <c r="RHU38" s="61"/>
      <c r="RHV38" s="61"/>
      <c r="RHW38" s="61"/>
      <c r="RHX38" s="61"/>
      <c r="RHY38" s="61"/>
      <c r="RHZ38" s="61"/>
      <c r="RIA38" s="61"/>
      <c r="RIB38" s="61"/>
      <c r="RIC38" s="61"/>
      <c r="RID38" s="61"/>
      <c r="RIE38" s="61"/>
      <c r="RIF38" s="61"/>
      <c r="RIG38" s="61"/>
      <c r="RIH38" s="61"/>
      <c r="RII38" s="61"/>
      <c r="RIJ38" s="61"/>
      <c r="RIK38" s="61"/>
      <c r="RIL38" s="61"/>
      <c r="RIM38" s="61"/>
      <c r="RIN38" s="61"/>
      <c r="RIO38" s="61"/>
      <c r="RIP38" s="61"/>
      <c r="RIQ38" s="61"/>
      <c r="RIR38" s="61"/>
      <c r="RIS38" s="61"/>
      <c r="RIT38" s="61"/>
      <c r="RIU38" s="61"/>
      <c r="RIV38" s="61"/>
      <c r="RIW38" s="61"/>
      <c r="RIX38" s="61"/>
      <c r="RIY38" s="61"/>
      <c r="RIZ38" s="61"/>
      <c r="RJA38" s="61"/>
      <c r="RJB38" s="61"/>
      <c r="RJC38" s="61"/>
      <c r="RJD38" s="61"/>
      <c r="RJE38" s="61"/>
      <c r="RJF38" s="61"/>
      <c r="RJG38" s="61"/>
      <c r="RJH38" s="61"/>
      <c r="RJI38" s="61"/>
      <c r="RJJ38" s="61"/>
      <c r="RJK38" s="61"/>
      <c r="RJL38" s="61"/>
      <c r="RJM38" s="61"/>
      <c r="RJN38" s="61"/>
      <c r="RJO38" s="61"/>
      <c r="RJP38" s="61"/>
      <c r="RJQ38" s="61"/>
      <c r="RJR38" s="61"/>
      <c r="RJS38" s="61"/>
      <c r="RJT38" s="61"/>
      <c r="RJU38" s="61"/>
      <c r="RJV38" s="61"/>
      <c r="RJW38" s="61"/>
      <c r="RJX38" s="61"/>
      <c r="RJY38" s="61"/>
      <c r="RJZ38" s="61"/>
      <c r="RKA38" s="61"/>
      <c r="RKB38" s="61"/>
      <c r="RKC38" s="61"/>
      <c r="RKD38" s="61"/>
      <c r="RKE38" s="61"/>
      <c r="RKF38" s="61"/>
      <c r="RKG38" s="61"/>
      <c r="RKH38" s="61"/>
      <c r="RKI38" s="61"/>
      <c r="RKJ38" s="61"/>
      <c r="RKK38" s="61"/>
      <c r="RKL38" s="61"/>
      <c r="RKM38" s="61"/>
      <c r="RKN38" s="61"/>
      <c r="RKO38" s="61"/>
      <c r="RKP38" s="61"/>
      <c r="RKQ38" s="61"/>
      <c r="RKR38" s="61"/>
      <c r="RKS38" s="61"/>
      <c r="RKT38" s="61"/>
      <c r="RKU38" s="61"/>
      <c r="RKV38" s="61"/>
      <c r="RKW38" s="61"/>
      <c r="RKX38" s="61"/>
      <c r="RKY38" s="61"/>
      <c r="RKZ38" s="61"/>
      <c r="RLA38" s="61"/>
      <c r="RLB38" s="61"/>
      <c r="RLC38" s="61"/>
      <c r="RLD38" s="61"/>
      <c r="RLE38" s="61"/>
      <c r="RLF38" s="61"/>
      <c r="RLG38" s="61"/>
      <c r="RLH38" s="61"/>
      <c r="RLI38" s="61"/>
      <c r="RLJ38" s="61"/>
      <c r="RLK38" s="61"/>
      <c r="RLL38" s="61"/>
      <c r="RLM38" s="61"/>
      <c r="RLN38" s="61"/>
      <c r="RLO38" s="61"/>
      <c r="RLP38" s="61"/>
      <c r="RLQ38" s="61"/>
      <c r="RLR38" s="61"/>
      <c r="RLS38" s="61"/>
      <c r="RLT38" s="61"/>
      <c r="RLU38" s="61"/>
      <c r="RLV38" s="61"/>
      <c r="RLW38" s="61"/>
      <c r="RLX38" s="61"/>
      <c r="RLY38" s="61"/>
      <c r="RLZ38" s="61"/>
      <c r="RMA38" s="61"/>
      <c r="RMB38" s="61"/>
      <c r="RMC38" s="61"/>
      <c r="RMD38" s="61"/>
      <c r="RME38" s="61"/>
      <c r="RMF38" s="61"/>
      <c r="RMG38" s="61"/>
      <c r="RMH38" s="61"/>
      <c r="RMI38" s="61"/>
      <c r="RMJ38" s="61"/>
      <c r="RMK38" s="61"/>
      <c r="RML38" s="61"/>
      <c r="RMM38" s="61"/>
      <c r="RMN38" s="61"/>
      <c r="RMO38" s="61"/>
      <c r="RMP38" s="61"/>
      <c r="RMQ38" s="61"/>
      <c r="RMR38" s="61"/>
      <c r="RMS38" s="61"/>
      <c r="RMT38" s="61"/>
      <c r="RMU38" s="61"/>
      <c r="RMV38" s="61"/>
      <c r="RMW38" s="61"/>
      <c r="RMX38" s="61"/>
      <c r="RMY38" s="61"/>
      <c r="RMZ38" s="61"/>
      <c r="RNA38" s="61"/>
      <c r="RNB38" s="61"/>
      <c r="RNC38" s="61"/>
      <c r="RND38" s="61"/>
      <c r="RNE38" s="61"/>
      <c r="RNF38" s="61"/>
      <c r="RNG38" s="61"/>
      <c r="RNH38" s="61"/>
      <c r="RNI38" s="61"/>
      <c r="RNJ38" s="61"/>
      <c r="RNK38" s="61"/>
      <c r="RNL38" s="61"/>
      <c r="RNM38" s="61"/>
      <c r="RNN38" s="61"/>
      <c r="RNO38" s="61"/>
      <c r="RNP38" s="61"/>
      <c r="RNQ38" s="61"/>
      <c r="RNR38" s="61"/>
      <c r="RNS38" s="61"/>
      <c r="RNT38" s="61"/>
      <c r="RNU38" s="61"/>
      <c r="RNV38" s="61"/>
      <c r="RNW38" s="61"/>
      <c r="RNX38" s="61"/>
      <c r="RNY38" s="61"/>
      <c r="RNZ38" s="61"/>
      <c r="ROA38" s="61"/>
      <c r="ROB38" s="61"/>
      <c r="ROC38" s="61"/>
      <c r="ROD38" s="61"/>
      <c r="ROE38" s="61"/>
      <c r="ROF38" s="61"/>
      <c r="ROG38" s="61"/>
      <c r="ROH38" s="61"/>
      <c r="ROI38" s="61"/>
      <c r="ROJ38" s="61"/>
      <c r="ROK38" s="61"/>
      <c r="ROL38" s="61"/>
      <c r="ROM38" s="61"/>
      <c r="RON38" s="61"/>
      <c r="ROO38" s="61"/>
      <c r="ROP38" s="61"/>
      <c r="ROQ38" s="61"/>
      <c r="ROR38" s="61"/>
      <c r="ROS38" s="61"/>
      <c r="ROT38" s="61"/>
      <c r="ROU38" s="61"/>
      <c r="ROV38" s="61"/>
      <c r="ROW38" s="61"/>
      <c r="ROX38" s="61"/>
      <c r="ROY38" s="61"/>
      <c r="ROZ38" s="61"/>
      <c r="RPA38" s="61"/>
      <c r="RPB38" s="61"/>
      <c r="RPC38" s="61"/>
      <c r="RPD38" s="61"/>
      <c r="RPE38" s="61"/>
      <c r="RPF38" s="61"/>
      <c r="RPG38" s="61"/>
      <c r="RPH38" s="61"/>
      <c r="RPI38" s="61"/>
      <c r="RPJ38" s="61"/>
      <c r="RPK38" s="61"/>
      <c r="RPL38" s="61"/>
      <c r="RPM38" s="61"/>
      <c r="RPN38" s="61"/>
      <c r="RPO38" s="61"/>
      <c r="RPP38" s="61"/>
      <c r="RPQ38" s="61"/>
      <c r="RPR38" s="61"/>
      <c r="RPS38" s="61"/>
      <c r="RPT38" s="61"/>
      <c r="RPU38" s="61"/>
      <c r="RPV38" s="61"/>
      <c r="RPW38" s="61"/>
      <c r="RPX38" s="61"/>
      <c r="RPY38" s="61"/>
      <c r="RPZ38" s="61"/>
      <c r="RQA38" s="61"/>
      <c r="RQB38" s="61"/>
      <c r="RQC38" s="61"/>
      <c r="RQD38" s="61"/>
      <c r="RQE38" s="61"/>
      <c r="RQF38" s="61"/>
      <c r="RQG38" s="61"/>
      <c r="RQH38" s="61"/>
      <c r="RQI38" s="61"/>
      <c r="RQJ38" s="61"/>
      <c r="RQK38" s="61"/>
      <c r="RQL38" s="61"/>
      <c r="RQM38" s="61"/>
      <c r="RQN38" s="61"/>
      <c r="RQO38" s="61"/>
      <c r="RQP38" s="61"/>
      <c r="RQQ38" s="61"/>
      <c r="RQR38" s="61"/>
      <c r="RQS38" s="61"/>
      <c r="RQT38" s="61"/>
      <c r="RQU38" s="61"/>
      <c r="RQV38" s="61"/>
      <c r="RQW38" s="61"/>
      <c r="RQX38" s="61"/>
      <c r="RQY38" s="61"/>
      <c r="RQZ38" s="61"/>
      <c r="RRA38" s="61"/>
      <c r="RRB38" s="61"/>
      <c r="RRC38" s="61"/>
      <c r="RRD38" s="61"/>
      <c r="RRE38" s="61"/>
      <c r="RRF38" s="61"/>
      <c r="RRG38" s="61"/>
      <c r="RRH38" s="61"/>
      <c r="RRI38" s="61"/>
      <c r="RRJ38" s="61"/>
      <c r="RRK38" s="61"/>
      <c r="RRL38" s="61"/>
      <c r="RRM38" s="61"/>
      <c r="RRN38" s="61"/>
      <c r="RRO38" s="61"/>
      <c r="RRP38" s="61"/>
      <c r="RRQ38" s="61"/>
      <c r="RRR38" s="61"/>
      <c r="RRS38" s="61"/>
      <c r="RRT38" s="61"/>
      <c r="RRU38" s="61"/>
      <c r="RRV38" s="61"/>
      <c r="RRW38" s="61"/>
      <c r="RRX38" s="61"/>
      <c r="RRY38" s="61"/>
      <c r="RRZ38" s="61"/>
      <c r="RSA38" s="61"/>
      <c r="RSB38" s="61"/>
      <c r="RSC38" s="61"/>
      <c r="RSD38" s="61"/>
      <c r="RSE38" s="61"/>
      <c r="RSF38" s="61"/>
      <c r="RSG38" s="61"/>
      <c r="RSH38" s="61"/>
      <c r="RSI38" s="61"/>
      <c r="RSJ38" s="61"/>
      <c r="RSK38" s="61"/>
      <c r="RSL38" s="61"/>
      <c r="RSM38" s="61"/>
      <c r="RSN38" s="61"/>
      <c r="RSO38" s="61"/>
      <c r="RSP38" s="61"/>
      <c r="RSQ38" s="61"/>
      <c r="RSR38" s="61"/>
      <c r="RSS38" s="61"/>
      <c r="RST38" s="61"/>
      <c r="RSU38" s="61"/>
      <c r="RSV38" s="61"/>
      <c r="RSW38" s="61"/>
      <c r="RSX38" s="61"/>
      <c r="RSY38" s="61"/>
      <c r="RSZ38" s="61"/>
      <c r="RTA38" s="61"/>
      <c r="RTB38" s="61"/>
      <c r="RTC38" s="61"/>
      <c r="RTD38" s="61"/>
      <c r="RTE38" s="61"/>
      <c r="RTF38" s="61"/>
      <c r="RTG38" s="61"/>
      <c r="RTH38" s="61"/>
      <c r="RTI38" s="61"/>
      <c r="RTJ38" s="61"/>
      <c r="RTK38" s="61"/>
      <c r="RTL38" s="61"/>
      <c r="RTM38" s="61"/>
      <c r="RTN38" s="61"/>
      <c r="RTO38" s="61"/>
      <c r="RTP38" s="61"/>
      <c r="RTQ38" s="61"/>
      <c r="RTR38" s="61"/>
      <c r="RTS38" s="61"/>
      <c r="RTT38" s="61"/>
      <c r="RTU38" s="61"/>
      <c r="RTV38" s="61"/>
      <c r="RTW38" s="61"/>
      <c r="RTX38" s="61"/>
      <c r="RTY38" s="61"/>
      <c r="RTZ38" s="61"/>
      <c r="RUA38" s="61"/>
      <c r="RUB38" s="61"/>
      <c r="RUC38" s="61"/>
      <c r="RUD38" s="61"/>
      <c r="RUE38" s="61"/>
      <c r="RUF38" s="61"/>
      <c r="RUG38" s="61"/>
      <c r="RUH38" s="61"/>
      <c r="RUI38" s="61"/>
      <c r="RUJ38" s="61"/>
      <c r="RUK38" s="61"/>
      <c r="RUL38" s="61"/>
      <c r="RUM38" s="61"/>
      <c r="RUN38" s="61"/>
      <c r="RUO38" s="61"/>
      <c r="RUP38" s="61"/>
      <c r="RUQ38" s="61"/>
      <c r="RUR38" s="61"/>
      <c r="RUS38" s="61"/>
      <c r="RUT38" s="61"/>
      <c r="RUU38" s="61"/>
      <c r="RUV38" s="61"/>
      <c r="RUW38" s="61"/>
      <c r="RUX38" s="61"/>
      <c r="RUY38" s="61"/>
      <c r="RUZ38" s="61"/>
      <c r="RVA38" s="61"/>
      <c r="RVB38" s="61"/>
      <c r="RVC38" s="61"/>
      <c r="RVD38" s="61"/>
      <c r="RVE38" s="61"/>
      <c r="RVF38" s="61"/>
      <c r="RVG38" s="61"/>
      <c r="RVH38" s="61"/>
      <c r="RVI38" s="61"/>
      <c r="RVJ38" s="61"/>
      <c r="RVK38" s="61"/>
      <c r="RVL38" s="61"/>
      <c r="RVM38" s="61"/>
      <c r="RVN38" s="61"/>
      <c r="RVO38" s="61"/>
      <c r="RVP38" s="61"/>
      <c r="RVQ38" s="61"/>
      <c r="RVR38" s="61"/>
      <c r="RVS38" s="61"/>
      <c r="RVT38" s="61"/>
      <c r="RVU38" s="61"/>
      <c r="RVV38" s="61"/>
      <c r="RVW38" s="61"/>
      <c r="RVX38" s="61"/>
      <c r="RVY38" s="61"/>
      <c r="RVZ38" s="61"/>
      <c r="RWA38" s="61"/>
      <c r="RWB38" s="61"/>
      <c r="RWC38" s="61"/>
      <c r="RWD38" s="61"/>
      <c r="RWE38" s="61"/>
      <c r="RWF38" s="61"/>
      <c r="RWG38" s="61"/>
      <c r="RWH38" s="61"/>
      <c r="RWI38" s="61"/>
      <c r="RWJ38" s="61"/>
      <c r="RWK38" s="61"/>
      <c r="RWL38" s="61"/>
      <c r="RWM38" s="61"/>
      <c r="RWN38" s="61"/>
      <c r="RWO38" s="61"/>
      <c r="RWP38" s="61"/>
      <c r="RWQ38" s="61"/>
      <c r="RWR38" s="61"/>
      <c r="RWS38" s="61"/>
      <c r="RWT38" s="61"/>
      <c r="RWU38" s="61"/>
      <c r="RWV38" s="61"/>
      <c r="RWW38" s="61"/>
      <c r="RWX38" s="61"/>
      <c r="RWY38" s="61"/>
      <c r="RWZ38" s="61"/>
      <c r="RXA38" s="61"/>
      <c r="RXB38" s="61"/>
      <c r="RXC38" s="61"/>
      <c r="RXD38" s="61"/>
      <c r="RXE38" s="61"/>
      <c r="RXF38" s="61"/>
      <c r="RXG38" s="61"/>
      <c r="RXH38" s="61"/>
      <c r="RXI38" s="61"/>
      <c r="RXJ38" s="61"/>
      <c r="RXK38" s="61"/>
      <c r="RXL38" s="61"/>
      <c r="RXM38" s="61"/>
      <c r="RXN38" s="61"/>
      <c r="RXO38" s="61"/>
      <c r="RXP38" s="61"/>
      <c r="RXQ38" s="61"/>
      <c r="RXR38" s="61"/>
      <c r="RXS38" s="61"/>
      <c r="RXT38" s="61"/>
      <c r="RXU38" s="61"/>
      <c r="RXV38" s="61"/>
      <c r="RXW38" s="61"/>
      <c r="RXX38" s="61"/>
      <c r="RXY38" s="61"/>
      <c r="RXZ38" s="61"/>
      <c r="RYA38" s="61"/>
      <c r="RYB38" s="61"/>
      <c r="RYC38" s="61"/>
      <c r="RYD38" s="61"/>
      <c r="RYE38" s="61"/>
      <c r="RYF38" s="61"/>
      <c r="RYG38" s="61"/>
      <c r="RYH38" s="61"/>
      <c r="RYI38" s="61"/>
      <c r="RYJ38" s="61"/>
      <c r="RYK38" s="61"/>
      <c r="RYL38" s="61"/>
      <c r="RYM38" s="61"/>
      <c r="RYN38" s="61"/>
      <c r="RYO38" s="61"/>
      <c r="RYP38" s="61"/>
      <c r="RYQ38" s="61"/>
      <c r="RYR38" s="61"/>
      <c r="RYS38" s="61"/>
      <c r="RYT38" s="61"/>
      <c r="RYU38" s="61"/>
      <c r="RYV38" s="61"/>
      <c r="RYW38" s="61"/>
      <c r="RYX38" s="61"/>
      <c r="RYY38" s="61"/>
      <c r="RYZ38" s="61"/>
      <c r="RZA38" s="61"/>
      <c r="RZB38" s="61"/>
      <c r="RZC38" s="61"/>
      <c r="RZD38" s="61"/>
      <c r="RZE38" s="61"/>
      <c r="RZF38" s="61"/>
      <c r="RZG38" s="61"/>
      <c r="RZH38" s="61"/>
      <c r="RZI38" s="61"/>
      <c r="RZJ38" s="61"/>
      <c r="RZK38" s="61"/>
      <c r="RZL38" s="61"/>
      <c r="RZM38" s="61"/>
      <c r="RZN38" s="61"/>
      <c r="RZO38" s="61"/>
      <c r="RZP38" s="61"/>
      <c r="RZQ38" s="61"/>
      <c r="RZR38" s="61"/>
      <c r="RZS38" s="61"/>
      <c r="RZT38" s="61"/>
      <c r="RZU38" s="61"/>
      <c r="RZV38" s="61"/>
      <c r="RZW38" s="61"/>
      <c r="RZX38" s="61"/>
      <c r="RZY38" s="61"/>
      <c r="RZZ38" s="61"/>
      <c r="SAA38" s="61"/>
      <c r="SAB38" s="61"/>
      <c r="SAC38" s="61"/>
      <c r="SAD38" s="61"/>
      <c r="SAE38" s="61"/>
      <c r="SAF38" s="61"/>
      <c r="SAG38" s="61"/>
      <c r="SAH38" s="61"/>
      <c r="SAI38" s="61"/>
      <c r="SAJ38" s="61"/>
      <c r="SAK38" s="61"/>
      <c r="SAL38" s="61"/>
      <c r="SAM38" s="61"/>
      <c r="SAN38" s="61"/>
      <c r="SAO38" s="61"/>
      <c r="SAP38" s="61"/>
      <c r="SAQ38" s="61"/>
      <c r="SAR38" s="61"/>
      <c r="SAS38" s="61"/>
      <c r="SAT38" s="61"/>
      <c r="SAU38" s="61"/>
      <c r="SAV38" s="61"/>
      <c r="SAW38" s="61"/>
      <c r="SAX38" s="61"/>
      <c r="SAY38" s="61"/>
      <c r="SAZ38" s="61"/>
      <c r="SBA38" s="61"/>
      <c r="SBB38" s="61"/>
      <c r="SBC38" s="61"/>
      <c r="SBD38" s="61"/>
      <c r="SBE38" s="61"/>
      <c r="SBF38" s="61"/>
      <c r="SBG38" s="61"/>
      <c r="SBH38" s="61"/>
      <c r="SBI38" s="61"/>
      <c r="SBJ38" s="61"/>
      <c r="SBK38" s="61"/>
      <c r="SBL38" s="61"/>
      <c r="SBM38" s="61"/>
      <c r="SBN38" s="61"/>
      <c r="SBO38" s="61"/>
      <c r="SBP38" s="61"/>
      <c r="SBQ38" s="61"/>
      <c r="SBR38" s="61"/>
      <c r="SBS38" s="61"/>
      <c r="SBT38" s="61"/>
      <c r="SBU38" s="61"/>
      <c r="SBV38" s="61"/>
      <c r="SBW38" s="61"/>
      <c r="SBX38" s="61"/>
      <c r="SBY38" s="61"/>
      <c r="SBZ38" s="61"/>
      <c r="SCA38" s="61"/>
      <c r="SCB38" s="61"/>
      <c r="SCC38" s="61"/>
      <c r="SCD38" s="61"/>
      <c r="SCE38" s="61"/>
      <c r="SCF38" s="61"/>
      <c r="SCG38" s="61"/>
      <c r="SCH38" s="61"/>
      <c r="SCI38" s="61"/>
      <c r="SCJ38" s="61"/>
      <c r="SCK38" s="61"/>
      <c r="SCL38" s="61"/>
      <c r="SCM38" s="61"/>
      <c r="SCN38" s="61"/>
      <c r="SCO38" s="61"/>
      <c r="SCP38" s="61"/>
      <c r="SCQ38" s="61"/>
      <c r="SCR38" s="61"/>
      <c r="SCS38" s="61"/>
      <c r="SCT38" s="61"/>
      <c r="SCU38" s="61"/>
      <c r="SCV38" s="61"/>
      <c r="SCW38" s="61"/>
      <c r="SCX38" s="61"/>
      <c r="SCY38" s="61"/>
      <c r="SCZ38" s="61"/>
      <c r="SDA38" s="61"/>
      <c r="SDB38" s="61"/>
      <c r="SDC38" s="61"/>
      <c r="SDD38" s="61"/>
      <c r="SDE38" s="61"/>
      <c r="SDF38" s="61"/>
      <c r="SDG38" s="61"/>
      <c r="SDH38" s="61"/>
      <c r="SDI38" s="61"/>
      <c r="SDJ38" s="61"/>
      <c r="SDK38" s="61"/>
      <c r="SDL38" s="61"/>
      <c r="SDM38" s="61"/>
      <c r="SDN38" s="61"/>
      <c r="SDO38" s="61"/>
      <c r="SDP38" s="61"/>
      <c r="SDQ38" s="61"/>
      <c r="SDR38" s="61"/>
      <c r="SDS38" s="61"/>
      <c r="SDT38" s="61"/>
      <c r="SDU38" s="61"/>
      <c r="SDV38" s="61"/>
      <c r="SDW38" s="61"/>
      <c r="SDX38" s="61"/>
      <c r="SDY38" s="61"/>
      <c r="SDZ38" s="61"/>
      <c r="SEA38" s="61"/>
      <c r="SEB38" s="61"/>
      <c r="SEC38" s="61"/>
      <c r="SED38" s="61"/>
      <c r="SEE38" s="61"/>
      <c r="SEF38" s="61"/>
      <c r="SEG38" s="61"/>
      <c r="SEH38" s="61"/>
      <c r="SEI38" s="61"/>
      <c r="SEJ38" s="61"/>
      <c r="SEK38" s="61"/>
      <c r="SEL38" s="61"/>
      <c r="SEM38" s="61"/>
      <c r="SEN38" s="61"/>
      <c r="SEO38" s="61"/>
      <c r="SEP38" s="61"/>
      <c r="SEQ38" s="61"/>
      <c r="SER38" s="61"/>
      <c r="SES38" s="61"/>
      <c r="SET38" s="61"/>
      <c r="SEU38" s="61"/>
      <c r="SEV38" s="61"/>
      <c r="SEW38" s="61"/>
      <c r="SEX38" s="61"/>
      <c r="SEY38" s="61"/>
      <c r="SEZ38" s="61"/>
      <c r="SFA38" s="61"/>
      <c r="SFB38" s="61"/>
      <c r="SFC38" s="61"/>
      <c r="SFD38" s="61"/>
      <c r="SFE38" s="61"/>
      <c r="SFF38" s="61"/>
      <c r="SFG38" s="61"/>
      <c r="SFH38" s="61"/>
      <c r="SFI38" s="61"/>
      <c r="SFJ38" s="61"/>
      <c r="SFK38" s="61"/>
      <c r="SFL38" s="61"/>
      <c r="SFM38" s="61"/>
      <c r="SFN38" s="61"/>
      <c r="SFO38" s="61"/>
      <c r="SFP38" s="61"/>
      <c r="SFQ38" s="61"/>
      <c r="SFR38" s="61"/>
      <c r="SFS38" s="61"/>
      <c r="SFT38" s="61"/>
      <c r="SFU38" s="61"/>
      <c r="SFV38" s="61"/>
      <c r="SFW38" s="61"/>
      <c r="SFX38" s="61"/>
      <c r="SFY38" s="61"/>
      <c r="SFZ38" s="61"/>
      <c r="SGA38" s="61"/>
      <c r="SGB38" s="61"/>
      <c r="SGC38" s="61"/>
      <c r="SGD38" s="61"/>
      <c r="SGE38" s="61"/>
      <c r="SGF38" s="61"/>
      <c r="SGG38" s="61"/>
      <c r="SGH38" s="61"/>
      <c r="SGI38" s="61"/>
      <c r="SGJ38" s="61"/>
      <c r="SGK38" s="61"/>
      <c r="SGL38" s="61"/>
      <c r="SGM38" s="61"/>
      <c r="SGN38" s="61"/>
      <c r="SGO38" s="61"/>
      <c r="SGP38" s="61"/>
      <c r="SGQ38" s="61"/>
      <c r="SGR38" s="61"/>
      <c r="SGS38" s="61"/>
      <c r="SGT38" s="61"/>
      <c r="SGU38" s="61"/>
      <c r="SGV38" s="61"/>
      <c r="SGW38" s="61"/>
      <c r="SGX38" s="61"/>
      <c r="SGY38" s="61"/>
      <c r="SGZ38" s="61"/>
      <c r="SHA38" s="61"/>
      <c r="SHB38" s="61"/>
      <c r="SHC38" s="61"/>
      <c r="SHD38" s="61"/>
      <c r="SHE38" s="61"/>
      <c r="SHF38" s="61"/>
      <c r="SHG38" s="61"/>
      <c r="SHH38" s="61"/>
      <c r="SHI38" s="61"/>
      <c r="SHJ38" s="61"/>
      <c r="SHK38" s="61"/>
      <c r="SHL38" s="61"/>
      <c r="SHM38" s="61"/>
      <c r="SHN38" s="61"/>
      <c r="SHO38" s="61"/>
      <c r="SHP38" s="61"/>
      <c r="SHQ38" s="61"/>
      <c r="SHR38" s="61"/>
      <c r="SHS38" s="61"/>
      <c r="SHT38" s="61"/>
      <c r="SHU38" s="61"/>
      <c r="SHV38" s="61"/>
      <c r="SHW38" s="61"/>
      <c r="SHX38" s="61"/>
      <c r="SHY38" s="61"/>
      <c r="SHZ38" s="61"/>
      <c r="SIA38" s="61"/>
      <c r="SIB38" s="61"/>
      <c r="SIC38" s="61"/>
      <c r="SID38" s="61"/>
      <c r="SIE38" s="61"/>
      <c r="SIF38" s="61"/>
      <c r="SIG38" s="61"/>
      <c r="SIH38" s="61"/>
      <c r="SII38" s="61"/>
      <c r="SIJ38" s="61"/>
      <c r="SIK38" s="61"/>
      <c r="SIL38" s="61"/>
      <c r="SIM38" s="61"/>
      <c r="SIN38" s="61"/>
      <c r="SIO38" s="61"/>
      <c r="SIP38" s="61"/>
      <c r="SIQ38" s="61"/>
      <c r="SIR38" s="61"/>
      <c r="SIS38" s="61"/>
      <c r="SIT38" s="61"/>
      <c r="SIU38" s="61"/>
      <c r="SIV38" s="61"/>
      <c r="SIW38" s="61"/>
      <c r="SIX38" s="61"/>
      <c r="SIY38" s="61"/>
      <c r="SIZ38" s="61"/>
      <c r="SJA38" s="61"/>
      <c r="SJB38" s="61"/>
      <c r="SJC38" s="61"/>
      <c r="SJD38" s="61"/>
      <c r="SJE38" s="61"/>
      <c r="SJF38" s="61"/>
      <c r="SJG38" s="61"/>
      <c r="SJH38" s="61"/>
      <c r="SJI38" s="61"/>
      <c r="SJJ38" s="61"/>
      <c r="SJK38" s="61"/>
      <c r="SJL38" s="61"/>
      <c r="SJM38" s="61"/>
      <c r="SJN38" s="61"/>
      <c r="SJO38" s="61"/>
      <c r="SJP38" s="61"/>
      <c r="SJQ38" s="61"/>
      <c r="SJR38" s="61"/>
      <c r="SJS38" s="61"/>
      <c r="SJT38" s="61"/>
      <c r="SJU38" s="61"/>
      <c r="SJV38" s="61"/>
      <c r="SJW38" s="61"/>
      <c r="SJX38" s="61"/>
      <c r="SJY38" s="61"/>
      <c r="SJZ38" s="61"/>
      <c r="SKA38" s="61"/>
      <c r="SKB38" s="61"/>
      <c r="SKC38" s="61"/>
      <c r="SKD38" s="61"/>
      <c r="SKE38" s="61"/>
      <c r="SKF38" s="61"/>
      <c r="SKG38" s="61"/>
      <c r="SKH38" s="61"/>
      <c r="SKI38" s="61"/>
      <c r="SKJ38" s="61"/>
      <c r="SKK38" s="61"/>
      <c r="SKL38" s="61"/>
      <c r="SKM38" s="61"/>
      <c r="SKN38" s="61"/>
      <c r="SKO38" s="61"/>
      <c r="SKP38" s="61"/>
      <c r="SKQ38" s="61"/>
      <c r="SKR38" s="61"/>
      <c r="SKS38" s="61"/>
      <c r="SKT38" s="61"/>
      <c r="SKU38" s="61"/>
      <c r="SKV38" s="61"/>
      <c r="SKW38" s="61"/>
      <c r="SKX38" s="61"/>
      <c r="SKY38" s="61"/>
      <c r="SKZ38" s="61"/>
      <c r="SLA38" s="61"/>
      <c r="SLB38" s="61"/>
      <c r="SLC38" s="61"/>
      <c r="SLD38" s="61"/>
      <c r="SLE38" s="61"/>
      <c r="SLF38" s="61"/>
      <c r="SLG38" s="61"/>
      <c r="SLH38" s="61"/>
      <c r="SLI38" s="61"/>
      <c r="SLJ38" s="61"/>
      <c r="SLK38" s="61"/>
      <c r="SLL38" s="61"/>
      <c r="SLM38" s="61"/>
      <c r="SLN38" s="61"/>
      <c r="SLO38" s="61"/>
      <c r="SLP38" s="61"/>
      <c r="SLQ38" s="61"/>
      <c r="SLR38" s="61"/>
      <c r="SLS38" s="61"/>
      <c r="SLT38" s="61"/>
      <c r="SLU38" s="61"/>
      <c r="SLV38" s="61"/>
      <c r="SLW38" s="61"/>
      <c r="SLX38" s="61"/>
      <c r="SLY38" s="61"/>
      <c r="SLZ38" s="61"/>
      <c r="SMA38" s="61"/>
      <c r="SMB38" s="61"/>
      <c r="SMC38" s="61"/>
      <c r="SMD38" s="61"/>
      <c r="SME38" s="61"/>
      <c r="SMF38" s="61"/>
      <c r="SMG38" s="61"/>
      <c r="SMH38" s="61"/>
      <c r="SMI38" s="61"/>
      <c r="SMJ38" s="61"/>
      <c r="SMK38" s="61"/>
      <c r="SML38" s="61"/>
      <c r="SMM38" s="61"/>
      <c r="SMN38" s="61"/>
      <c r="SMO38" s="61"/>
      <c r="SMP38" s="61"/>
      <c r="SMQ38" s="61"/>
      <c r="SMR38" s="61"/>
      <c r="SMS38" s="61"/>
      <c r="SMT38" s="61"/>
      <c r="SMU38" s="61"/>
      <c r="SMV38" s="61"/>
      <c r="SMW38" s="61"/>
      <c r="SMX38" s="61"/>
      <c r="SMY38" s="61"/>
      <c r="SMZ38" s="61"/>
      <c r="SNA38" s="61"/>
      <c r="SNB38" s="61"/>
      <c r="SNC38" s="61"/>
      <c r="SND38" s="61"/>
      <c r="SNE38" s="61"/>
      <c r="SNF38" s="61"/>
      <c r="SNG38" s="61"/>
      <c r="SNH38" s="61"/>
      <c r="SNI38" s="61"/>
      <c r="SNJ38" s="61"/>
      <c r="SNK38" s="61"/>
      <c r="SNL38" s="61"/>
      <c r="SNM38" s="61"/>
      <c r="SNN38" s="61"/>
      <c r="SNO38" s="61"/>
      <c r="SNP38" s="61"/>
      <c r="SNQ38" s="61"/>
      <c r="SNR38" s="61"/>
      <c r="SNS38" s="61"/>
      <c r="SNT38" s="61"/>
      <c r="SNU38" s="61"/>
      <c r="SNV38" s="61"/>
      <c r="SNW38" s="61"/>
      <c r="SNX38" s="61"/>
      <c r="SNY38" s="61"/>
      <c r="SNZ38" s="61"/>
      <c r="SOA38" s="61"/>
      <c r="SOB38" s="61"/>
      <c r="SOC38" s="61"/>
      <c r="SOD38" s="61"/>
      <c r="SOE38" s="61"/>
      <c r="SOF38" s="61"/>
      <c r="SOG38" s="61"/>
      <c r="SOH38" s="61"/>
      <c r="SOI38" s="61"/>
      <c r="SOJ38" s="61"/>
      <c r="SOK38" s="61"/>
      <c r="SOL38" s="61"/>
      <c r="SOM38" s="61"/>
      <c r="SON38" s="61"/>
      <c r="SOO38" s="61"/>
      <c r="SOP38" s="61"/>
      <c r="SOQ38" s="61"/>
      <c r="SOR38" s="61"/>
      <c r="SOS38" s="61"/>
      <c r="SOT38" s="61"/>
      <c r="SOU38" s="61"/>
      <c r="SOV38" s="61"/>
      <c r="SOW38" s="61"/>
      <c r="SOX38" s="61"/>
      <c r="SOY38" s="61"/>
      <c r="SOZ38" s="61"/>
      <c r="SPA38" s="61"/>
      <c r="SPB38" s="61"/>
      <c r="SPC38" s="61"/>
      <c r="SPD38" s="61"/>
      <c r="SPE38" s="61"/>
      <c r="SPF38" s="61"/>
      <c r="SPG38" s="61"/>
      <c r="SPH38" s="61"/>
      <c r="SPI38" s="61"/>
      <c r="SPJ38" s="61"/>
      <c r="SPK38" s="61"/>
      <c r="SPL38" s="61"/>
      <c r="SPM38" s="61"/>
      <c r="SPN38" s="61"/>
      <c r="SPO38" s="61"/>
      <c r="SPP38" s="61"/>
      <c r="SPQ38" s="61"/>
      <c r="SPR38" s="61"/>
      <c r="SPS38" s="61"/>
      <c r="SPT38" s="61"/>
      <c r="SPU38" s="61"/>
      <c r="SPV38" s="61"/>
      <c r="SPW38" s="61"/>
      <c r="SPX38" s="61"/>
      <c r="SPY38" s="61"/>
      <c r="SPZ38" s="61"/>
      <c r="SQA38" s="61"/>
      <c r="SQB38" s="61"/>
      <c r="SQC38" s="61"/>
      <c r="SQD38" s="61"/>
      <c r="SQE38" s="61"/>
      <c r="SQF38" s="61"/>
      <c r="SQG38" s="61"/>
      <c r="SQH38" s="61"/>
      <c r="SQI38" s="61"/>
      <c r="SQJ38" s="61"/>
      <c r="SQK38" s="61"/>
      <c r="SQL38" s="61"/>
      <c r="SQM38" s="61"/>
      <c r="SQN38" s="61"/>
      <c r="SQO38" s="61"/>
      <c r="SQP38" s="61"/>
      <c r="SQQ38" s="61"/>
      <c r="SQR38" s="61"/>
      <c r="SQS38" s="61"/>
      <c r="SQT38" s="61"/>
      <c r="SQU38" s="61"/>
      <c r="SQV38" s="61"/>
      <c r="SQW38" s="61"/>
      <c r="SQX38" s="61"/>
      <c r="SQY38" s="61"/>
      <c r="SQZ38" s="61"/>
      <c r="SRA38" s="61"/>
      <c r="SRB38" s="61"/>
      <c r="SRC38" s="61"/>
      <c r="SRD38" s="61"/>
      <c r="SRE38" s="61"/>
      <c r="SRF38" s="61"/>
      <c r="SRG38" s="61"/>
      <c r="SRH38" s="61"/>
      <c r="SRI38" s="61"/>
      <c r="SRJ38" s="61"/>
      <c r="SRK38" s="61"/>
      <c r="SRL38" s="61"/>
      <c r="SRM38" s="61"/>
      <c r="SRN38" s="61"/>
      <c r="SRO38" s="61"/>
      <c r="SRP38" s="61"/>
      <c r="SRQ38" s="61"/>
      <c r="SRR38" s="61"/>
      <c r="SRS38" s="61"/>
      <c r="SRT38" s="61"/>
      <c r="SRU38" s="61"/>
      <c r="SRV38" s="61"/>
      <c r="SRW38" s="61"/>
      <c r="SRX38" s="61"/>
      <c r="SRY38" s="61"/>
      <c r="SRZ38" s="61"/>
      <c r="SSA38" s="61"/>
      <c r="SSB38" s="61"/>
      <c r="SSC38" s="61"/>
      <c r="SSD38" s="61"/>
      <c r="SSE38" s="61"/>
      <c r="SSF38" s="61"/>
      <c r="SSG38" s="61"/>
      <c r="SSH38" s="61"/>
      <c r="SSI38" s="61"/>
      <c r="SSJ38" s="61"/>
      <c r="SSK38" s="61"/>
      <c r="SSL38" s="61"/>
      <c r="SSM38" s="61"/>
      <c r="SSN38" s="61"/>
      <c r="SSO38" s="61"/>
      <c r="SSP38" s="61"/>
      <c r="SSQ38" s="61"/>
      <c r="SSR38" s="61"/>
      <c r="SSS38" s="61"/>
      <c r="SST38" s="61"/>
      <c r="SSU38" s="61"/>
      <c r="SSV38" s="61"/>
      <c r="SSW38" s="61"/>
      <c r="SSX38" s="61"/>
      <c r="SSY38" s="61"/>
      <c r="SSZ38" s="61"/>
      <c r="STA38" s="61"/>
      <c r="STB38" s="61"/>
      <c r="STC38" s="61"/>
      <c r="STD38" s="61"/>
      <c r="STE38" s="61"/>
      <c r="STF38" s="61"/>
      <c r="STG38" s="61"/>
      <c r="STH38" s="61"/>
      <c r="STI38" s="61"/>
      <c r="STJ38" s="61"/>
      <c r="STK38" s="61"/>
      <c r="STL38" s="61"/>
      <c r="STM38" s="61"/>
      <c r="STN38" s="61"/>
      <c r="STO38" s="61"/>
      <c r="STP38" s="61"/>
      <c r="STQ38" s="61"/>
      <c r="STR38" s="61"/>
      <c r="STS38" s="61"/>
      <c r="STT38" s="61"/>
      <c r="STU38" s="61"/>
      <c r="STV38" s="61"/>
      <c r="STW38" s="61"/>
      <c r="STX38" s="61"/>
      <c r="STY38" s="61"/>
      <c r="STZ38" s="61"/>
      <c r="SUA38" s="61"/>
      <c r="SUB38" s="61"/>
      <c r="SUC38" s="61"/>
      <c r="SUD38" s="61"/>
      <c r="SUE38" s="61"/>
      <c r="SUF38" s="61"/>
      <c r="SUG38" s="61"/>
      <c r="SUH38" s="61"/>
      <c r="SUI38" s="61"/>
      <c r="SUJ38" s="61"/>
      <c r="SUK38" s="61"/>
      <c r="SUL38" s="61"/>
      <c r="SUM38" s="61"/>
      <c r="SUN38" s="61"/>
      <c r="SUO38" s="61"/>
      <c r="SUP38" s="61"/>
      <c r="SUQ38" s="61"/>
      <c r="SUR38" s="61"/>
      <c r="SUS38" s="61"/>
      <c r="SUT38" s="61"/>
      <c r="SUU38" s="61"/>
      <c r="SUV38" s="61"/>
      <c r="SUW38" s="61"/>
      <c r="SUX38" s="61"/>
      <c r="SUY38" s="61"/>
      <c r="SUZ38" s="61"/>
      <c r="SVA38" s="61"/>
      <c r="SVB38" s="61"/>
      <c r="SVC38" s="61"/>
      <c r="SVD38" s="61"/>
      <c r="SVE38" s="61"/>
      <c r="SVF38" s="61"/>
      <c r="SVG38" s="61"/>
      <c r="SVH38" s="61"/>
      <c r="SVI38" s="61"/>
      <c r="SVJ38" s="61"/>
      <c r="SVK38" s="61"/>
      <c r="SVL38" s="61"/>
      <c r="SVM38" s="61"/>
      <c r="SVN38" s="61"/>
      <c r="SVO38" s="61"/>
      <c r="SVP38" s="61"/>
      <c r="SVQ38" s="61"/>
      <c r="SVR38" s="61"/>
      <c r="SVS38" s="61"/>
      <c r="SVT38" s="61"/>
      <c r="SVU38" s="61"/>
      <c r="SVV38" s="61"/>
      <c r="SVW38" s="61"/>
      <c r="SVX38" s="61"/>
      <c r="SVY38" s="61"/>
      <c r="SVZ38" s="61"/>
      <c r="SWA38" s="61"/>
      <c r="SWB38" s="61"/>
      <c r="SWC38" s="61"/>
      <c r="SWD38" s="61"/>
      <c r="SWE38" s="61"/>
      <c r="SWF38" s="61"/>
      <c r="SWG38" s="61"/>
      <c r="SWH38" s="61"/>
      <c r="SWI38" s="61"/>
      <c r="SWJ38" s="61"/>
      <c r="SWK38" s="61"/>
      <c r="SWL38" s="61"/>
      <c r="SWM38" s="61"/>
      <c r="SWN38" s="61"/>
      <c r="SWO38" s="61"/>
      <c r="SWP38" s="61"/>
      <c r="SWQ38" s="61"/>
      <c r="SWR38" s="61"/>
      <c r="SWS38" s="61"/>
      <c r="SWT38" s="61"/>
      <c r="SWU38" s="61"/>
      <c r="SWV38" s="61"/>
      <c r="SWW38" s="61"/>
      <c r="SWX38" s="61"/>
      <c r="SWY38" s="61"/>
      <c r="SWZ38" s="61"/>
      <c r="SXA38" s="61"/>
      <c r="SXB38" s="61"/>
      <c r="SXC38" s="61"/>
      <c r="SXD38" s="61"/>
      <c r="SXE38" s="61"/>
      <c r="SXF38" s="61"/>
      <c r="SXG38" s="61"/>
      <c r="SXH38" s="61"/>
      <c r="SXI38" s="61"/>
      <c r="SXJ38" s="61"/>
      <c r="SXK38" s="61"/>
      <c r="SXL38" s="61"/>
      <c r="SXM38" s="61"/>
      <c r="SXN38" s="61"/>
      <c r="SXO38" s="61"/>
      <c r="SXP38" s="61"/>
      <c r="SXQ38" s="61"/>
      <c r="SXR38" s="61"/>
      <c r="SXS38" s="61"/>
      <c r="SXT38" s="61"/>
      <c r="SXU38" s="61"/>
      <c r="SXV38" s="61"/>
      <c r="SXW38" s="61"/>
      <c r="SXX38" s="61"/>
      <c r="SXY38" s="61"/>
      <c r="SXZ38" s="61"/>
      <c r="SYA38" s="61"/>
      <c r="SYB38" s="61"/>
      <c r="SYC38" s="61"/>
      <c r="SYD38" s="61"/>
      <c r="SYE38" s="61"/>
      <c r="SYF38" s="61"/>
      <c r="SYG38" s="61"/>
      <c r="SYH38" s="61"/>
      <c r="SYI38" s="61"/>
      <c r="SYJ38" s="61"/>
      <c r="SYK38" s="61"/>
      <c r="SYL38" s="61"/>
      <c r="SYM38" s="61"/>
      <c r="SYN38" s="61"/>
      <c r="SYO38" s="61"/>
      <c r="SYP38" s="61"/>
      <c r="SYQ38" s="61"/>
      <c r="SYR38" s="61"/>
      <c r="SYS38" s="61"/>
      <c r="SYT38" s="61"/>
      <c r="SYU38" s="61"/>
      <c r="SYV38" s="61"/>
      <c r="SYW38" s="61"/>
      <c r="SYX38" s="61"/>
      <c r="SYY38" s="61"/>
      <c r="SYZ38" s="61"/>
      <c r="SZA38" s="61"/>
      <c r="SZB38" s="61"/>
      <c r="SZC38" s="61"/>
      <c r="SZD38" s="61"/>
      <c r="SZE38" s="61"/>
      <c r="SZF38" s="61"/>
      <c r="SZG38" s="61"/>
      <c r="SZH38" s="61"/>
      <c r="SZI38" s="61"/>
      <c r="SZJ38" s="61"/>
      <c r="SZK38" s="61"/>
      <c r="SZL38" s="61"/>
      <c r="SZM38" s="61"/>
      <c r="SZN38" s="61"/>
      <c r="SZO38" s="61"/>
      <c r="SZP38" s="61"/>
      <c r="SZQ38" s="61"/>
      <c r="SZR38" s="61"/>
      <c r="SZS38" s="61"/>
      <c r="SZT38" s="61"/>
      <c r="SZU38" s="61"/>
      <c r="SZV38" s="61"/>
      <c r="SZW38" s="61"/>
      <c r="SZX38" s="61"/>
      <c r="SZY38" s="61"/>
      <c r="SZZ38" s="61"/>
      <c r="TAA38" s="61"/>
      <c r="TAB38" s="61"/>
      <c r="TAC38" s="61"/>
      <c r="TAD38" s="61"/>
      <c r="TAE38" s="61"/>
      <c r="TAF38" s="61"/>
      <c r="TAG38" s="61"/>
      <c r="TAH38" s="61"/>
      <c r="TAI38" s="61"/>
      <c r="TAJ38" s="61"/>
      <c r="TAK38" s="61"/>
      <c r="TAL38" s="61"/>
      <c r="TAM38" s="61"/>
      <c r="TAN38" s="61"/>
      <c r="TAO38" s="61"/>
      <c r="TAP38" s="61"/>
      <c r="TAQ38" s="61"/>
      <c r="TAR38" s="61"/>
      <c r="TAS38" s="61"/>
      <c r="TAT38" s="61"/>
      <c r="TAU38" s="61"/>
      <c r="TAV38" s="61"/>
      <c r="TAW38" s="61"/>
      <c r="TAX38" s="61"/>
      <c r="TAY38" s="61"/>
      <c r="TAZ38" s="61"/>
      <c r="TBA38" s="61"/>
      <c r="TBB38" s="61"/>
      <c r="TBC38" s="61"/>
      <c r="TBD38" s="61"/>
      <c r="TBE38" s="61"/>
      <c r="TBF38" s="61"/>
      <c r="TBG38" s="61"/>
      <c r="TBH38" s="61"/>
      <c r="TBI38" s="61"/>
      <c r="TBJ38" s="61"/>
      <c r="TBK38" s="61"/>
      <c r="TBL38" s="61"/>
      <c r="TBM38" s="61"/>
      <c r="TBN38" s="61"/>
      <c r="TBO38" s="61"/>
      <c r="TBP38" s="61"/>
      <c r="TBQ38" s="61"/>
      <c r="TBR38" s="61"/>
      <c r="TBS38" s="61"/>
      <c r="TBT38" s="61"/>
      <c r="TBU38" s="61"/>
      <c r="TBV38" s="61"/>
      <c r="TBW38" s="61"/>
      <c r="TBX38" s="61"/>
      <c r="TBY38" s="61"/>
      <c r="TBZ38" s="61"/>
      <c r="TCA38" s="61"/>
      <c r="TCB38" s="61"/>
      <c r="TCC38" s="61"/>
      <c r="TCD38" s="61"/>
      <c r="TCE38" s="61"/>
      <c r="TCF38" s="61"/>
      <c r="TCG38" s="61"/>
      <c r="TCH38" s="61"/>
      <c r="TCI38" s="61"/>
      <c r="TCJ38" s="61"/>
      <c r="TCK38" s="61"/>
      <c r="TCL38" s="61"/>
      <c r="TCM38" s="61"/>
      <c r="TCN38" s="61"/>
      <c r="TCO38" s="61"/>
      <c r="TCP38" s="61"/>
      <c r="TCQ38" s="61"/>
      <c r="TCR38" s="61"/>
      <c r="TCS38" s="61"/>
      <c r="TCT38" s="61"/>
      <c r="TCU38" s="61"/>
      <c r="TCV38" s="61"/>
      <c r="TCW38" s="61"/>
      <c r="TCX38" s="61"/>
      <c r="TCY38" s="61"/>
      <c r="TCZ38" s="61"/>
      <c r="TDA38" s="61"/>
      <c r="TDB38" s="61"/>
      <c r="TDC38" s="61"/>
      <c r="TDD38" s="61"/>
      <c r="TDE38" s="61"/>
      <c r="TDF38" s="61"/>
      <c r="TDG38" s="61"/>
      <c r="TDH38" s="61"/>
      <c r="TDI38" s="61"/>
      <c r="TDJ38" s="61"/>
      <c r="TDK38" s="61"/>
      <c r="TDL38" s="61"/>
      <c r="TDM38" s="61"/>
      <c r="TDN38" s="61"/>
      <c r="TDO38" s="61"/>
      <c r="TDP38" s="61"/>
      <c r="TDQ38" s="61"/>
      <c r="TDR38" s="61"/>
      <c r="TDS38" s="61"/>
      <c r="TDT38" s="61"/>
      <c r="TDU38" s="61"/>
      <c r="TDV38" s="61"/>
      <c r="TDW38" s="61"/>
      <c r="TDX38" s="61"/>
      <c r="TDY38" s="61"/>
      <c r="TDZ38" s="61"/>
      <c r="TEA38" s="61"/>
      <c r="TEB38" s="61"/>
      <c r="TEC38" s="61"/>
      <c r="TED38" s="61"/>
      <c r="TEE38" s="61"/>
      <c r="TEF38" s="61"/>
      <c r="TEG38" s="61"/>
      <c r="TEH38" s="61"/>
      <c r="TEI38" s="61"/>
      <c r="TEJ38" s="61"/>
      <c r="TEK38" s="61"/>
      <c r="TEL38" s="61"/>
      <c r="TEM38" s="61"/>
      <c r="TEN38" s="61"/>
      <c r="TEO38" s="61"/>
      <c r="TEP38" s="61"/>
      <c r="TEQ38" s="61"/>
      <c r="TER38" s="61"/>
      <c r="TES38" s="61"/>
      <c r="TET38" s="61"/>
      <c r="TEU38" s="61"/>
      <c r="TEV38" s="61"/>
      <c r="TEW38" s="61"/>
      <c r="TEX38" s="61"/>
      <c r="TEY38" s="61"/>
      <c r="TEZ38" s="61"/>
      <c r="TFA38" s="61"/>
      <c r="TFB38" s="61"/>
      <c r="TFC38" s="61"/>
      <c r="TFD38" s="61"/>
      <c r="TFE38" s="61"/>
      <c r="TFF38" s="61"/>
      <c r="TFG38" s="61"/>
      <c r="TFH38" s="61"/>
      <c r="TFI38" s="61"/>
      <c r="TFJ38" s="61"/>
      <c r="TFK38" s="61"/>
      <c r="TFL38" s="61"/>
      <c r="TFM38" s="61"/>
      <c r="TFN38" s="61"/>
      <c r="TFO38" s="61"/>
      <c r="TFP38" s="61"/>
      <c r="TFQ38" s="61"/>
      <c r="TFR38" s="61"/>
      <c r="TFS38" s="61"/>
      <c r="TFT38" s="61"/>
      <c r="TFU38" s="61"/>
      <c r="TFV38" s="61"/>
      <c r="TFW38" s="61"/>
      <c r="TFX38" s="61"/>
      <c r="TFY38" s="61"/>
      <c r="TFZ38" s="61"/>
      <c r="TGA38" s="61"/>
      <c r="TGB38" s="61"/>
      <c r="TGC38" s="61"/>
      <c r="TGD38" s="61"/>
      <c r="TGE38" s="61"/>
      <c r="TGF38" s="61"/>
      <c r="TGG38" s="61"/>
      <c r="TGH38" s="61"/>
      <c r="TGI38" s="61"/>
      <c r="TGJ38" s="61"/>
      <c r="TGK38" s="61"/>
      <c r="TGL38" s="61"/>
      <c r="TGM38" s="61"/>
      <c r="TGN38" s="61"/>
      <c r="TGO38" s="61"/>
      <c r="TGP38" s="61"/>
      <c r="TGQ38" s="61"/>
      <c r="TGR38" s="61"/>
      <c r="TGS38" s="61"/>
      <c r="TGT38" s="61"/>
      <c r="TGU38" s="61"/>
      <c r="TGV38" s="61"/>
      <c r="TGW38" s="61"/>
      <c r="TGX38" s="61"/>
      <c r="TGY38" s="61"/>
      <c r="TGZ38" s="61"/>
      <c r="THA38" s="61"/>
      <c r="THB38" s="61"/>
      <c r="THC38" s="61"/>
      <c r="THD38" s="61"/>
      <c r="THE38" s="61"/>
      <c r="THF38" s="61"/>
      <c r="THG38" s="61"/>
      <c r="THH38" s="61"/>
      <c r="THI38" s="61"/>
      <c r="THJ38" s="61"/>
      <c r="THK38" s="61"/>
      <c r="THL38" s="61"/>
      <c r="THM38" s="61"/>
      <c r="THN38" s="61"/>
      <c r="THO38" s="61"/>
      <c r="THP38" s="61"/>
      <c r="THQ38" s="61"/>
      <c r="THR38" s="61"/>
      <c r="THS38" s="61"/>
      <c r="THT38" s="61"/>
      <c r="THU38" s="61"/>
      <c r="THV38" s="61"/>
      <c r="THW38" s="61"/>
      <c r="THX38" s="61"/>
      <c r="THY38" s="61"/>
      <c r="THZ38" s="61"/>
      <c r="TIA38" s="61"/>
      <c r="TIB38" s="61"/>
      <c r="TIC38" s="61"/>
      <c r="TID38" s="61"/>
      <c r="TIE38" s="61"/>
      <c r="TIF38" s="61"/>
      <c r="TIG38" s="61"/>
      <c r="TIH38" s="61"/>
      <c r="TII38" s="61"/>
      <c r="TIJ38" s="61"/>
      <c r="TIK38" s="61"/>
      <c r="TIL38" s="61"/>
      <c r="TIM38" s="61"/>
      <c r="TIN38" s="61"/>
      <c r="TIO38" s="61"/>
      <c r="TIP38" s="61"/>
      <c r="TIQ38" s="61"/>
      <c r="TIR38" s="61"/>
      <c r="TIS38" s="61"/>
      <c r="TIT38" s="61"/>
      <c r="TIU38" s="61"/>
      <c r="TIV38" s="61"/>
      <c r="TIW38" s="61"/>
      <c r="TIX38" s="61"/>
      <c r="TIY38" s="61"/>
      <c r="TIZ38" s="61"/>
      <c r="TJA38" s="61"/>
      <c r="TJB38" s="61"/>
      <c r="TJC38" s="61"/>
      <c r="TJD38" s="61"/>
      <c r="TJE38" s="61"/>
      <c r="TJF38" s="61"/>
      <c r="TJG38" s="61"/>
      <c r="TJH38" s="61"/>
      <c r="TJI38" s="61"/>
      <c r="TJJ38" s="61"/>
      <c r="TJK38" s="61"/>
      <c r="TJL38" s="61"/>
      <c r="TJM38" s="61"/>
      <c r="TJN38" s="61"/>
      <c r="TJO38" s="61"/>
      <c r="TJP38" s="61"/>
      <c r="TJQ38" s="61"/>
      <c r="TJR38" s="61"/>
      <c r="TJS38" s="61"/>
      <c r="TJT38" s="61"/>
      <c r="TJU38" s="61"/>
      <c r="TJV38" s="61"/>
      <c r="TJW38" s="61"/>
      <c r="TJX38" s="61"/>
      <c r="TJY38" s="61"/>
      <c r="TJZ38" s="61"/>
      <c r="TKA38" s="61"/>
      <c r="TKB38" s="61"/>
      <c r="TKC38" s="61"/>
      <c r="TKD38" s="61"/>
      <c r="TKE38" s="61"/>
      <c r="TKF38" s="61"/>
      <c r="TKG38" s="61"/>
      <c r="TKH38" s="61"/>
      <c r="TKI38" s="61"/>
      <c r="TKJ38" s="61"/>
      <c r="TKK38" s="61"/>
      <c r="TKL38" s="61"/>
      <c r="TKM38" s="61"/>
      <c r="TKN38" s="61"/>
      <c r="TKO38" s="61"/>
      <c r="TKP38" s="61"/>
      <c r="TKQ38" s="61"/>
      <c r="TKR38" s="61"/>
      <c r="TKS38" s="61"/>
      <c r="TKT38" s="61"/>
      <c r="TKU38" s="61"/>
      <c r="TKV38" s="61"/>
      <c r="TKW38" s="61"/>
      <c r="TKX38" s="61"/>
      <c r="TKY38" s="61"/>
      <c r="TKZ38" s="61"/>
      <c r="TLA38" s="61"/>
      <c r="TLB38" s="61"/>
      <c r="TLC38" s="61"/>
      <c r="TLD38" s="61"/>
      <c r="TLE38" s="61"/>
      <c r="TLF38" s="61"/>
      <c r="TLG38" s="61"/>
      <c r="TLH38" s="61"/>
      <c r="TLI38" s="61"/>
      <c r="TLJ38" s="61"/>
      <c r="TLK38" s="61"/>
      <c r="TLL38" s="61"/>
      <c r="TLM38" s="61"/>
      <c r="TLN38" s="61"/>
      <c r="TLO38" s="61"/>
      <c r="TLP38" s="61"/>
      <c r="TLQ38" s="61"/>
      <c r="TLR38" s="61"/>
      <c r="TLS38" s="61"/>
      <c r="TLT38" s="61"/>
      <c r="TLU38" s="61"/>
      <c r="TLV38" s="61"/>
      <c r="TLW38" s="61"/>
      <c r="TLX38" s="61"/>
      <c r="TLY38" s="61"/>
      <c r="TLZ38" s="61"/>
      <c r="TMA38" s="61"/>
      <c r="TMB38" s="61"/>
      <c r="TMC38" s="61"/>
      <c r="TMD38" s="61"/>
      <c r="TME38" s="61"/>
      <c r="TMF38" s="61"/>
      <c r="TMG38" s="61"/>
      <c r="TMH38" s="61"/>
      <c r="TMI38" s="61"/>
      <c r="TMJ38" s="61"/>
      <c r="TMK38" s="61"/>
      <c r="TML38" s="61"/>
      <c r="TMM38" s="61"/>
      <c r="TMN38" s="61"/>
      <c r="TMO38" s="61"/>
      <c r="TMP38" s="61"/>
      <c r="TMQ38" s="61"/>
      <c r="TMR38" s="61"/>
      <c r="TMS38" s="61"/>
      <c r="TMT38" s="61"/>
      <c r="TMU38" s="61"/>
      <c r="TMV38" s="61"/>
      <c r="TMW38" s="61"/>
      <c r="TMX38" s="61"/>
      <c r="TMY38" s="61"/>
      <c r="TMZ38" s="61"/>
      <c r="TNA38" s="61"/>
      <c r="TNB38" s="61"/>
      <c r="TNC38" s="61"/>
      <c r="TND38" s="61"/>
      <c r="TNE38" s="61"/>
      <c r="TNF38" s="61"/>
      <c r="TNG38" s="61"/>
      <c r="TNH38" s="61"/>
      <c r="TNI38" s="61"/>
      <c r="TNJ38" s="61"/>
      <c r="TNK38" s="61"/>
      <c r="TNL38" s="61"/>
      <c r="TNM38" s="61"/>
      <c r="TNN38" s="61"/>
      <c r="TNO38" s="61"/>
      <c r="TNP38" s="61"/>
      <c r="TNQ38" s="61"/>
      <c r="TNR38" s="61"/>
      <c r="TNS38" s="61"/>
      <c r="TNT38" s="61"/>
      <c r="TNU38" s="61"/>
      <c r="TNV38" s="61"/>
      <c r="TNW38" s="61"/>
      <c r="TNX38" s="61"/>
      <c r="TNY38" s="61"/>
      <c r="TNZ38" s="61"/>
      <c r="TOA38" s="61"/>
      <c r="TOB38" s="61"/>
      <c r="TOC38" s="61"/>
      <c r="TOD38" s="61"/>
      <c r="TOE38" s="61"/>
      <c r="TOF38" s="61"/>
      <c r="TOG38" s="61"/>
      <c r="TOH38" s="61"/>
      <c r="TOI38" s="61"/>
      <c r="TOJ38" s="61"/>
      <c r="TOK38" s="61"/>
      <c r="TOL38" s="61"/>
      <c r="TOM38" s="61"/>
      <c r="TON38" s="61"/>
      <c r="TOO38" s="61"/>
      <c r="TOP38" s="61"/>
      <c r="TOQ38" s="61"/>
      <c r="TOR38" s="61"/>
      <c r="TOS38" s="61"/>
      <c r="TOT38" s="61"/>
      <c r="TOU38" s="61"/>
      <c r="TOV38" s="61"/>
      <c r="TOW38" s="61"/>
      <c r="TOX38" s="61"/>
      <c r="TOY38" s="61"/>
      <c r="TOZ38" s="61"/>
      <c r="TPA38" s="61"/>
      <c r="TPB38" s="61"/>
      <c r="TPC38" s="61"/>
      <c r="TPD38" s="61"/>
      <c r="TPE38" s="61"/>
      <c r="TPF38" s="61"/>
      <c r="TPG38" s="61"/>
      <c r="TPH38" s="61"/>
      <c r="TPI38" s="61"/>
      <c r="TPJ38" s="61"/>
      <c r="TPK38" s="61"/>
      <c r="TPL38" s="61"/>
      <c r="TPM38" s="61"/>
      <c r="TPN38" s="61"/>
      <c r="TPO38" s="61"/>
      <c r="TPP38" s="61"/>
      <c r="TPQ38" s="61"/>
      <c r="TPR38" s="61"/>
      <c r="TPS38" s="61"/>
      <c r="TPT38" s="61"/>
      <c r="TPU38" s="61"/>
      <c r="TPV38" s="61"/>
      <c r="TPW38" s="61"/>
      <c r="TPX38" s="61"/>
      <c r="TPY38" s="61"/>
      <c r="TPZ38" s="61"/>
      <c r="TQA38" s="61"/>
      <c r="TQB38" s="61"/>
      <c r="TQC38" s="61"/>
      <c r="TQD38" s="61"/>
      <c r="TQE38" s="61"/>
      <c r="TQF38" s="61"/>
      <c r="TQG38" s="61"/>
      <c r="TQH38" s="61"/>
      <c r="TQI38" s="61"/>
      <c r="TQJ38" s="61"/>
      <c r="TQK38" s="61"/>
      <c r="TQL38" s="61"/>
      <c r="TQM38" s="61"/>
      <c r="TQN38" s="61"/>
      <c r="TQO38" s="61"/>
      <c r="TQP38" s="61"/>
      <c r="TQQ38" s="61"/>
      <c r="TQR38" s="61"/>
      <c r="TQS38" s="61"/>
      <c r="TQT38" s="61"/>
      <c r="TQU38" s="61"/>
      <c r="TQV38" s="61"/>
      <c r="TQW38" s="61"/>
      <c r="TQX38" s="61"/>
      <c r="TQY38" s="61"/>
      <c r="TQZ38" s="61"/>
      <c r="TRA38" s="61"/>
      <c r="TRB38" s="61"/>
      <c r="TRC38" s="61"/>
      <c r="TRD38" s="61"/>
      <c r="TRE38" s="61"/>
      <c r="TRF38" s="61"/>
      <c r="TRG38" s="61"/>
      <c r="TRH38" s="61"/>
      <c r="TRI38" s="61"/>
      <c r="TRJ38" s="61"/>
      <c r="TRK38" s="61"/>
      <c r="TRL38" s="61"/>
      <c r="TRM38" s="61"/>
      <c r="TRN38" s="61"/>
      <c r="TRO38" s="61"/>
      <c r="TRP38" s="61"/>
      <c r="TRQ38" s="61"/>
      <c r="TRR38" s="61"/>
      <c r="TRS38" s="61"/>
      <c r="TRT38" s="61"/>
      <c r="TRU38" s="61"/>
      <c r="TRV38" s="61"/>
      <c r="TRW38" s="61"/>
      <c r="TRX38" s="61"/>
      <c r="TRY38" s="61"/>
      <c r="TRZ38" s="61"/>
      <c r="TSA38" s="61"/>
      <c r="TSB38" s="61"/>
      <c r="TSC38" s="61"/>
      <c r="TSD38" s="61"/>
      <c r="TSE38" s="61"/>
      <c r="TSF38" s="61"/>
      <c r="TSG38" s="61"/>
      <c r="TSH38" s="61"/>
      <c r="TSI38" s="61"/>
      <c r="TSJ38" s="61"/>
      <c r="TSK38" s="61"/>
      <c r="TSL38" s="61"/>
      <c r="TSM38" s="61"/>
      <c r="TSN38" s="61"/>
      <c r="TSO38" s="61"/>
      <c r="TSP38" s="61"/>
      <c r="TSQ38" s="61"/>
      <c r="TSR38" s="61"/>
      <c r="TSS38" s="61"/>
      <c r="TST38" s="61"/>
      <c r="TSU38" s="61"/>
      <c r="TSV38" s="61"/>
      <c r="TSW38" s="61"/>
      <c r="TSX38" s="61"/>
      <c r="TSY38" s="61"/>
      <c r="TSZ38" s="61"/>
      <c r="TTA38" s="61"/>
      <c r="TTB38" s="61"/>
      <c r="TTC38" s="61"/>
      <c r="TTD38" s="61"/>
      <c r="TTE38" s="61"/>
      <c r="TTF38" s="61"/>
      <c r="TTG38" s="61"/>
      <c r="TTH38" s="61"/>
      <c r="TTI38" s="61"/>
      <c r="TTJ38" s="61"/>
      <c r="TTK38" s="61"/>
      <c r="TTL38" s="61"/>
      <c r="TTM38" s="61"/>
      <c r="TTN38" s="61"/>
      <c r="TTO38" s="61"/>
      <c r="TTP38" s="61"/>
      <c r="TTQ38" s="61"/>
      <c r="TTR38" s="61"/>
      <c r="TTS38" s="61"/>
      <c r="TTT38" s="61"/>
      <c r="TTU38" s="61"/>
      <c r="TTV38" s="61"/>
      <c r="TTW38" s="61"/>
      <c r="TTX38" s="61"/>
      <c r="TTY38" s="61"/>
      <c r="TTZ38" s="61"/>
      <c r="TUA38" s="61"/>
      <c r="TUB38" s="61"/>
      <c r="TUC38" s="61"/>
      <c r="TUD38" s="61"/>
      <c r="TUE38" s="61"/>
      <c r="TUF38" s="61"/>
      <c r="TUG38" s="61"/>
      <c r="TUH38" s="61"/>
      <c r="TUI38" s="61"/>
      <c r="TUJ38" s="61"/>
      <c r="TUK38" s="61"/>
      <c r="TUL38" s="61"/>
      <c r="TUM38" s="61"/>
      <c r="TUN38" s="61"/>
      <c r="TUO38" s="61"/>
      <c r="TUP38" s="61"/>
      <c r="TUQ38" s="61"/>
      <c r="TUR38" s="61"/>
      <c r="TUS38" s="61"/>
      <c r="TUT38" s="61"/>
      <c r="TUU38" s="61"/>
      <c r="TUV38" s="61"/>
      <c r="TUW38" s="61"/>
      <c r="TUX38" s="61"/>
      <c r="TUY38" s="61"/>
      <c r="TUZ38" s="61"/>
      <c r="TVA38" s="61"/>
      <c r="TVB38" s="61"/>
      <c r="TVC38" s="61"/>
      <c r="TVD38" s="61"/>
      <c r="TVE38" s="61"/>
      <c r="TVF38" s="61"/>
      <c r="TVG38" s="61"/>
      <c r="TVH38" s="61"/>
      <c r="TVI38" s="61"/>
      <c r="TVJ38" s="61"/>
      <c r="TVK38" s="61"/>
      <c r="TVL38" s="61"/>
      <c r="TVM38" s="61"/>
      <c r="TVN38" s="61"/>
      <c r="TVO38" s="61"/>
      <c r="TVP38" s="61"/>
      <c r="TVQ38" s="61"/>
      <c r="TVR38" s="61"/>
      <c r="TVS38" s="61"/>
      <c r="TVT38" s="61"/>
      <c r="TVU38" s="61"/>
      <c r="TVV38" s="61"/>
      <c r="TVW38" s="61"/>
      <c r="TVX38" s="61"/>
      <c r="TVY38" s="61"/>
      <c r="TVZ38" s="61"/>
      <c r="TWA38" s="61"/>
      <c r="TWB38" s="61"/>
      <c r="TWC38" s="61"/>
      <c r="TWD38" s="61"/>
      <c r="TWE38" s="61"/>
      <c r="TWF38" s="61"/>
      <c r="TWG38" s="61"/>
      <c r="TWH38" s="61"/>
      <c r="TWI38" s="61"/>
      <c r="TWJ38" s="61"/>
      <c r="TWK38" s="61"/>
      <c r="TWL38" s="61"/>
      <c r="TWM38" s="61"/>
      <c r="TWN38" s="61"/>
      <c r="TWO38" s="61"/>
      <c r="TWP38" s="61"/>
      <c r="TWQ38" s="61"/>
      <c r="TWR38" s="61"/>
      <c r="TWS38" s="61"/>
      <c r="TWT38" s="61"/>
      <c r="TWU38" s="61"/>
      <c r="TWV38" s="61"/>
      <c r="TWW38" s="61"/>
      <c r="TWX38" s="61"/>
      <c r="TWY38" s="61"/>
      <c r="TWZ38" s="61"/>
      <c r="TXA38" s="61"/>
      <c r="TXB38" s="61"/>
      <c r="TXC38" s="61"/>
      <c r="TXD38" s="61"/>
      <c r="TXE38" s="61"/>
      <c r="TXF38" s="61"/>
      <c r="TXG38" s="61"/>
      <c r="TXH38" s="61"/>
      <c r="TXI38" s="61"/>
      <c r="TXJ38" s="61"/>
      <c r="TXK38" s="61"/>
      <c r="TXL38" s="61"/>
      <c r="TXM38" s="61"/>
      <c r="TXN38" s="61"/>
      <c r="TXO38" s="61"/>
      <c r="TXP38" s="61"/>
      <c r="TXQ38" s="61"/>
      <c r="TXR38" s="61"/>
      <c r="TXS38" s="61"/>
      <c r="TXT38" s="61"/>
      <c r="TXU38" s="61"/>
      <c r="TXV38" s="61"/>
      <c r="TXW38" s="61"/>
      <c r="TXX38" s="61"/>
      <c r="TXY38" s="61"/>
      <c r="TXZ38" s="61"/>
      <c r="TYA38" s="61"/>
      <c r="TYB38" s="61"/>
      <c r="TYC38" s="61"/>
      <c r="TYD38" s="61"/>
      <c r="TYE38" s="61"/>
      <c r="TYF38" s="61"/>
      <c r="TYG38" s="61"/>
      <c r="TYH38" s="61"/>
      <c r="TYI38" s="61"/>
      <c r="TYJ38" s="61"/>
      <c r="TYK38" s="61"/>
      <c r="TYL38" s="61"/>
      <c r="TYM38" s="61"/>
      <c r="TYN38" s="61"/>
      <c r="TYO38" s="61"/>
      <c r="TYP38" s="61"/>
      <c r="TYQ38" s="61"/>
      <c r="TYR38" s="61"/>
      <c r="TYS38" s="61"/>
      <c r="TYT38" s="61"/>
      <c r="TYU38" s="61"/>
      <c r="TYV38" s="61"/>
      <c r="TYW38" s="61"/>
      <c r="TYX38" s="61"/>
      <c r="TYY38" s="61"/>
      <c r="TYZ38" s="61"/>
      <c r="TZA38" s="61"/>
      <c r="TZB38" s="61"/>
      <c r="TZC38" s="61"/>
      <c r="TZD38" s="61"/>
      <c r="TZE38" s="61"/>
      <c r="TZF38" s="61"/>
      <c r="TZG38" s="61"/>
      <c r="TZH38" s="61"/>
      <c r="TZI38" s="61"/>
      <c r="TZJ38" s="61"/>
      <c r="TZK38" s="61"/>
      <c r="TZL38" s="61"/>
      <c r="TZM38" s="61"/>
      <c r="TZN38" s="61"/>
      <c r="TZO38" s="61"/>
      <c r="TZP38" s="61"/>
      <c r="TZQ38" s="61"/>
      <c r="TZR38" s="61"/>
      <c r="TZS38" s="61"/>
      <c r="TZT38" s="61"/>
      <c r="TZU38" s="61"/>
      <c r="TZV38" s="61"/>
      <c r="TZW38" s="61"/>
      <c r="TZX38" s="61"/>
      <c r="TZY38" s="61"/>
      <c r="TZZ38" s="61"/>
      <c r="UAA38" s="61"/>
      <c r="UAB38" s="61"/>
      <c r="UAC38" s="61"/>
      <c r="UAD38" s="61"/>
      <c r="UAE38" s="61"/>
      <c r="UAF38" s="61"/>
      <c r="UAG38" s="61"/>
      <c r="UAH38" s="61"/>
      <c r="UAI38" s="61"/>
      <c r="UAJ38" s="61"/>
      <c r="UAK38" s="61"/>
      <c r="UAL38" s="61"/>
      <c r="UAM38" s="61"/>
      <c r="UAN38" s="61"/>
      <c r="UAO38" s="61"/>
      <c r="UAP38" s="61"/>
      <c r="UAQ38" s="61"/>
      <c r="UAR38" s="61"/>
      <c r="UAS38" s="61"/>
      <c r="UAT38" s="61"/>
      <c r="UAU38" s="61"/>
      <c r="UAV38" s="61"/>
      <c r="UAW38" s="61"/>
      <c r="UAX38" s="61"/>
      <c r="UAY38" s="61"/>
      <c r="UAZ38" s="61"/>
      <c r="UBA38" s="61"/>
      <c r="UBB38" s="61"/>
      <c r="UBC38" s="61"/>
      <c r="UBD38" s="61"/>
      <c r="UBE38" s="61"/>
      <c r="UBF38" s="61"/>
      <c r="UBG38" s="61"/>
      <c r="UBH38" s="61"/>
      <c r="UBI38" s="61"/>
      <c r="UBJ38" s="61"/>
      <c r="UBK38" s="61"/>
      <c r="UBL38" s="61"/>
      <c r="UBM38" s="61"/>
      <c r="UBN38" s="61"/>
      <c r="UBO38" s="61"/>
      <c r="UBP38" s="61"/>
      <c r="UBQ38" s="61"/>
      <c r="UBR38" s="61"/>
      <c r="UBS38" s="61"/>
      <c r="UBT38" s="61"/>
      <c r="UBU38" s="61"/>
      <c r="UBV38" s="61"/>
      <c r="UBW38" s="61"/>
      <c r="UBX38" s="61"/>
      <c r="UBY38" s="61"/>
      <c r="UBZ38" s="61"/>
      <c r="UCA38" s="61"/>
      <c r="UCB38" s="61"/>
      <c r="UCC38" s="61"/>
      <c r="UCD38" s="61"/>
      <c r="UCE38" s="61"/>
      <c r="UCF38" s="61"/>
      <c r="UCG38" s="61"/>
      <c r="UCH38" s="61"/>
      <c r="UCI38" s="61"/>
      <c r="UCJ38" s="61"/>
      <c r="UCK38" s="61"/>
      <c r="UCL38" s="61"/>
      <c r="UCM38" s="61"/>
      <c r="UCN38" s="61"/>
      <c r="UCO38" s="61"/>
      <c r="UCP38" s="61"/>
      <c r="UCQ38" s="61"/>
      <c r="UCR38" s="61"/>
      <c r="UCS38" s="61"/>
      <c r="UCT38" s="61"/>
      <c r="UCU38" s="61"/>
      <c r="UCV38" s="61"/>
      <c r="UCW38" s="61"/>
      <c r="UCX38" s="61"/>
      <c r="UCY38" s="61"/>
      <c r="UCZ38" s="61"/>
      <c r="UDA38" s="61"/>
      <c r="UDB38" s="61"/>
      <c r="UDC38" s="61"/>
      <c r="UDD38" s="61"/>
      <c r="UDE38" s="61"/>
      <c r="UDF38" s="61"/>
      <c r="UDG38" s="61"/>
      <c r="UDH38" s="61"/>
      <c r="UDI38" s="61"/>
      <c r="UDJ38" s="61"/>
      <c r="UDK38" s="61"/>
      <c r="UDL38" s="61"/>
      <c r="UDM38" s="61"/>
      <c r="UDN38" s="61"/>
      <c r="UDO38" s="61"/>
      <c r="UDP38" s="61"/>
      <c r="UDQ38" s="61"/>
      <c r="UDR38" s="61"/>
      <c r="UDS38" s="61"/>
      <c r="UDT38" s="61"/>
      <c r="UDU38" s="61"/>
      <c r="UDV38" s="61"/>
      <c r="UDW38" s="61"/>
      <c r="UDX38" s="61"/>
      <c r="UDY38" s="61"/>
      <c r="UDZ38" s="61"/>
      <c r="UEA38" s="61"/>
      <c r="UEB38" s="61"/>
      <c r="UEC38" s="61"/>
      <c r="UED38" s="61"/>
      <c r="UEE38" s="61"/>
      <c r="UEF38" s="61"/>
      <c r="UEG38" s="61"/>
      <c r="UEH38" s="61"/>
      <c r="UEI38" s="61"/>
      <c r="UEJ38" s="61"/>
      <c r="UEK38" s="61"/>
      <c r="UEL38" s="61"/>
      <c r="UEM38" s="61"/>
      <c r="UEN38" s="61"/>
      <c r="UEO38" s="61"/>
      <c r="UEP38" s="61"/>
      <c r="UEQ38" s="61"/>
      <c r="UER38" s="61"/>
      <c r="UES38" s="61"/>
      <c r="UET38" s="61"/>
      <c r="UEU38" s="61"/>
      <c r="UEV38" s="61"/>
      <c r="UEW38" s="61"/>
      <c r="UEX38" s="61"/>
      <c r="UEY38" s="61"/>
      <c r="UEZ38" s="61"/>
      <c r="UFA38" s="61"/>
      <c r="UFB38" s="61"/>
      <c r="UFC38" s="61"/>
      <c r="UFD38" s="61"/>
      <c r="UFE38" s="61"/>
      <c r="UFF38" s="61"/>
      <c r="UFG38" s="61"/>
      <c r="UFH38" s="61"/>
      <c r="UFI38" s="61"/>
      <c r="UFJ38" s="61"/>
      <c r="UFK38" s="61"/>
      <c r="UFL38" s="61"/>
      <c r="UFM38" s="61"/>
      <c r="UFN38" s="61"/>
      <c r="UFO38" s="61"/>
      <c r="UFP38" s="61"/>
      <c r="UFQ38" s="61"/>
      <c r="UFR38" s="61"/>
      <c r="UFS38" s="61"/>
      <c r="UFT38" s="61"/>
      <c r="UFU38" s="61"/>
      <c r="UFV38" s="61"/>
      <c r="UFW38" s="61"/>
      <c r="UFX38" s="61"/>
      <c r="UFY38" s="61"/>
      <c r="UFZ38" s="61"/>
      <c r="UGA38" s="61"/>
      <c r="UGB38" s="61"/>
      <c r="UGC38" s="61"/>
      <c r="UGD38" s="61"/>
      <c r="UGE38" s="61"/>
      <c r="UGF38" s="61"/>
      <c r="UGG38" s="61"/>
      <c r="UGH38" s="61"/>
      <c r="UGI38" s="61"/>
      <c r="UGJ38" s="61"/>
      <c r="UGK38" s="61"/>
      <c r="UGL38" s="61"/>
      <c r="UGM38" s="61"/>
      <c r="UGN38" s="61"/>
      <c r="UGO38" s="61"/>
      <c r="UGP38" s="61"/>
      <c r="UGQ38" s="61"/>
      <c r="UGR38" s="61"/>
      <c r="UGS38" s="61"/>
      <c r="UGT38" s="61"/>
      <c r="UGU38" s="61"/>
      <c r="UGV38" s="61"/>
      <c r="UGW38" s="61"/>
      <c r="UGX38" s="61"/>
      <c r="UGY38" s="61"/>
      <c r="UGZ38" s="61"/>
      <c r="UHA38" s="61"/>
      <c r="UHB38" s="61"/>
      <c r="UHC38" s="61"/>
      <c r="UHD38" s="61"/>
      <c r="UHE38" s="61"/>
      <c r="UHF38" s="61"/>
      <c r="UHG38" s="61"/>
      <c r="UHH38" s="61"/>
      <c r="UHI38" s="61"/>
      <c r="UHJ38" s="61"/>
      <c r="UHK38" s="61"/>
      <c r="UHL38" s="61"/>
      <c r="UHM38" s="61"/>
      <c r="UHN38" s="61"/>
      <c r="UHO38" s="61"/>
      <c r="UHP38" s="61"/>
      <c r="UHQ38" s="61"/>
      <c r="UHR38" s="61"/>
      <c r="UHS38" s="61"/>
      <c r="UHT38" s="61"/>
      <c r="UHU38" s="61"/>
      <c r="UHV38" s="61"/>
      <c r="UHW38" s="61"/>
      <c r="UHX38" s="61"/>
      <c r="UHY38" s="61"/>
      <c r="UHZ38" s="61"/>
      <c r="UIA38" s="61"/>
      <c r="UIB38" s="61"/>
      <c r="UIC38" s="61"/>
      <c r="UID38" s="61"/>
      <c r="UIE38" s="61"/>
      <c r="UIF38" s="61"/>
      <c r="UIG38" s="61"/>
      <c r="UIH38" s="61"/>
      <c r="UII38" s="61"/>
      <c r="UIJ38" s="61"/>
      <c r="UIK38" s="61"/>
      <c r="UIL38" s="61"/>
      <c r="UIM38" s="61"/>
      <c r="UIN38" s="61"/>
      <c r="UIO38" s="61"/>
      <c r="UIP38" s="61"/>
      <c r="UIQ38" s="61"/>
      <c r="UIR38" s="61"/>
      <c r="UIS38" s="61"/>
      <c r="UIT38" s="61"/>
      <c r="UIU38" s="61"/>
      <c r="UIV38" s="61"/>
      <c r="UIW38" s="61"/>
      <c r="UIX38" s="61"/>
      <c r="UIY38" s="61"/>
      <c r="UIZ38" s="61"/>
      <c r="UJA38" s="61"/>
      <c r="UJB38" s="61"/>
      <c r="UJC38" s="61"/>
      <c r="UJD38" s="61"/>
      <c r="UJE38" s="61"/>
      <c r="UJF38" s="61"/>
      <c r="UJG38" s="61"/>
      <c r="UJH38" s="61"/>
      <c r="UJI38" s="61"/>
      <c r="UJJ38" s="61"/>
      <c r="UJK38" s="61"/>
      <c r="UJL38" s="61"/>
      <c r="UJM38" s="61"/>
      <c r="UJN38" s="61"/>
      <c r="UJO38" s="61"/>
      <c r="UJP38" s="61"/>
      <c r="UJQ38" s="61"/>
      <c r="UJR38" s="61"/>
      <c r="UJS38" s="61"/>
      <c r="UJT38" s="61"/>
      <c r="UJU38" s="61"/>
      <c r="UJV38" s="61"/>
      <c r="UJW38" s="61"/>
      <c r="UJX38" s="61"/>
      <c r="UJY38" s="61"/>
      <c r="UJZ38" s="61"/>
      <c r="UKA38" s="61"/>
      <c r="UKB38" s="61"/>
      <c r="UKC38" s="61"/>
      <c r="UKD38" s="61"/>
      <c r="UKE38" s="61"/>
      <c r="UKF38" s="61"/>
      <c r="UKG38" s="61"/>
      <c r="UKH38" s="61"/>
      <c r="UKI38" s="61"/>
      <c r="UKJ38" s="61"/>
      <c r="UKK38" s="61"/>
      <c r="UKL38" s="61"/>
      <c r="UKM38" s="61"/>
      <c r="UKN38" s="61"/>
      <c r="UKO38" s="61"/>
      <c r="UKP38" s="61"/>
      <c r="UKQ38" s="61"/>
      <c r="UKR38" s="61"/>
      <c r="UKS38" s="61"/>
      <c r="UKT38" s="61"/>
      <c r="UKU38" s="61"/>
      <c r="UKV38" s="61"/>
      <c r="UKW38" s="61"/>
      <c r="UKX38" s="61"/>
      <c r="UKY38" s="61"/>
      <c r="UKZ38" s="61"/>
      <c r="ULA38" s="61"/>
      <c r="ULB38" s="61"/>
      <c r="ULC38" s="61"/>
      <c r="ULD38" s="61"/>
      <c r="ULE38" s="61"/>
      <c r="ULF38" s="61"/>
      <c r="ULG38" s="61"/>
      <c r="ULH38" s="61"/>
      <c r="ULI38" s="61"/>
      <c r="ULJ38" s="61"/>
      <c r="ULK38" s="61"/>
      <c r="ULL38" s="61"/>
      <c r="ULM38" s="61"/>
      <c r="ULN38" s="61"/>
      <c r="ULO38" s="61"/>
      <c r="ULP38" s="61"/>
      <c r="ULQ38" s="61"/>
      <c r="ULR38" s="61"/>
      <c r="ULS38" s="61"/>
      <c r="ULT38" s="61"/>
      <c r="ULU38" s="61"/>
      <c r="ULV38" s="61"/>
      <c r="ULW38" s="61"/>
      <c r="ULX38" s="61"/>
      <c r="ULY38" s="61"/>
      <c r="ULZ38" s="61"/>
      <c r="UMA38" s="61"/>
      <c r="UMB38" s="61"/>
      <c r="UMC38" s="61"/>
      <c r="UMD38" s="61"/>
      <c r="UME38" s="61"/>
      <c r="UMF38" s="61"/>
      <c r="UMG38" s="61"/>
      <c r="UMH38" s="61"/>
      <c r="UMI38" s="61"/>
      <c r="UMJ38" s="61"/>
      <c r="UMK38" s="61"/>
      <c r="UML38" s="61"/>
      <c r="UMM38" s="61"/>
      <c r="UMN38" s="61"/>
      <c r="UMO38" s="61"/>
      <c r="UMP38" s="61"/>
      <c r="UMQ38" s="61"/>
      <c r="UMR38" s="61"/>
      <c r="UMS38" s="61"/>
      <c r="UMT38" s="61"/>
      <c r="UMU38" s="61"/>
      <c r="UMV38" s="61"/>
      <c r="UMW38" s="61"/>
      <c r="UMX38" s="61"/>
      <c r="UMY38" s="61"/>
      <c r="UMZ38" s="61"/>
      <c r="UNA38" s="61"/>
      <c r="UNB38" s="61"/>
      <c r="UNC38" s="61"/>
      <c r="UND38" s="61"/>
      <c r="UNE38" s="61"/>
      <c r="UNF38" s="61"/>
      <c r="UNG38" s="61"/>
      <c r="UNH38" s="61"/>
      <c r="UNI38" s="61"/>
      <c r="UNJ38" s="61"/>
      <c r="UNK38" s="61"/>
      <c r="UNL38" s="61"/>
      <c r="UNM38" s="61"/>
      <c r="UNN38" s="61"/>
      <c r="UNO38" s="61"/>
      <c r="UNP38" s="61"/>
      <c r="UNQ38" s="61"/>
      <c r="UNR38" s="61"/>
      <c r="UNS38" s="61"/>
      <c r="UNT38" s="61"/>
      <c r="UNU38" s="61"/>
      <c r="UNV38" s="61"/>
      <c r="UNW38" s="61"/>
      <c r="UNX38" s="61"/>
      <c r="UNY38" s="61"/>
      <c r="UNZ38" s="61"/>
      <c r="UOA38" s="61"/>
      <c r="UOB38" s="61"/>
      <c r="UOC38" s="61"/>
      <c r="UOD38" s="61"/>
      <c r="UOE38" s="61"/>
      <c r="UOF38" s="61"/>
      <c r="UOG38" s="61"/>
      <c r="UOH38" s="61"/>
      <c r="UOI38" s="61"/>
      <c r="UOJ38" s="61"/>
      <c r="UOK38" s="61"/>
      <c r="UOL38" s="61"/>
      <c r="UOM38" s="61"/>
      <c r="UON38" s="61"/>
      <c r="UOO38" s="61"/>
      <c r="UOP38" s="61"/>
      <c r="UOQ38" s="61"/>
      <c r="UOR38" s="61"/>
      <c r="UOS38" s="61"/>
      <c r="UOT38" s="61"/>
      <c r="UOU38" s="61"/>
      <c r="UOV38" s="61"/>
      <c r="UOW38" s="61"/>
      <c r="UOX38" s="61"/>
      <c r="UOY38" s="61"/>
      <c r="UOZ38" s="61"/>
      <c r="UPA38" s="61"/>
      <c r="UPB38" s="61"/>
      <c r="UPC38" s="61"/>
      <c r="UPD38" s="61"/>
      <c r="UPE38" s="61"/>
      <c r="UPF38" s="61"/>
      <c r="UPG38" s="61"/>
      <c r="UPH38" s="61"/>
      <c r="UPI38" s="61"/>
      <c r="UPJ38" s="61"/>
      <c r="UPK38" s="61"/>
      <c r="UPL38" s="61"/>
      <c r="UPM38" s="61"/>
      <c r="UPN38" s="61"/>
      <c r="UPO38" s="61"/>
      <c r="UPP38" s="61"/>
      <c r="UPQ38" s="61"/>
      <c r="UPR38" s="61"/>
      <c r="UPS38" s="61"/>
      <c r="UPT38" s="61"/>
      <c r="UPU38" s="61"/>
      <c r="UPV38" s="61"/>
      <c r="UPW38" s="61"/>
      <c r="UPX38" s="61"/>
      <c r="UPY38" s="61"/>
      <c r="UPZ38" s="61"/>
      <c r="UQA38" s="61"/>
      <c r="UQB38" s="61"/>
      <c r="UQC38" s="61"/>
      <c r="UQD38" s="61"/>
      <c r="UQE38" s="61"/>
      <c r="UQF38" s="61"/>
      <c r="UQG38" s="61"/>
      <c r="UQH38" s="61"/>
      <c r="UQI38" s="61"/>
      <c r="UQJ38" s="61"/>
      <c r="UQK38" s="61"/>
      <c r="UQL38" s="61"/>
      <c r="UQM38" s="61"/>
      <c r="UQN38" s="61"/>
      <c r="UQO38" s="61"/>
      <c r="UQP38" s="61"/>
      <c r="UQQ38" s="61"/>
      <c r="UQR38" s="61"/>
      <c r="UQS38" s="61"/>
      <c r="UQT38" s="61"/>
      <c r="UQU38" s="61"/>
      <c r="UQV38" s="61"/>
      <c r="UQW38" s="61"/>
      <c r="UQX38" s="61"/>
      <c r="UQY38" s="61"/>
      <c r="UQZ38" s="61"/>
      <c r="URA38" s="61"/>
      <c r="URB38" s="61"/>
      <c r="URC38" s="61"/>
      <c r="URD38" s="61"/>
      <c r="URE38" s="61"/>
      <c r="URF38" s="61"/>
      <c r="URG38" s="61"/>
      <c r="URH38" s="61"/>
      <c r="URI38" s="61"/>
      <c r="URJ38" s="61"/>
      <c r="URK38" s="61"/>
      <c r="URL38" s="61"/>
      <c r="URM38" s="61"/>
      <c r="URN38" s="61"/>
      <c r="URO38" s="61"/>
      <c r="URP38" s="61"/>
      <c r="URQ38" s="61"/>
      <c r="URR38" s="61"/>
      <c r="URS38" s="61"/>
      <c r="URT38" s="61"/>
      <c r="URU38" s="61"/>
      <c r="URV38" s="61"/>
      <c r="URW38" s="61"/>
      <c r="URX38" s="61"/>
      <c r="URY38" s="61"/>
      <c r="URZ38" s="61"/>
      <c r="USA38" s="61"/>
      <c r="USB38" s="61"/>
      <c r="USC38" s="61"/>
      <c r="USD38" s="61"/>
      <c r="USE38" s="61"/>
      <c r="USF38" s="61"/>
      <c r="USG38" s="61"/>
      <c r="USH38" s="61"/>
      <c r="USI38" s="61"/>
      <c r="USJ38" s="61"/>
      <c r="USK38" s="61"/>
      <c r="USL38" s="61"/>
      <c r="USM38" s="61"/>
      <c r="USN38" s="61"/>
      <c r="USO38" s="61"/>
      <c r="USP38" s="61"/>
      <c r="USQ38" s="61"/>
      <c r="USR38" s="61"/>
      <c r="USS38" s="61"/>
      <c r="UST38" s="61"/>
      <c r="USU38" s="61"/>
      <c r="USV38" s="61"/>
      <c r="USW38" s="61"/>
      <c r="USX38" s="61"/>
      <c r="USY38" s="61"/>
      <c r="USZ38" s="61"/>
      <c r="UTA38" s="61"/>
      <c r="UTB38" s="61"/>
      <c r="UTC38" s="61"/>
      <c r="UTD38" s="61"/>
      <c r="UTE38" s="61"/>
      <c r="UTF38" s="61"/>
      <c r="UTG38" s="61"/>
      <c r="UTH38" s="61"/>
      <c r="UTI38" s="61"/>
      <c r="UTJ38" s="61"/>
      <c r="UTK38" s="61"/>
      <c r="UTL38" s="61"/>
      <c r="UTM38" s="61"/>
      <c r="UTN38" s="61"/>
      <c r="UTO38" s="61"/>
      <c r="UTP38" s="61"/>
      <c r="UTQ38" s="61"/>
      <c r="UTR38" s="61"/>
      <c r="UTS38" s="61"/>
      <c r="UTT38" s="61"/>
      <c r="UTU38" s="61"/>
      <c r="UTV38" s="61"/>
      <c r="UTW38" s="61"/>
      <c r="UTX38" s="61"/>
      <c r="UTY38" s="61"/>
      <c r="UTZ38" s="61"/>
      <c r="UUA38" s="61"/>
      <c r="UUB38" s="61"/>
      <c r="UUC38" s="61"/>
      <c r="UUD38" s="61"/>
      <c r="UUE38" s="61"/>
      <c r="UUF38" s="61"/>
      <c r="UUG38" s="61"/>
      <c r="UUH38" s="61"/>
      <c r="UUI38" s="61"/>
      <c r="UUJ38" s="61"/>
      <c r="UUK38" s="61"/>
      <c r="UUL38" s="61"/>
      <c r="UUM38" s="61"/>
      <c r="UUN38" s="61"/>
      <c r="UUO38" s="61"/>
      <c r="UUP38" s="61"/>
      <c r="UUQ38" s="61"/>
      <c r="UUR38" s="61"/>
      <c r="UUS38" s="61"/>
      <c r="UUT38" s="61"/>
      <c r="UUU38" s="61"/>
      <c r="UUV38" s="61"/>
      <c r="UUW38" s="61"/>
      <c r="UUX38" s="61"/>
      <c r="UUY38" s="61"/>
      <c r="UUZ38" s="61"/>
      <c r="UVA38" s="61"/>
      <c r="UVB38" s="61"/>
      <c r="UVC38" s="61"/>
      <c r="UVD38" s="61"/>
      <c r="UVE38" s="61"/>
      <c r="UVF38" s="61"/>
      <c r="UVG38" s="61"/>
      <c r="UVH38" s="61"/>
      <c r="UVI38" s="61"/>
      <c r="UVJ38" s="61"/>
      <c r="UVK38" s="61"/>
      <c r="UVL38" s="61"/>
      <c r="UVM38" s="61"/>
      <c r="UVN38" s="61"/>
      <c r="UVO38" s="61"/>
      <c r="UVP38" s="61"/>
      <c r="UVQ38" s="61"/>
      <c r="UVR38" s="61"/>
      <c r="UVS38" s="61"/>
      <c r="UVT38" s="61"/>
      <c r="UVU38" s="61"/>
      <c r="UVV38" s="61"/>
      <c r="UVW38" s="61"/>
      <c r="UVX38" s="61"/>
      <c r="UVY38" s="61"/>
      <c r="UVZ38" s="61"/>
      <c r="UWA38" s="61"/>
      <c r="UWB38" s="61"/>
      <c r="UWC38" s="61"/>
      <c r="UWD38" s="61"/>
      <c r="UWE38" s="61"/>
      <c r="UWF38" s="61"/>
      <c r="UWG38" s="61"/>
      <c r="UWH38" s="61"/>
      <c r="UWI38" s="61"/>
      <c r="UWJ38" s="61"/>
      <c r="UWK38" s="61"/>
      <c r="UWL38" s="61"/>
      <c r="UWM38" s="61"/>
      <c r="UWN38" s="61"/>
      <c r="UWO38" s="61"/>
      <c r="UWP38" s="61"/>
      <c r="UWQ38" s="61"/>
      <c r="UWR38" s="61"/>
      <c r="UWS38" s="61"/>
      <c r="UWT38" s="61"/>
      <c r="UWU38" s="61"/>
      <c r="UWV38" s="61"/>
      <c r="UWW38" s="61"/>
      <c r="UWX38" s="61"/>
      <c r="UWY38" s="61"/>
      <c r="UWZ38" s="61"/>
      <c r="UXA38" s="61"/>
      <c r="UXB38" s="61"/>
      <c r="UXC38" s="61"/>
      <c r="UXD38" s="61"/>
      <c r="UXE38" s="61"/>
      <c r="UXF38" s="61"/>
      <c r="UXG38" s="61"/>
      <c r="UXH38" s="61"/>
      <c r="UXI38" s="61"/>
      <c r="UXJ38" s="61"/>
      <c r="UXK38" s="61"/>
      <c r="UXL38" s="61"/>
      <c r="UXM38" s="61"/>
      <c r="UXN38" s="61"/>
      <c r="UXO38" s="61"/>
      <c r="UXP38" s="61"/>
      <c r="UXQ38" s="61"/>
      <c r="UXR38" s="61"/>
      <c r="UXS38" s="61"/>
      <c r="UXT38" s="61"/>
      <c r="UXU38" s="61"/>
      <c r="UXV38" s="61"/>
      <c r="UXW38" s="61"/>
      <c r="UXX38" s="61"/>
      <c r="UXY38" s="61"/>
      <c r="UXZ38" s="61"/>
      <c r="UYA38" s="61"/>
      <c r="UYB38" s="61"/>
      <c r="UYC38" s="61"/>
      <c r="UYD38" s="61"/>
      <c r="UYE38" s="61"/>
      <c r="UYF38" s="61"/>
      <c r="UYG38" s="61"/>
      <c r="UYH38" s="61"/>
      <c r="UYI38" s="61"/>
      <c r="UYJ38" s="61"/>
      <c r="UYK38" s="61"/>
      <c r="UYL38" s="61"/>
      <c r="UYM38" s="61"/>
      <c r="UYN38" s="61"/>
      <c r="UYO38" s="61"/>
      <c r="UYP38" s="61"/>
      <c r="UYQ38" s="61"/>
      <c r="UYR38" s="61"/>
      <c r="UYS38" s="61"/>
      <c r="UYT38" s="61"/>
      <c r="UYU38" s="61"/>
      <c r="UYV38" s="61"/>
      <c r="UYW38" s="61"/>
      <c r="UYX38" s="61"/>
      <c r="UYY38" s="61"/>
      <c r="UYZ38" s="61"/>
      <c r="UZA38" s="61"/>
      <c r="UZB38" s="61"/>
      <c r="UZC38" s="61"/>
      <c r="UZD38" s="61"/>
      <c r="UZE38" s="61"/>
      <c r="UZF38" s="61"/>
      <c r="UZG38" s="61"/>
      <c r="UZH38" s="61"/>
      <c r="UZI38" s="61"/>
      <c r="UZJ38" s="61"/>
      <c r="UZK38" s="61"/>
      <c r="UZL38" s="61"/>
      <c r="UZM38" s="61"/>
      <c r="UZN38" s="61"/>
      <c r="UZO38" s="61"/>
      <c r="UZP38" s="61"/>
      <c r="UZQ38" s="61"/>
      <c r="UZR38" s="61"/>
      <c r="UZS38" s="61"/>
      <c r="UZT38" s="61"/>
      <c r="UZU38" s="61"/>
      <c r="UZV38" s="61"/>
      <c r="UZW38" s="61"/>
      <c r="UZX38" s="61"/>
      <c r="UZY38" s="61"/>
      <c r="UZZ38" s="61"/>
      <c r="VAA38" s="61"/>
      <c r="VAB38" s="61"/>
      <c r="VAC38" s="61"/>
      <c r="VAD38" s="61"/>
      <c r="VAE38" s="61"/>
      <c r="VAF38" s="61"/>
      <c r="VAG38" s="61"/>
      <c r="VAH38" s="61"/>
      <c r="VAI38" s="61"/>
      <c r="VAJ38" s="61"/>
      <c r="VAK38" s="61"/>
      <c r="VAL38" s="61"/>
      <c r="VAM38" s="61"/>
      <c r="VAN38" s="61"/>
      <c r="VAO38" s="61"/>
      <c r="VAP38" s="61"/>
      <c r="VAQ38" s="61"/>
      <c r="VAR38" s="61"/>
      <c r="VAS38" s="61"/>
      <c r="VAT38" s="61"/>
      <c r="VAU38" s="61"/>
      <c r="VAV38" s="61"/>
      <c r="VAW38" s="61"/>
      <c r="VAX38" s="61"/>
      <c r="VAY38" s="61"/>
      <c r="VAZ38" s="61"/>
      <c r="VBA38" s="61"/>
      <c r="VBB38" s="61"/>
      <c r="VBC38" s="61"/>
      <c r="VBD38" s="61"/>
      <c r="VBE38" s="61"/>
      <c r="VBF38" s="61"/>
      <c r="VBG38" s="61"/>
      <c r="VBH38" s="61"/>
      <c r="VBI38" s="61"/>
      <c r="VBJ38" s="61"/>
      <c r="VBK38" s="61"/>
      <c r="VBL38" s="61"/>
      <c r="VBM38" s="61"/>
      <c r="VBN38" s="61"/>
      <c r="VBO38" s="61"/>
      <c r="VBP38" s="61"/>
      <c r="VBQ38" s="61"/>
      <c r="VBR38" s="61"/>
      <c r="VBS38" s="61"/>
      <c r="VBT38" s="61"/>
      <c r="VBU38" s="61"/>
      <c r="VBV38" s="61"/>
      <c r="VBW38" s="61"/>
      <c r="VBX38" s="61"/>
      <c r="VBY38" s="61"/>
      <c r="VBZ38" s="61"/>
      <c r="VCA38" s="61"/>
      <c r="VCB38" s="61"/>
      <c r="VCC38" s="61"/>
      <c r="VCD38" s="61"/>
      <c r="VCE38" s="61"/>
      <c r="VCF38" s="61"/>
      <c r="VCG38" s="61"/>
      <c r="VCH38" s="61"/>
      <c r="VCI38" s="61"/>
      <c r="VCJ38" s="61"/>
      <c r="VCK38" s="61"/>
      <c r="VCL38" s="61"/>
      <c r="VCM38" s="61"/>
      <c r="VCN38" s="61"/>
      <c r="VCO38" s="61"/>
      <c r="VCP38" s="61"/>
      <c r="VCQ38" s="61"/>
      <c r="VCR38" s="61"/>
      <c r="VCS38" s="61"/>
      <c r="VCT38" s="61"/>
      <c r="VCU38" s="61"/>
      <c r="VCV38" s="61"/>
      <c r="VCW38" s="61"/>
      <c r="VCX38" s="61"/>
      <c r="VCY38" s="61"/>
      <c r="VCZ38" s="61"/>
      <c r="VDA38" s="61"/>
      <c r="VDB38" s="61"/>
      <c r="VDC38" s="61"/>
      <c r="VDD38" s="61"/>
      <c r="VDE38" s="61"/>
      <c r="VDF38" s="61"/>
      <c r="VDG38" s="61"/>
      <c r="VDH38" s="61"/>
      <c r="VDI38" s="61"/>
      <c r="VDJ38" s="61"/>
      <c r="VDK38" s="61"/>
      <c r="VDL38" s="61"/>
      <c r="VDM38" s="61"/>
      <c r="VDN38" s="61"/>
      <c r="VDO38" s="61"/>
      <c r="VDP38" s="61"/>
      <c r="VDQ38" s="61"/>
      <c r="VDR38" s="61"/>
      <c r="VDS38" s="61"/>
      <c r="VDT38" s="61"/>
      <c r="VDU38" s="61"/>
      <c r="VDV38" s="61"/>
      <c r="VDW38" s="61"/>
      <c r="VDX38" s="61"/>
      <c r="VDY38" s="61"/>
      <c r="VDZ38" s="61"/>
      <c r="VEA38" s="61"/>
      <c r="VEB38" s="61"/>
      <c r="VEC38" s="61"/>
      <c r="VED38" s="61"/>
      <c r="VEE38" s="61"/>
      <c r="VEF38" s="61"/>
      <c r="VEG38" s="61"/>
      <c r="VEH38" s="61"/>
      <c r="VEI38" s="61"/>
      <c r="VEJ38" s="61"/>
      <c r="VEK38" s="61"/>
      <c r="VEL38" s="61"/>
      <c r="VEM38" s="61"/>
      <c r="VEN38" s="61"/>
      <c r="VEO38" s="61"/>
      <c r="VEP38" s="61"/>
      <c r="VEQ38" s="61"/>
      <c r="VER38" s="61"/>
      <c r="VES38" s="61"/>
      <c r="VET38" s="61"/>
      <c r="VEU38" s="61"/>
      <c r="VEV38" s="61"/>
      <c r="VEW38" s="61"/>
      <c r="VEX38" s="61"/>
      <c r="VEY38" s="61"/>
      <c r="VEZ38" s="61"/>
      <c r="VFA38" s="61"/>
      <c r="VFB38" s="61"/>
      <c r="VFC38" s="61"/>
      <c r="VFD38" s="61"/>
      <c r="VFE38" s="61"/>
      <c r="VFF38" s="61"/>
      <c r="VFG38" s="61"/>
      <c r="VFH38" s="61"/>
      <c r="VFI38" s="61"/>
      <c r="VFJ38" s="61"/>
      <c r="VFK38" s="61"/>
      <c r="VFL38" s="61"/>
      <c r="VFM38" s="61"/>
      <c r="VFN38" s="61"/>
      <c r="VFO38" s="61"/>
      <c r="VFP38" s="61"/>
      <c r="VFQ38" s="61"/>
      <c r="VFR38" s="61"/>
      <c r="VFS38" s="61"/>
      <c r="VFT38" s="61"/>
      <c r="VFU38" s="61"/>
      <c r="VFV38" s="61"/>
      <c r="VFW38" s="61"/>
      <c r="VFX38" s="61"/>
      <c r="VFY38" s="61"/>
      <c r="VFZ38" s="61"/>
      <c r="VGA38" s="61"/>
      <c r="VGB38" s="61"/>
      <c r="VGC38" s="61"/>
      <c r="VGD38" s="61"/>
      <c r="VGE38" s="61"/>
      <c r="VGF38" s="61"/>
      <c r="VGG38" s="61"/>
      <c r="VGH38" s="61"/>
      <c r="VGI38" s="61"/>
      <c r="VGJ38" s="61"/>
      <c r="VGK38" s="61"/>
      <c r="VGL38" s="61"/>
      <c r="VGM38" s="61"/>
      <c r="VGN38" s="61"/>
      <c r="VGO38" s="61"/>
      <c r="VGP38" s="61"/>
      <c r="VGQ38" s="61"/>
      <c r="VGR38" s="61"/>
      <c r="VGS38" s="61"/>
      <c r="VGT38" s="61"/>
      <c r="VGU38" s="61"/>
      <c r="VGV38" s="61"/>
      <c r="VGW38" s="61"/>
      <c r="VGX38" s="61"/>
      <c r="VGY38" s="61"/>
      <c r="VGZ38" s="61"/>
      <c r="VHA38" s="61"/>
      <c r="VHB38" s="61"/>
      <c r="VHC38" s="61"/>
      <c r="VHD38" s="61"/>
      <c r="VHE38" s="61"/>
      <c r="VHF38" s="61"/>
      <c r="VHG38" s="61"/>
      <c r="VHH38" s="61"/>
      <c r="VHI38" s="61"/>
      <c r="VHJ38" s="61"/>
      <c r="VHK38" s="61"/>
      <c r="VHL38" s="61"/>
      <c r="VHM38" s="61"/>
      <c r="VHN38" s="61"/>
      <c r="VHO38" s="61"/>
      <c r="VHP38" s="61"/>
      <c r="VHQ38" s="61"/>
      <c r="VHR38" s="61"/>
      <c r="VHS38" s="61"/>
      <c r="VHT38" s="61"/>
      <c r="VHU38" s="61"/>
      <c r="VHV38" s="61"/>
      <c r="VHW38" s="61"/>
      <c r="VHX38" s="61"/>
      <c r="VHY38" s="61"/>
      <c r="VHZ38" s="61"/>
      <c r="VIA38" s="61"/>
      <c r="VIB38" s="61"/>
      <c r="VIC38" s="61"/>
      <c r="VID38" s="61"/>
      <c r="VIE38" s="61"/>
      <c r="VIF38" s="61"/>
      <c r="VIG38" s="61"/>
      <c r="VIH38" s="61"/>
      <c r="VII38" s="61"/>
      <c r="VIJ38" s="61"/>
      <c r="VIK38" s="61"/>
      <c r="VIL38" s="61"/>
      <c r="VIM38" s="61"/>
      <c r="VIN38" s="61"/>
      <c r="VIO38" s="61"/>
      <c r="VIP38" s="61"/>
      <c r="VIQ38" s="61"/>
      <c r="VIR38" s="61"/>
      <c r="VIS38" s="61"/>
      <c r="VIT38" s="61"/>
      <c r="VIU38" s="61"/>
      <c r="VIV38" s="61"/>
      <c r="VIW38" s="61"/>
      <c r="VIX38" s="61"/>
      <c r="VIY38" s="61"/>
      <c r="VIZ38" s="61"/>
      <c r="VJA38" s="61"/>
      <c r="VJB38" s="61"/>
      <c r="VJC38" s="61"/>
      <c r="VJD38" s="61"/>
      <c r="VJE38" s="61"/>
      <c r="VJF38" s="61"/>
      <c r="VJG38" s="61"/>
      <c r="VJH38" s="61"/>
      <c r="VJI38" s="61"/>
      <c r="VJJ38" s="61"/>
      <c r="VJK38" s="61"/>
      <c r="VJL38" s="61"/>
      <c r="VJM38" s="61"/>
      <c r="VJN38" s="61"/>
      <c r="VJO38" s="61"/>
      <c r="VJP38" s="61"/>
      <c r="VJQ38" s="61"/>
      <c r="VJR38" s="61"/>
      <c r="VJS38" s="61"/>
      <c r="VJT38" s="61"/>
      <c r="VJU38" s="61"/>
      <c r="VJV38" s="61"/>
      <c r="VJW38" s="61"/>
      <c r="VJX38" s="61"/>
      <c r="VJY38" s="61"/>
      <c r="VJZ38" s="61"/>
      <c r="VKA38" s="61"/>
      <c r="VKB38" s="61"/>
      <c r="VKC38" s="61"/>
      <c r="VKD38" s="61"/>
      <c r="VKE38" s="61"/>
      <c r="VKF38" s="61"/>
      <c r="VKG38" s="61"/>
      <c r="VKH38" s="61"/>
      <c r="VKI38" s="61"/>
      <c r="VKJ38" s="61"/>
      <c r="VKK38" s="61"/>
      <c r="VKL38" s="61"/>
      <c r="VKM38" s="61"/>
      <c r="VKN38" s="61"/>
      <c r="VKO38" s="61"/>
      <c r="VKP38" s="61"/>
      <c r="VKQ38" s="61"/>
      <c r="VKR38" s="61"/>
      <c r="VKS38" s="61"/>
      <c r="VKT38" s="61"/>
      <c r="VKU38" s="61"/>
      <c r="VKV38" s="61"/>
      <c r="VKW38" s="61"/>
      <c r="VKX38" s="61"/>
      <c r="VKY38" s="61"/>
      <c r="VKZ38" s="61"/>
      <c r="VLA38" s="61"/>
      <c r="VLB38" s="61"/>
      <c r="VLC38" s="61"/>
      <c r="VLD38" s="61"/>
      <c r="VLE38" s="61"/>
      <c r="VLF38" s="61"/>
      <c r="VLG38" s="61"/>
      <c r="VLH38" s="61"/>
      <c r="VLI38" s="61"/>
      <c r="VLJ38" s="61"/>
      <c r="VLK38" s="61"/>
      <c r="VLL38" s="61"/>
      <c r="VLM38" s="61"/>
      <c r="VLN38" s="61"/>
      <c r="VLO38" s="61"/>
      <c r="VLP38" s="61"/>
      <c r="VLQ38" s="61"/>
      <c r="VLR38" s="61"/>
      <c r="VLS38" s="61"/>
      <c r="VLT38" s="61"/>
      <c r="VLU38" s="61"/>
      <c r="VLV38" s="61"/>
      <c r="VLW38" s="61"/>
      <c r="VLX38" s="61"/>
      <c r="VLY38" s="61"/>
      <c r="VLZ38" s="61"/>
      <c r="VMA38" s="61"/>
      <c r="VMB38" s="61"/>
      <c r="VMC38" s="61"/>
      <c r="VMD38" s="61"/>
      <c r="VME38" s="61"/>
      <c r="VMF38" s="61"/>
      <c r="VMG38" s="61"/>
      <c r="VMH38" s="61"/>
      <c r="VMI38" s="61"/>
      <c r="VMJ38" s="61"/>
      <c r="VMK38" s="61"/>
      <c r="VML38" s="61"/>
      <c r="VMM38" s="61"/>
      <c r="VMN38" s="61"/>
      <c r="VMO38" s="61"/>
      <c r="VMP38" s="61"/>
      <c r="VMQ38" s="61"/>
      <c r="VMR38" s="61"/>
      <c r="VMS38" s="61"/>
      <c r="VMT38" s="61"/>
      <c r="VMU38" s="61"/>
      <c r="VMV38" s="61"/>
      <c r="VMW38" s="61"/>
      <c r="VMX38" s="61"/>
      <c r="VMY38" s="61"/>
      <c r="VMZ38" s="61"/>
      <c r="VNA38" s="61"/>
      <c r="VNB38" s="61"/>
      <c r="VNC38" s="61"/>
      <c r="VND38" s="61"/>
      <c r="VNE38" s="61"/>
      <c r="VNF38" s="61"/>
      <c r="VNG38" s="61"/>
      <c r="VNH38" s="61"/>
      <c r="VNI38" s="61"/>
      <c r="VNJ38" s="61"/>
      <c r="VNK38" s="61"/>
      <c r="VNL38" s="61"/>
      <c r="VNM38" s="61"/>
      <c r="VNN38" s="61"/>
      <c r="VNO38" s="61"/>
      <c r="VNP38" s="61"/>
      <c r="VNQ38" s="61"/>
      <c r="VNR38" s="61"/>
      <c r="VNS38" s="61"/>
      <c r="VNT38" s="61"/>
      <c r="VNU38" s="61"/>
      <c r="VNV38" s="61"/>
      <c r="VNW38" s="61"/>
      <c r="VNX38" s="61"/>
      <c r="VNY38" s="61"/>
      <c r="VNZ38" s="61"/>
      <c r="VOA38" s="61"/>
      <c r="VOB38" s="61"/>
      <c r="VOC38" s="61"/>
      <c r="VOD38" s="61"/>
      <c r="VOE38" s="61"/>
      <c r="VOF38" s="61"/>
      <c r="VOG38" s="61"/>
      <c r="VOH38" s="61"/>
      <c r="VOI38" s="61"/>
      <c r="VOJ38" s="61"/>
      <c r="VOK38" s="61"/>
      <c r="VOL38" s="61"/>
      <c r="VOM38" s="61"/>
      <c r="VON38" s="61"/>
      <c r="VOO38" s="61"/>
      <c r="VOP38" s="61"/>
      <c r="VOQ38" s="61"/>
      <c r="VOR38" s="61"/>
      <c r="VOS38" s="61"/>
      <c r="VOT38" s="61"/>
      <c r="VOU38" s="61"/>
      <c r="VOV38" s="61"/>
      <c r="VOW38" s="61"/>
      <c r="VOX38" s="61"/>
      <c r="VOY38" s="61"/>
      <c r="VOZ38" s="61"/>
      <c r="VPA38" s="61"/>
      <c r="VPB38" s="61"/>
      <c r="VPC38" s="61"/>
      <c r="VPD38" s="61"/>
      <c r="VPE38" s="61"/>
      <c r="VPF38" s="61"/>
      <c r="VPG38" s="61"/>
      <c r="VPH38" s="61"/>
      <c r="VPI38" s="61"/>
      <c r="VPJ38" s="61"/>
      <c r="VPK38" s="61"/>
      <c r="VPL38" s="61"/>
      <c r="VPM38" s="61"/>
      <c r="VPN38" s="61"/>
      <c r="VPO38" s="61"/>
      <c r="VPP38" s="61"/>
      <c r="VPQ38" s="61"/>
      <c r="VPR38" s="61"/>
      <c r="VPS38" s="61"/>
      <c r="VPT38" s="61"/>
      <c r="VPU38" s="61"/>
      <c r="VPV38" s="61"/>
      <c r="VPW38" s="61"/>
      <c r="VPX38" s="61"/>
      <c r="VPY38" s="61"/>
      <c r="VPZ38" s="61"/>
      <c r="VQA38" s="61"/>
      <c r="VQB38" s="61"/>
      <c r="VQC38" s="61"/>
      <c r="VQD38" s="61"/>
      <c r="VQE38" s="61"/>
      <c r="VQF38" s="61"/>
      <c r="VQG38" s="61"/>
      <c r="VQH38" s="61"/>
      <c r="VQI38" s="61"/>
      <c r="VQJ38" s="61"/>
      <c r="VQK38" s="61"/>
      <c r="VQL38" s="61"/>
      <c r="VQM38" s="61"/>
      <c r="VQN38" s="61"/>
      <c r="VQO38" s="61"/>
      <c r="VQP38" s="61"/>
      <c r="VQQ38" s="61"/>
      <c r="VQR38" s="61"/>
      <c r="VQS38" s="61"/>
      <c r="VQT38" s="61"/>
      <c r="VQU38" s="61"/>
      <c r="VQV38" s="61"/>
      <c r="VQW38" s="61"/>
      <c r="VQX38" s="61"/>
      <c r="VQY38" s="61"/>
      <c r="VQZ38" s="61"/>
      <c r="VRA38" s="61"/>
      <c r="VRB38" s="61"/>
      <c r="VRC38" s="61"/>
      <c r="VRD38" s="61"/>
      <c r="VRE38" s="61"/>
      <c r="VRF38" s="61"/>
      <c r="VRG38" s="61"/>
      <c r="VRH38" s="61"/>
      <c r="VRI38" s="61"/>
      <c r="VRJ38" s="61"/>
      <c r="VRK38" s="61"/>
      <c r="VRL38" s="61"/>
      <c r="VRM38" s="61"/>
      <c r="VRN38" s="61"/>
      <c r="VRO38" s="61"/>
      <c r="VRP38" s="61"/>
      <c r="VRQ38" s="61"/>
      <c r="VRR38" s="61"/>
      <c r="VRS38" s="61"/>
      <c r="VRT38" s="61"/>
      <c r="VRU38" s="61"/>
      <c r="VRV38" s="61"/>
      <c r="VRW38" s="61"/>
      <c r="VRX38" s="61"/>
      <c r="VRY38" s="61"/>
      <c r="VRZ38" s="61"/>
      <c r="VSA38" s="61"/>
      <c r="VSB38" s="61"/>
      <c r="VSC38" s="61"/>
      <c r="VSD38" s="61"/>
      <c r="VSE38" s="61"/>
      <c r="VSF38" s="61"/>
      <c r="VSG38" s="61"/>
      <c r="VSH38" s="61"/>
      <c r="VSI38" s="61"/>
      <c r="VSJ38" s="61"/>
      <c r="VSK38" s="61"/>
      <c r="VSL38" s="61"/>
      <c r="VSM38" s="61"/>
      <c r="VSN38" s="61"/>
      <c r="VSO38" s="61"/>
      <c r="VSP38" s="61"/>
      <c r="VSQ38" s="61"/>
      <c r="VSR38" s="61"/>
      <c r="VSS38" s="61"/>
      <c r="VST38" s="61"/>
      <c r="VSU38" s="61"/>
      <c r="VSV38" s="61"/>
      <c r="VSW38" s="61"/>
      <c r="VSX38" s="61"/>
      <c r="VSY38" s="61"/>
      <c r="VSZ38" s="61"/>
      <c r="VTA38" s="61"/>
      <c r="VTB38" s="61"/>
      <c r="VTC38" s="61"/>
      <c r="VTD38" s="61"/>
      <c r="VTE38" s="61"/>
      <c r="VTF38" s="61"/>
      <c r="VTG38" s="61"/>
      <c r="VTH38" s="61"/>
      <c r="VTI38" s="61"/>
      <c r="VTJ38" s="61"/>
      <c r="VTK38" s="61"/>
      <c r="VTL38" s="61"/>
      <c r="VTM38" s="61"/>
      <c r="VTN38" s="61"/>
      <c r="VTO38" s="61"/>
      <c r="VTP38" s="61"/>
      <c r="VTQ38" s="61"/>
      <c r="VTR38" s="61"/>
      <c r="VTS38" s="61"/>
      <c r="VTT38" s="61"/>
      <c r="VTU38" s="61"/>
      <c r="VTV38" s="61"/>
      <c r="VTW38" s="61"/>
      <c r="VTX38" s="61"/>
      <c r="VTY38" s="61"/>
      <c r="VTZ38" s="61"/>
      <c r="VUA38" s="61"/>
      <c r="VUB38" s="61"/>
      <c r="VUC38" s="61"/>
      <c r="VUD38" s="61"/>
      <c r="VUE38" s="61"/>
      <c r="VUF38" s="61"/>
      <c r="VUG38" s="61"/>
      <c r="VUH38" s="61"/>
      <c r="VUI38" s="61"/>
      <c r="VUJ38" s="61"/>
      <c r="VUK38" s="61"/>
      <c r="VUL38" s="61"/>
      <c r="VUM38" s="61"/>
      <c r="VUN38" s="61"/>
      <c r="VUO38" s="61"/>
      <c r="VUP38" s="61"/>
      <c r="VUQ38" s="61"/>
      <c r="VUR38" s="61"/>
      <c r="VUS38" s="61"/>
      <c r="VUT38" s="61"/>
      <c r="VUU38" s="61"/>
      <c r="VUV38" s="61"/>
      <c r="VUW38" s="61"/>
      <c r="VUX38" s="61"/>
      <c r="VUY38" s="61"/>
      <c r="VUZ38" s="61"/>
      <c r="VVA38" s="61"/>
      <c r="VVB38" s="61"/>
      <c r="VVC38" s="61"/>
      <c r="VVD38" s="61"/>
      <c r="VVE38" s="61"/>
      <c r="VVF38" s="61"/>
      <c r="VVG38" s="61"/>
      <c r="VVH38" s="61"/>
      <c r="VVI38" s="61"/>
      <c r="VVJ38" s="61"/>
      <c r="VVK38" s="61"/>
      <c r="VVL38" s="61"/>
      <c r="VVM38" s="61"/>
      <c r="VVN38" s="61"/>
      <c r="VVO38" s="61"/>
      <c r="VVP38" s="61"/>
      <c r="VVQ38" s="61"/>
      <c r="VVR38" s="61"/>
      <c r="VVS38" s="61"/>
      <c r="VVT38" s="61"/>
      <c r="VVU38" s="61"/>
      <c r="VVV38" s="61"/>
      <c r="VVW38" s="61"/>
      <c r="VVX38" s="61"/>
      <c r="VVY38" s="61"/>
      <c r="VVZ38" s="61"/>
      <c r="VWA38" s="61"/>
      <c r="VWB38" s="61"/>
      <c r="VWC38" s="61"/>
      <c r="VWD38" s="61"/>
      <c r="VWE38" s="61"/>
      <c r="VWF38" s="61"/>
      <c r="VWG38" s="61"/>
      <c r="VWH38" s="61"/>
      <c r="VWI38" s="61"/>
      <c r="VWJ38" s="61"/>
      <c r="VWK38" s="61"/>
      <c r="VWL38" s="61"/>
      <c r="VWM38" s="61"/>
      <c r="VWN38" s="61"/>
      <c r="VWO38" s="61"/>
      <c r="VWP38" s="61"/>
      <c r="VWQ38" s="61"/>
      <c r="VWR38" s="61"/>
      <c r="VWS38" s="61"/>
      <c r="VWT38" s="61"/>
      <c r="VWU38" s="61"/>
      <c r="VWV38" s="61"/>
      <c r="VWW38" s="61"/>
      <c r="VWX38" s="61"/>
      <c r="VWY38" s="61"/>
      <c r="VWZ38" s="61"/>
      <c r="VXA38" s="61"/>
      <c r="VXB38" s="61"/>
      <c r="VXC38" s="61"/>
      <c r="VXD38" s="61"/>
      <c r="VXE38" s="61"/>
      <c r="VXF38" s="61"/>
      <c r="VXG38" s="61"/>
      <c r="VXH38" s="61"/>
      <c r="VXI38" s="61"/>
      <c r="VXJ38" s="61"/>
      <c r="VXK38" s="61"/>
      <c r="VXL38" s="61"/>
      <c r="VXM38" s="61"/>
      <c r="VXN38" s="61"/>
      <c r="VXO38" s="61"/>
      <c r="VXP38" s="61"/>
      <c r="VXQ38" s="61"/>
      <c r="VXR38" s="61"/>
      <c r="VXS38" s="61"/>
      <c r="VXT38" s="61"/>
      <c r="VXU38" s="61"/>
      <c r="VXV38" s="61"/>
      <c r="VXW38" s="61"/>
      <c r="VXX38" s="61"/>
      <c r="VXY38" s="61"/>
      <c r="VXZ38" s="61"/>
      <c r="VYA38" s="61"/>
      <c r="VYB38" s="61"/>
      <c r="VYC38" s="61"/>
      <c r="VYD38" s="61"/>
      <c r="VYE38" s="61"/>
      <c r="VYF38" s="61"/>
      <c r="VYG38" s="61"/>
      <c r="VYH38" s="61"/>
      <c r="VYI38" s="61"/>
      <c r="VYJ38" s="61"/>
      <c r="VYK38" s="61"/>
      <c r="VYL38" s="61"/>
      <c r="VYM38" s="61"/>
      <c r="VYN38" s="61"/>
      <c r="VYO38" s="61"/>
      <c r="VYP38" s="61"/>
      <c r="VYQ38" s="61"/>
      <c r="VYR38" s="61"/>
      <c r="VYS38" s="61"/>
      <c r="VYT38" s="61"/>
      <c r="VYU38" s="61"/>
      <c r="VYV38" s="61"/>
      <c r="VYW38" s="61"/>
      <c r="VYX38" s="61"/>
      <c r="VYY38" s="61"/>
      <c r="VYZ38" s="61"/>
      <c r="VZA38" s="61"/>
      <c r="VZB38" s="61"/>
      <c r="VZC38" s="61"/>
      <c r="VZD38" s="61"/>
      <c r="VZE38" s="61"/>
      <c r="VZF38" s="61"/>
      <c r="VZG38" s="61"/>
      <c r="VZH38" s="61"/>
      <c r="VZI38" s="61"/>
      <c r="VZJ38" s="61"/>
      <c r="VZK38" s="61"/>
      <c r="VZL38" s="61"/>
      <c r="VZM38" s="61"/>
      <c r="VZN38" s="61"/>
      <c r="VZO38" s="61"/>
      <c r="VZP38" s="61"/>
      <c r="VZQ38" s="61"/>
      <c r="VZR38" s="61"/>
      <c r="VZS38" s="61"/>
      <c r="VZT38" s="61"/>
      <c r="VZU38" s="61"/>
      <c r="VZV38" s="61"/>
      <c r="VZW38" s="61"/>
      <c r="VZX38" s="61"/>
      <c r="VZY38" s="61"/>
      <c r="VZZ38" s="61"/>
      <c r="WAA38" s="61"/>
      <c r="WAB38" s="61"/>
      <c r="WAC38" s="61"/>
      <c r="WAD38" s="61"/>
      <c r="WAE38" s="61"/>
      <c r="WAF38" s="61"/>
      <c r="WAG38" s="61"/>
      <c r="WAH38" s="61"/>
      <c r="WAI38" s="61"/>
      <c r="WAJ38" s="61"/>
      <c r="WAK38" s="61"/>
      <c r="WAL38" s="61"/>
      <c r="WAM38" s="61"/>
      <c r="WAN38" s="61"/>
      <c r="WAO38" s="61"/>
      <c r="WAP38" s="61"/>
      <c r="WAQ38" s="61"/>
      <c r="WAR38" s="61"/>
      <c r="WAS38" s="61"/>
      <c r="WAT38" s="61"/>
      <c r="WAU38" s="61"/>
      <c r="WAV38" s="61"/>
      <c r="WAW38" s="61"/>
      <c r="WAX38" s="61"/>
      <c r="WAY38" s="61"/>
      <c r="WAZ38" s="61"/>
      <c r="WBA38" s="61"/>
      <c r="WBB38" s="61"/>
      <c r="WBC38" s="61"/>
      <c r="WBD38" s="61"/>
      <c r="WBE38" s="61"/>
      <c r="WBF38" s="61"/>
      <c r="WBG38" s="61"/>
      <c r="WBH38" s="61"/>
      <c r="WBI38" s="61"/>
      <c r="WBJ38" s="61"/>
      <c r="WBK38" s="61"/>
      <c r="WBL38" s="61"/>
      <c r="WBM38" s="61"/>
      <c r="WBN38" s="61"/>
      <c r="WBO38" s="61"/>
      <c r="WBP38" s="61"/>
      <c r="WBQ38" s="61"/>
      <c r="WBR38" s="61"/>
      <c r="WBS38" s="61"/>
      <c r="WBT38" s="61"/>
      <c r="WBU38" s="61"/>
      <c r="WBV38" s="61"/>
      <c r="WBW38" s="61"/>
      <c r="WBX38" s="61"/>
      <c r="WBY38" s="61"/>
      <c r="WBZ38" s="61"/>
      <c r="WCA38" s="61"/>
      <c r="WCB38" s="61"/>
      <c r="WCC38" s="61"/>
      <c r="WCD38" s="61"/>
      <c r="WCE38" s="61"/>
      <c r="WCF38" s="61"/>
      <c r="WCG38" s="61"/>
      <c r="WCH38" s="61"/>
      <c r="WCI38" s="61"/>
      <c r="WCJ38" s="61"/>
      <c r="WCK38" s="61"/>
      <c r="WCL38" s="61"/>
      <c r="WCM38" s="61"/>
      <c r="WCN38" s="61"/>
      <c r="WCO38" s="61"/>
      <c r="WCP38" s="61"/>
      <c r="WCQ38" s="61"/>
      <c r="WCR38" s="61"/>
      <c r="WCS38" s="61"/>
      <c r="WCT38" s="61"/>
      <c r="WCU38" s="61"/>
      <c r="WCV38" s="61"/>
      <c r="WCW38" s="61"/>
      <c r="WCX38" s="61"/>
      <c r="WCY38" s="61"/>
      <c r="WCZ38" s="61"/>
      <c r="WDA38" s="61"/>
      <c r="WDB38" s="61"/>
      <c r="WDC38" s="61"/>
      <c r="WDD38" s="61"/>
      <c r="WDE38" s="61"/>
      <c r="WDF38" s="61"/>
      <c r="WDG38" s="61"/>
      <c r="WDH38" s="61"/>
      <c r="WDI38" s="61"/>
      <c r="WDJ38" s="61"/>
      <c r="WDK38" s="61"/>
      <c r="WDL38" s="61"/>
      <c r="WDM38" s="61"/>
      <c r="WDN38" s="61"/>
      <c r="WDO38" s="61"/>
      <c r="WDP38" s="61"/>
      <c r="WDQ38" s="61"/>
      <c r="WDR38" s="61"/>
      <c r="WDS38" s="61"/>
      <c r="WDT38" s="61"/>
      <c r="WDU38" s="61"/>
      <c r="WDV38" s="61"/>
      <c r="WDW38" s="61"/>
      <c r="WDX38" s="61"/>
      <c r="WDY38" s="61"/>
      <c r="WDZ38" s="61"/>
      <c r="WEA38" s="61"/>
      <c r="WEB38" s="61"/>
      <c r="WEC38" s="61"/>
      <c r="WED38" s="61"/>
      <c r="WEE38" s="61"/>
      <c r="WEF38" s="61"/>
      <c r="WEG38" s="61"/>
      <c r="WEH38" s="61"/>
      <c r="WEI38" s="61"/>
      <c r="WEJ38" s="61"/>
      <c r="WEK38" s="61"/>
      <c r="WEL38" s="61"/>
      <c r="WEM38" s="61"/>
      <c r="WEN38" s="61"/>
      <c r="WEO38" s="61"/>
      <c r="WEP38" s="61"/>
      <c r="WEQ38" s="61"/>
      <c r="WER38" s="61"/>
      <c r="WES38" s="61"/>
      <c r="WET38" s="61"/>
      <c r="WEU38" s="61"/>
      <c r="WEV38" s="61"/>
      <c r="WEW38" s="61"/>
      <c r="WEX38" s="61"/>
      <c r="WEY38" s="61"/>
      <c r="WEZ38" s="61"/>
      <c r="WFA38" s="61"/>
      <c r="WFB38" s="61"/>
      <c r="WFC38" s="61"/>
      <c r="WFD38" s="61"/>
      <c r="WFE38" s="61"/>
      <c r="WFF38" s="61"/>
      <c r="WFG38" s="61"/>
      <c r="WFH38" s="61"/>
      <c r="WFI38" s="61"/>
      <c r="WFJ38" s="61"/>
      <c r="WFK38" s="61"/>
      <c r="WFL38" s="61"/>
      <c r="WFM38" s="61"/>
      <c r="WFN38" s="61"/>
      <c r="WFO38" s="61"/>
      <c r="WFP38" s="61"/>
      <c r="WFQ38" s="61"/>
      <c r="WFR38" s="61"/>
      <c r="WFS38" s="61"/>
      <c r="WFT38" s="61"/>
      <c r="WFU38" s="61"/>
      <c r="WFV38" s="61"/>
      <c r="WFW38" s="61"/>
      <c r="WFX38" s="61"/>
      <c r="WFY38" s="61"/>
      <c r="WFZ38" s="61"/>
      <c r="WGA38" s="61"/>
      <c r="WGB38" s="61"/>
      <c r="WGC38" s="61"/>
      <c r="WGD38" s="61"/>
      <c r="WGE38" s="61"/>
      <c r="WGF38" s="61"/>
      <c r="WGG38" s="61"/>
      <c r="WGH38" s="61"/>
      <c r="WGI38" s="61"/>
      <c r="WGJ38" s="61"/>
      <c r="WGK38" s="61"/>
      <c r="WGL38" s="61"/>
      <c r="WGM38" s="61"/>
      <c r="WGN38" s="61"/>
      <c r="WGO38" s="61"/>
      <c r="WGP38" s="61"/>
      <c r="WGQ38" s="61"/>
      <c r="WGR38" s="61"/>
      <c r="WGS38" s="61"/>
      <c r="WGT38" s="61"/>
      <c r="WGU38" s="61"/>
      <c r="WGV38" s="61"/>
      <c r="WGW38" s="61"/>
      <c r="WGX38" s="61"/>
      <c r="WGY38" s="61"/>
      <c r="WGZ38" s="61"/>
      <c r="WHA38" s="61"/>
      <c r="WHB38" s="61"/>
      <c r="WHC38" s="61"/>
      <c r="WHD38" s="61"/>
      <c r="WHE38" s="61"/>
      <c r="WHF38" s="61"/>
      <c r="WHG38" s="61"/>
      <c r="WHH38" s="61"/>
      <c r="WHI38" s="61"/>
      <c r="WHJ38" s="61"/>
      <c r="WHK38" s="61"/>
      <c r="WHL38" s="61"/>
      <c r="WHM38" s="61"/>
      <c r="WHN38" s="61"/>
      <c r="WHO38" s="61"/>
      <c r="WHP38" s="61"/>
      <c r="WHQ38" s="61"/>
      <c r="WHR38" s="61"/>
      <c r="WHS38" s="61"/>
      <c r="WHT38" s="61"/>
      <c r="WHU38" s="61"/>
      <c r="WHV38" s="61"/>
      <c r="WHW38" s="61"/>
      <c r="WHX38" s="61"/>
      <c r="WHY38" s="61"/>
      <c r="WHZ38" s="61"/>
      <c r="WIA38" s="61"/>
      <c r="WIB38" s="61"/>
      <c r="WIC38" s="61"/>
      <c r="WID38" s="61"/>
      <c r="WIE38" s="61"/>
      <c r="WIF38" s="61"/>
      <c r="WIG38" s="61"/>
      <c r="WIH38" s="61"/>
      <c r="WII38" s="61"/>
      <c r="WIJ38" s="61"/>
      <c r="WIK38" s="61"/>
      <c r="WIL38" s="61"/>
      <c r="WIM38" s="61"/>
      <c r="WIN38" s="61"/>
      <c r="WIO38" s="61"/>
      <c r="WIP38" s="61"/>
      <c r="WIQ38" s="61"/>
      <c r="WIR38" s="61"/>
      <c r="WIS38" s="61"/>
      <c r="WIT38" s="61"/>
      <c r="WIU38" s="61"/>
      <c r="WIV38" s="61"/>
      <c r="WIW38" s="61"/>
      <c r="WIX38" s="61"/>
      <c r="WIY38" s="61"/>
      <c r="WIZ38" s="61"/>
      <c r="WJA38" s="61"/>
      <c r="WJB38" s="61"/>
      <c r="WJC38" s="61"/>
      <c r="WJD38" s="61"/>
      <c r="WJE38" s="61"/>
      <c r="WJF38" s="61"/>
      <c r="WJG38" s="61"/>
      <c r="WJH38" s="61"/>
      <c r="WJI38" s="61"/>
      <c r="WJJ38" s="61"/>
      <c r="WJK38" s="61"/>
      <c r="WJL38" s="61"/>
      <c r="WJM38" s="61"/>
      <c r="WJN38" s="61"/>
      <c r="WJO38" s="61"/>
      <c r="WJP38" s="61"/>
      <c r="WJQ38" s="61"/>
      <c r="WJR38" s="61"/>
      <c r="WJS38" s="61"/>
      <c r="WJT38" s="61"/>
      <c r="WJU38" s="61"/>
      <c r="WJV38" s="61"/>
      <c r="WJW38" s="61"/>
      <c r="WJX38" s="61"/>
      <c r="WJY38" s="61"/>
      <c r="WJZ38" s="61"/>
      <c r="WKA38" s="61"/>
      <c r="WKB38" s="61"/>
      <c r="WKC38" s="61"/>
      <c r="WKD38" s="61"/>
      <c r="WKE38" s="61"/>
      <c r="WKF38" s="61"/>
      <c r="WKG38" s="61"/>
      <c r="WKH38" s="61"/>
      <c r="WKI38" s="61"/>
      <c r="WKJ38" s="61"/>
      <c r="WKK38" s="61"/>
      <c r="WKL38" s="61"/>
      <c r="WKM38" s="61"/>
      <c r="WKN38" s="61"/>
      <c r="WKO38" s="61"/>
      <c r="WKP38" s="61"/>
      <c r="WKQ38" s="61"/>
      <c r="WKR38" s="61"/>
      <c r="WKS38" s="61"/>
      <c r="WKT38" s="61"/>
      <c r="WKU38" s="61"/>
      <c r="WKV38" s="61"/>
      <c r="WKW38" s="61"/>
      <c r="WKX38" s="61"/>
      <c r="WKY38" s="61"/>
      <c r="WKZ38" s="61"/>
      <c r="WLA38" s="61"/>
      <c r="WLB38" s="61"/>
      <c r="WLC38" s="61"/>
      <c r="WLD38" s="61"/>
      <c r="WLE38" s="61"/>
      <c r="WLF38" s="61"/>
      <c r="WLG38" s="61"/>
      <c r="WLH38" s="61"/>
      <c r="WLI38" s="61"/>
      <c r="WLJ38" s="61"/>
      <c r="WLK38" s="61"/>
      <c r="WLL38" s="61"/>
      <c r="WLM38" s="61"/>
      <c r="WLN38" s="61"/>
      <c r="WLO38" s="61"/>
      <c r="WLP38" s="61"/>
      <c r="WLQ38" s="61"/>
      <c r="WLR38" s="61"/>
      <c r="WLS38" s="61"/>
      <c r="WLT38" s="61"/>
      <c r="WLU38" s="61"/>
      <c r="WLV38" s="61"/>
      <c r="WLW38" s="61"/>
      <c r="WLX38" s="61"/>
      <c r="WLY38" s="61"/>
      <c r="WLZ38" s="61"/>
      <c r="WMA38" s="61"/>
      <c r="WMB38" s="61"/>
      <c r="WMC38" s="61"/>
      <c r="WMD38" s="61"/>
      <c r="WME38" s="61"/>
      <c r="WMF38" s="61"/>
      <c r="WMG38" s="61"/>
      <c r="WMH38" s="61"/>
      <c r="WMI38" s="61"/>
      <c r="WMJ38" s="61"/>
      <c r="WMK38" s="61"/>
      <c r="WML38" s="61"/>
      <c r="WMM38" s="61"/>
      <c r="WMN38" s="61"/>
      <c r="WMO38" s="61"/>
      <c r="WMP38" s="61"/>
      <c r="WMQ38" s="61"/>
      <c r="WMR38" s="61"/>
      <c r="WMS38" s="61"/>
      <c r="WMT38" s="61"/>
      <c r="WMU38" s="61"/>
      <c r="WMV38" s="61"/>
      <c r="WMW38" s="61"/>
      <c r="WMX38" s="61"/>
      <c r="WMY38" s="61"/>
      <c r="WMZ38" s="61"/>
      <c r="WNA38" s="61"/>
      <c r="WNB38" s="61"/>
      <c r="WNC38" s="61"/>
      <c r="WND38" s="61"/>
      <c r="WNE38" s="61"/>
      <c r="WNF38" s="61"/>
      <c r="WNG38" s="61"/>
      <c r="WNH38" s="61"/>
      <c r="WNI38" s="61"/>
      <c r="WNJ38" s="61"/>
      <c r="WNK38" s="61"/>
      <c r="WNL38" s="61"/>
      <c r="WNM38" s="61"/>
      <c r="WNN38" s="61"/>
      <c r="WNO38" s="61"/>
      <c r="WNP38" s="61"/>
      <c r="WNQ38" s="61"/>
      <c r="WNR38" s="61"/>
      <c r="WNS38" s="61"/>
      <c r="WNT38" s="61"/>
      <c r="WNU38" s="61"/>
      <c r="WNV38" s="61"/>
      <c r="WNW38" s="61"/>
      <c r="WNX38" s="61"/>
      <c r="WNY38" s="61"/>
      <c r="WNZ38" s="61"/>
      <c r="WOA38" s="61"/>
      <c r="WOB38" s="61"/>
      <c r="WOC38" s="61"/>
      <c r="WOD38" s="61"/>
      <c r="WOE38" s="61"/>
      <c r="WOF38" s="61"/>
      <c r="WOG38" s="61"/>
      <c r="WOH38" s="61"/>
      <c r="WOI38" s="61"/>
      <c r="WOJ38" s="61"/>
      <c r="WOK38" s="61"/>
      <c r="WOL38" s="61"/>
      <c r="WOM38" s="61"/>
      <c r="WON38" s="61"/>
      <c r="WOO38" s="61"/>
      <c r="WOP38" s="61"/>
      <c r="WOQ38" s="61"/>
      <c r="WOR38" s="61"/>
      <c r="WOS38" s="61"/>
      <c r="WOT38" s="61"/>
      <c r="WOU38" s="61"/>
      <c r="WOV38" s="61"/>
      <c r="WOW38" s="61"/>
      <c r="WOX38" s="61"/>
      <c r="WOY38" s="61"/>
      <c r="WOZ38" s="61"/>
      <c r="WPA38" s="61"/>
      <c r="WPB38" s="61"/>
      <c r="WPC38" s="61"/>
      <c r="WPD38" s="61"/>
      <c r="WPE38" s="61"/>
      <c r="WPF38" s="61"/>
      <c r="WPG38" s="61"/>
      <c r="WPH38" s="61"/>
      <c r="WPI38" s="61"/>
      <c r="WPJ38" s="61"/>
      <c r="WPK38" s="61"/>
      <c r="WPL38" s="61"/>
      <c r="WPM38" s="61"/>
      <c r="WPN38" s="61"/>
      <c r="WPO38" s="61"/>
      <c r="WPP38" s="61"/>
      <c r="WPQ38" s="61"/>
      <c r="WPR38" s="61"/>
      <c r="WPS38" s="61"/>
      <c r="WPT38" s="61"/>
      <c r="WPU38" s="61"/>
      <c r="WPV38" s="61"/>
      <c r="WPW38" s="61"/>
      <c r="WPX38" s="61"/>
      <c r="WPY38" s="61"/>
      <c r="WPZ38" s="61"/>
      <c r="WQA38" s="61"/>
      <c r="WQB38" s="61"/>
      <c r="WQC38" s="61"/>
      <c r="WQD38" s="61"/>
      <c r="WQE38" s="61"/>
      <c r="WQF38" s="61"/>
      <c r="WQG38" s="61"/>
      <c r="WQH38" s="61"/>
      <c r="WQI38" s="61"/>
      <c r="WQJ38" s="61"/>
      <c r="WQK38" s="61"/>
      <c r="WQL38" s="61"/>
      <c r="WQM38" s="61"/>
      <c r="WQN38" s="61"/>
      <c r="WQO38" s="61"/>
      <c r="WQP38" s="61"/>
      <c r="WQQ38" s="61"/>
      <c r="WQR38" s="61"/>
      <c r="WQS38" s="61"/>
      <c r="WQT38" s="61"/>
      <c r="WQU38" s="61"/>
      <c r="WQV38" s="61"/>
      <c r="WQW38" s="61"/>
      <c r="WQX38" s="61"/>
      <c r="WQY38" s="61"/>
      <c r="WQZ38" s="61"/>
      <c r="WRA38" s="61"/>
      <c r="WRB38" s="61"/>
      <c r="WRC38" s="61"/>
      <c r="WRD38" s="61"/>
      <c r="WRE38" s="61"/>
      <c r="WRF38" s="61"/>
      <c r="WRG38" s="61"/>
      <c r="WRH38" s="61"/>
      <c r="WRI38" s="61"/>
      <c r="WRJ38" s="61"/>
      <c r="WRK38" s="61"/>
      <c r="WRL38" s="61"/>
      <c r="WRM38" s="61"/>
      <c r="WRN38" s="61"/>
      <c r="WRO38" s="61"/>
      <c r="WRP38" s="61"/>
      <c r="WRQ38" s="61"/>
      <c r="WRR38" s="61"/>
      <c r="WRS38" s="61"/>
      <c r="WRT38" s="61"/>
      <c r="WRU38" s="61"/>
      <c r="WRV38" s="61"/>
      <c r="WRW38" s="61"/>
      <c r="WRX38" s="61"/>
      <c r="WRY38" s="61"/>
      <c r="WRZ38" s="61"/>
      <c r="WSA38" s="61"/>
      <c r="WSB38" s="61"/>
      <c r="WSC38" s="61"/>
      <c r="WSD38" s="61"/>
      <c r="WSE38" s="61"/>
      <c r="WSF38" s="61"/>
      <c r="WSG38" s="61"/>
      <c r="WSH38" s="61"/>
      <c r="WSI38" s="61"/>
      <c r="WSJ38" s="61"/>
      <c r="WSK38" s="61"/>
      <c r="WSL38" s="61"/>
      <c r="WSM38" s="61"/>
      <c r="WSN38" s="61"/>
      <c r="WSO38" s="61"/>
      <c r="WSP38" s="61"/>
      <c r="WSQ38" s="61"/>
      <c r="WSR38" s="61"/>
      <c r="WSS38" s="61"/>
      <c r="WST38" s="61"/>
      <c r="WSU38" s="61"/>
      <c r="WSV38" s="61"/>
      <c r="WSW38" s="61"/>
      <c r="WSX38" s="61"/>
      <c r="WSY38" s="61"/>
      <c r="WSZ38" s="61"/>
      <c r="WTA38" s="61"/>
      <c r="WTB38" s="61"/>
      <c r="WTC38" s="61"/>
      <c r="WTD38" s="61"/>
      <c r="WTE38" s="61"/>
      <c r="WTF38" s="61"/>
      <c r="WTG38" s="61"/>
      <c r="WTH38" s="61"/>
      <c r="WTI38" s="61"/>
      <c r="WTJ38" s="61"/>
      <c r="WTK38" s="61"/>
      <c r="WTL38" s="61"/>
      <c r="WTM38" s="61"/>
      <c r="WTN38" s="61"/>
      <c r="WTO38" s="61"/>
      <c r="WTP38" s="61"/>
      <c r="WTQ38" s="61"/>
      <c r="WTR38" s="61"/>
      <c r="WTS38" s="61"/>
      <c r="WTT38" s="61"/>
      <c r="WTU38" s="61"/>
      <c r="WTV38" s="61"/>
      <c r="WTW38" s="61"/>
      <c r="WTX38" s="61"/>
      <c r="WTY38" s="61"/>
      <c r="WTZ38" s="61"/>
      <c r="WUA38" s="61"/>
      <c r="WUB38" s="61"/>
      <c r="WUC38" s="61"/>
      <c r="WUD38" s="61"/>
      <c r="WUE38" s="61"/>
      <c r="WUF38" s="61"/>
      <c r="WUG38" s="61"/>
      <c r="WUH38" s="61"/>
      <c r="WUI38" s="61"/>
      <c r="WUJ38" s="61"/>
      <c r="WUK38" s="61"/>
      <c r="WUL38" s="61"/>
      <c r="WUM38" s="61"/>
      <c r="WUN38" s="61"/>
      <c r="WUO38" s="61"/>
      <c r="WUP38" s="61"/>
      <c r="WUQ38" s="61"/>
      <c r="WUR38" s="61"/>
      <c r="WUS38" s="61"/>
      <c r="WUT38" s="61"/>
      <c r="WUU38" s="61"/>
      <c r="WUV38" s="61"/>
      <c r="WUW38" s="61"/>
      <c r="WUX38" s="61"/>
      <c r="WUY38" s="61"/>
      <c r="WUZ38" s="61"/>
      <c r="WVA38" s="61"/>
      <c r="WVB38" s="61"/>
      <c r="WVC38" s="61"/>
      <c r="WVD38" s="61"/>
      <c r="WVE38" s="61"/>
      <c r="WVF38" s="61"/>
      <c r="WVG38" s="61"/>
      <c r="WVH38" s="61"/>
      <c r="WVI38" s="61"/>
      <c r="WVJ38" s="61"/>
      <c r="WVK38" s="61"/>
      <c r="WVL38" s="61"/>
      <c r="WVM38" s="61"/>
      <c r="WVN38" s="61"/>
      <c r="WVO38" s="61"/>
      <c r="WVP38" s="61"/>
      <c r="WVQ38" s="61"/>
      <c r="WVR38" s="61"/>
      <c r="WVS38" s="61"/>
      <c r="WVT38" s="61"/>
      <c r="WVU38" s="61"/>
      <c r="WVV38" s="61"/>
      <c r="WVW38" s="61"/>
      <c r="WVX38" s="61"/>
      <c r="WVY38" s="61"/>
      <c r="WVZ38" s="61"/>
      <c r="WWA38" s="61"/>
      <c r="WWB38" s="61"/>
      <c r="WWC38" s="61"/>
      <c r="WWD38" s="61"/>
      <c r="WWE38" s="61"/>
      <c r="WWF38" s="61"/>
      <c r="WWG38" s="61"/>
      <c r="WWH38" s="61"/>
      <c r="WWI38" s="61"/>
      <c r="WWJ38" s="61"/>
      <c r="WWK38" s="61"/>
      <c r="WWL38" s="61"/>
      <c r="WWM38" s="61"/>
      <c r="WWN38" s="61"/>
      <c r="WWO38" s="61"/>
      <c r="WWP38" s="61"/>
      <c r="WWQ38" s="61"/>
      <c r="WWR38" s="61"/>
      <c r="WWS38" s="61"/>
      <c r="WWT38" s="61"/>
      <c r="WWU38" s="61"/>
      <c r="WWV38" s="61"/>
      <c r="WWW38" s="61"/>
      <c r="WWX38" s="61"/>
      <c r="WWY38" s="61"/>
      <c r="WWZ38" s="61"/>
      <c r="WXA38" s="61"/>
      <c r="WXB38" s="61"/>
      <c r="WXC38" s="61"/>
      <c r="WXD38" s="61"/>
      <c r="WXE38" s="61"/>
      <c r="WXF38" s="61"/>
      <c r="WXG38" s="61"/>
      <c r="WXH38" s="61"/>
      <c r="WXI38" s="61"/>
      <c r="WXJ38" s="61"/>
      <c r="WXK38" s="61"/>
      <c r="WXL38" s="61"/>
      <c r="WXM38" s="61"/>
      <c r="WXN38" s="61"/>
      <c r="WXO38" s="61"/>
      <c r="WXP38" s="61"/>
      <c r="WXQ38" s="61"/>
      <c r="WXR38" s="61"/>
      <c r="WXS38" s="61"/>
      <c r="WXT38" s="61"/>
      <c r="WXU38" s="61"/>
      <c r="WXV38" s="61"/>
      <c r="WXW38" s="61"/>
      <c r="WXX38" s="61"/>
      <c r="WXY38" s="61"/>
      <c r="WXZ38" s="61"/>
      <c r="WYA38" s="61"/>
      <c r="WYB38" s="61"/>
      <c r="WYC38" s="61"/>
      <c r="WYD38" s="61"/>
      <c r="WYE38" s="61"/>
      <c r="WYF38" s="61"/>
      <c r="WYG38" s="61"/>
      <c r="WYH38" s="61"/>
      <c r="WYI38" s="61"/>
      <c r="WYJ38" s="61"/>
      <c r="WYK38" s="61"/>
      <c r="WYL38" s="61"/>
      <c r="WYM38" s="61"/>
      <c r="WYN38" s="61"/>
      <c r="WYO38" s="61"/>
      <c r="WYP38" s="61"/>
      <c r="WYQ38" s="61"/>
      <c r="WYR38" s="61"/>
      <c r="WYS38" s="61"/>
      <c r="WYT38" s="61"/>
      <c r="WYU38" s="61"/>
      <c r="WYV38" s="61"/>
      <c r="WYW38" s="61"/>
      <c r="WYX38" s="61"/>
      <c r="WYY38" s="61"/>
      <c r="WYZ38" s="61"/>
      <c r="WZA38" s="61"/>
      <c r="WZB38" s="61"/>
      <c r="WZC38" s="61"/>
      <c r="WZD38" s="61"/>
      <c r="WZE38" s="61"/>
      <c r="WZF38" s="61"/>
      <c r="WZG38" s="61"/>
      <c r="WZH38" s="61"/>
      <c r="WZI38" s="61"/>
      <c r="WZJ38" s="61"/>
      <c r="WZK38" s="61"/>
      <c r="WZL38" s="61"/>
      <c r="WZM38" s="61"/>
      <c r="WZN38" s="61"/>
      <c r="WZO38" s="61"/>
      <c r="WZP38" s="61"/>
      <c r="WZQ38" s="61"/>
      <c r="WZR38" s="61"/>
      <c r="WZS38" s="61"/>
      <c r="WZT38" s="61"/>
      <c r="WZU38" s="61"/>
      <c r="WZV38" s="61"/>
      <c r="WZW38" s="61"/>
      <c r="WZX38" s="61"/>
      <c r="WZY38" s="61"/>
      <c r="WZZ38" s="61"/>
      <c r="XAA38" s="61"/>
      <c r="XAB38" s="61"/>
      <c r="XAC38" s="61"/>
      <c r="XAD38" s="61"/>
      <c r="XAE38" s="61"/>
      <c r="XAF38" s="61"/>
      <c r="XAG38" s="61"/>
      <c r="XAH38" s="61"/>
      <c r="XAI38" s="61"/>
      <c r="XAJ38" s="61"/>
      <c r="XAK38" s="61"/>
      <c r="XAL38" s="61"/>
      <c r="XAM38" s="61"/>
      <c r="XAN38" s="61"/>
      <c r="XAO38" s="61"/>
      <c r="XAP38" s="61"/>
      <c r="XAQ38" s="61"/>
      <c r="XAR38" s="61"/>
      <c r="XAS38" s="61"/>
      <c r="XAT38" s="61"/>
      <c r="XAU38" s="61"/>
      <c r="XAV38" s="61"/>
      <c r="XAW38" s="61"/>
      <c r="XAX38" s="61"/>
      <c r="XAY38" s="61"/>
      <c r="XAZ38" s="61"/>
      <c r="XBA38" s="61"/>
      <c r="XBB38" s="61"/>
      <c r="XBC38" s="61"/>
      <c r="XBD38" s="61"/>
      <c r="XBE38" s="61"/>
      <c r="XBF38" s="61"/>
      <c r="XBG38" s="61"/>
      <c r="XBH38" s="61"/>
      <c r="XBI38" s="61"/>
      <c r="XBJ38" s="61"/>
      <c r="XBK38" s="61"/>
      <c r="XBL38" s="61"/>
      <c r="XBM38" s="61"/>
      <c r="XBN38" s="61"/>
      <c r="XBO38" s="61"/>
      <c r="XBP38" s="61"/>
      <c r="XBQ38" s="61"/>
      <c r="XBR38" s="61"/>
      <c r="XBS38" s="61"/>
      <c r="XBT38" s="61"/>
      <c r="XBU38" s="61"/>
      <c r="XBV38" s="61"/>
      <c r="XBW38" s="61"/>
      <c r="XBX38" s="61"/>
      <c r="XBY38" s="61"/>
      <c r="XBZ38" s="61"/>
      <c r="XCA38" s="61"/>
      <c r="XCB38" s="61"/>
      <c r="XCC38" s="61"/>
      <c r="XCD38" s="61"/>
      <c r="XCE38" s="61"/>
      <c r="XCF38" s="61"/>
      <c r="XCG38" s="61"/>
      <c r="XCH38" s="61"/>
      <c r="XCI38" s="61"/>
      <c r="XCJ38" s="61"/>
      <c r="XCK38" s="61"/>
      <c r="XCL38" s="61"/>
      <c r="XCM38" s="61"/>
      <c r="XCN38" s="61"/>
      <c r="XCO38" s="61"/>
      <c r="XCP38" s="61"/>
      <c r="XCQ38" s="61"/>
      <c r="XCR38" s="61"/>
      <c r="XCS38" s="61"/>
      <c r="XCT38" s="61"/>
      <c r="XCU38" s="61"/>
      <c r="XCV38" s="61"/>
      <c r="XCW38" s="61"/>
      <c r="XCX38" s="61"/>
      <c r="XCY38" s="61"/>
      <c r="XCZ38" s="61"/>
    </row>
    <row r="39" spans="2:16328" s="61" customFormat="1" x14ac:dyDescent="0.35">
      <c r="B39" s="62" t="s">
        <v>100</v>
      </c>
      <c r="D39" s="63">
        <f>IFERROR(D38/C38-1,"na")</f>
        <v>0.17862333398754604</v>
      </c>
      <c r="E39" s="63">
        <f t="shared" ref="E39:M39" si="5">IFERROR(E38/D38-1,"na")</f>
        <v>0.1291316700813776</v>
      </c>
      <c r="F39" s="63">
        <f t="shared" si="5"/>
        <v>0.11524826309312064</v>
      </c>
      <c r="G39" s="63">
        <f t="shared" si="5"/>
        <v>0.10539024254700191</v>
      </c>
      <c r="H39" s="63">
        <f t="shared" si="5"/>
        <v>9.3277174907477001E-2</v>
      </c>
      <c r="I39" s="63">
        <f t="shared" si="5"/>
        <v>6.9050267801111342E-2</v>
      </c>
      <c r="J39" s="63">
        <f t="shared" si="5"/>
        <v>5.2999928334450219E-2</v>
      </c>
      <c r="K39" s="63">
        <f t="shared" si="5"/>
        <v>5.313100410042626E-2</v>
      </c>
      <c r="L39" s="63">
        <f t="shared" si="5"/>
        <v>5.3259513875247855E-2</v>
      </c>
      <c r="M39" s="63">
        <f t="shared" ca="1" si="5"/>
        <v>3.21396657265971E-2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101</v>
      </c>
      <c r="C40" s="3">
        <f>+Model!M123</f>
        <v>330.72552500000006</v>
      </c>
      <c r="D40" s="3">
        <f ca="1">+Model!N123</f>
        <v>402.36932424999998</v>
      </c>
      <c r="E40" s="3">
        <f ca="1">+Model!O123</f>
        <v>498.79099702999986</v>
      </c>
      <c r="F40" s="3">
        <f ca="1">+Model!P123</f>
        <v>595.50278376947483</v>
      </c>
      <c r="G40" s="3">
        <f ca="1">+Model!Q123</f>
        <v>688.29261203547924</v>
      </c>
      <c r="H40" s="3">
        <f ca="1">+Model!R123</f>
        <v>770.0947311082366</v>
      </c>
      <c r="I40" s="3">
        <f ca="1">+Model!S123</f>
        <v>847.38462156025616</v>
      </c>
      <c r="J40" s="3">
        <f ca="1">+Model!T123</f>
        <v>913.75464616790214</v>
      </c>
      <c r="K40" s="3">
        <f ca="1">+Model!U123</f>
        <v>964.9379414644286</v>
      </c>
      <c r="L40" s="3">
        <f ca="1">+Model!V123</f>
        <v>1019.0482741089027</v>
      </c>
      <c r="M40" s="4">
        <f ca="1">+L40*(1+$K$20)</f>
        <v>1051.8001449980284</v>
      </c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  <c r="IW40" s="61"/>
      <c r="IX40" s="61"/>
      <c r="IY40" s="61"/>
      <c r="IZ40" s="61"/>
      <c r="JA40" s="61"/>
      <c r="JB40" s="61"/>
      <c r="JC40" s="61"/>
      <c r="JD40" s="61"/>
      <c r="JE40" s="61"/>
      <c r="JF40" s="61"/>
      <c r="JG40" s="61"/>
      <c r="JH40" s="61"/>
      <c r="JI40" s="61"/>
      <c r="JJ40" s="61"/>
      <c r="JK40" s="61"/>
      <c r="JL40" s="61"/>
      <c r="JM40" s="61"/>
      <c r="JN40" s="61"/>
      <c r="JO40" s="61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61"/>
      <c r="KT40" s="61"/>
      <c r="KU40" s="61"/>
      <c r="KV40" s="61"/>
      <c r="KW40" s="61"/>
      <c r="KX40" s="61"/>
      <c r="KY40" s="61"/>
      <c r="KZ40" s="61"/>
      <c r="LA40" s="61"/>
      <c r="LB40" s="61"/>
      <c r="LC40" s="61"/>
      <c r="LD40" s="61"/>
      <c r="LE40" s="61"/>
      <c r="LF40" s="61"/>
      <c r="LG40" s="61"/>
      <c r="LH40" s="61"/>
      <c r="LI40" s="61"/>
      <c r="LJ40" s="61"/>
      <c r="LK40" s="61"/>
      <c r="LL40" s="61"/>
      <c r="LM40" s="61"/>
      <c r="LN40" s="61"/>
      <c r="LO40" s="61"/>
      <c r="LP40" s="61"/>
      <c r="LQ40" s="61"/>
      <c r="LR40" s="61"/>
      <c r="LS40" s="61"/>
      <c r="LT40" s="61"/>
      <c r="LU40" s="61"/>
      <c r="LV40" s="61"/>
      <c r="LW40" s="61"/>
      <c r="LX40" s="61"/>
      <c r="LY40" s="61"/>
      <c r="LZ40" s="61"/>
      <c r="MA40" s="61"/>
      <c r="MB40" s="61"/>
      <c r="MC40" s="61"/>
      <c r="MD40" s="61"/>
      <c r="ME40" s="61"/>
      <c r="MF40" s="61"/>
      <c r="MG40" s="61"/>
      <c r="MH40" s="61"/>
      <c r="MI40" s="61"/>
      <c r="MJ40" s="61"/>
      <c r="MK40" s="61"/>
      <c r="ML40" s="61"/>
      <c r="MM40" s="61"/>
      <c r="MN40" s="61"/>
      <c r="MO40" s="61"/>
      <c r="MP40" s="61"/>
      <c r="MQ40" s="61"/>
      <c r="MR40" s="61"/>
      <c r="MS40" s="61"/>
      <c r="MT40" s="61"/>
      <c r="MU40" s="61"/>
      <c r="MV40" s="61"/>
      <c r="MW40" s="61"/>
      <c r="MX40" s="61"/>
      <c r="MY40" s="61"/>
      <c r="MZ40" s="61"/>
      <c r="NA40" s="61"/>
      <c r="NB40" s="61"/>
      <c r="NC40" s="61"/>
      <c r="ND40" s="61"/>
      <c r="NE40" s="61"/>
      <c r="NF40" s="61"/>
      <c r="NG40" s="61"/>
      <c r="NH40" s="61"/>
      <c r="NI40" s="61"/>
      <c r="NJ40" s="61"/>
      <c r="NK40" s="61"/>
      <c r="NL40" s="61"/>
      <c r="NM40" s="61"/>
      <c r="NN40" s="61"/>
      <c r="NO40" s="61"/>
      <c r="NP40" s="61"/>
      <c r="NQ40" s="61"/>
      <c r="NR40" s="61"/>
      <c r="NS40" s="61"/>
      <c r="NT40" s="61"/>
      <c r="NU40" s="61"/>
      <c r="NV40" s="61"/>
      <c r="NW40" s="61"/>
      <c r="NX40" s="61"/>
      <c r="NY40" s="61"/>
      <c r="NZ40" s="61"/>
      <c r="OA40" s="61"/>
      <c r="OB40" s="61"/>
      <c r="OC40" s="61"/>
      <c r="OD40" s="61"/>
      <c r="OE40" s="61"/>
      <c r="OF40" s="61"/>
      <c r="OG40" s="61"/>
      <c r="OH40" s="61"/>
      <c r="OI40" s="61"/>
      <c r="OJ40" s="61"/>
      <c r="OK40" s="61"/>
      <c r="OL40" s="61"/>
      <c r="OM40" s="61"/>
      <c r="ON40" s="61"/>
      <c r="OO40" s="61"/>
      <c r="OP40" s="61"/>
      <c r="OQ40" s="61"/>
      <c r="OR40" s="61"/>
      <c r="OS40" s="61"/>
      <c r="OT40" s="61"/>
      <c r="OU40" s="61"/>
      <c r="OV40" s="61"/>
      <c r="OW40" s="61"/>
      <c r="OX40" s="61"/>
      <c r="OY40" s="61"/>
      <c r="OZ40" s="61"/>
      <c r="PA40" s="61"/>
      <c r="PB40" s="61"/>
      <c r="PC40" s="61"/>
      <c r="PD40" s="61"/>
      <c r="PE40" s="61"/>
      <c r="PF40" s="61"/>
      <c r="PG40" s="61"/>
      <c r="PH40" s="61"/>
      <c r="PI40" s="61"/>
      <c r="PJ40" s="61"/>
      <c r="PK40" s="61"/>
      <c r="PL40" s="61"/>
      <c r="PM40" s="61"/>
      <c r="PN40" s="61"/>
      <c r="PO40" s="61"/>
      <c r="PP40" s="61"/>
      <c r="PQ40" s="61"/>
      <c r="PR40" s="61"/>
      <c r="PS40" s="61"/>
      <c r="PT40" s="61"/>
      <c r="PU40" s="61"/>
      <c r="PV40" s="61"/>
      <c r="PW40" s="61"/>
      <c r="PX40" s="61"/>
      <c r="PY40" s="61"/>
      <c r="PZ40" s="61"/>
      <c r="QA40" s="61"/>
      <c r="QB40" s="61"/>
      <c r="QC40" s="61"/>
      <c r="QD40" s="61"/>
      <c r="QE40" s="61"/>
      <c r="QF40" s="61"/>
      <c r="QG40" s="61"/>
      <c r="QH40" s="61"/>
      <c r="QI40" s="61"/>
      <c r="QJ40" s="61"/>
      <c r="QK40" s="61"/>
      <c r="QL40" s="61"/>
      <c r="QM40" s="61"/>
      <c r="QN40" s="61"/>
      <c r="QO40" s="61"/>
      <c r="QP40" s="61"/>
      <c r="QQ40" s="61"/>
      <c r="QR40" s="61"/>
      <c r="QS40" s="61"/>
      <c r="QT40" s="61"/>
      <c r="QU40" s="61"/>
      <c r="QV40" s="61"/>
      <c r="QW40" s="61"/>
      <c r="QX40" s="61"/>
      <c r="QY40" s="61"/>
      <c r="QZ40" s="61"/>
      <c r="RA40" s="61"/>
      <c r="RB40" s="61"/>
      <c r="RC40" s="61"/>
      <c r="RD40" s="61"/>
      <c r="RE40" s="61"/>
      <c r="RF40" s="61"/>
      <c r="RG40" s="61"/>
      <c r="RH40" s="61"/>
      <c r="RI40" s="61"/>
      <c r="RJ40" s="61"/>
      <c r="RK40" s="61"/>
      <c r="RL40" s="61"/>
      <c r="RM40" s="61"/>
      <c r="RN40" s="61"/>
      <c r="RO40" s="61"/>
      <c r="RP40" s="61"/>
      <c r="RQ40" s="61"/>
      <c r="RR40" s="61"/>
      <c r="RS40" s="61"/>
      <c r="RT40" s="61"/>
      <c r="RU40" s="61"/>
      <c r="RV40" s="61"/>
      <c r="RW40" s="61"/>
      <c r="RX40" s="61"/>
      <c r="RY40" s="61"/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  <c r="ABX40" s="61"/>
      <c r="ABY40" s="61"/>
      <c r="ABZ40" s="61"/>
      <c r="ACA40" s="61"/>
      <c r="ACB40" s="61"/>
      <c r="ACC40" s="61"/>
      <c r="ACD40" s="61"/>
      <c r="ACE40" s="61"/>
      <c r="ACF40" s="61"/>
      <c r="ACG40" s="61"/>
      <c r="ACH40" s="61"/>
      <c r="ACI40" s="61"/>
      <c r="ACJ40" s="61"/>
      <c r="ACK40" s="61"/>
      <c r="ACL40" s="61"/>
      <c r="ACM40" s="61"/>
      <c r="ACN40" s="61"/>
      <c r="ACO40" s="61"/>
      <c r="ACP40" s="61"/>
      <c r="ACQ40" s="61"/>
      <c r="ACR40" s="61"/>
      <c r="ACS40" s="61"/>
      <c r="ACT40" s="61"/>
      <c r="ACU40" s="61"/>
      <c r="ACV40" s="61"/>
      <c r="ACW40" s="61"/>
      <c r="ACX40" s="61"/>
      <c r="ACY40" s="61"/>
      <c r="ACZ40" s="61"/>
      <c r="ADA40" s="61"/>
      <c r="ADB40" s="61"/>
      <c r="ADC40" s="61"/>
      <c r="ADD40" s="61"/>
      <c r="ADE40" s="61"/>
      <c r="ADF40" s="61"/>
      <c r="ADG40" s="61"/>
      <c r="ADH40" s="61"/>
      <c r="ADI40" s="61"/>
      <c r="ADJ40" s="61"/>
      <c r="ADK40" s="61"/>
      <c r="ADL40" s="61"/>
      <c r="ADM40" s="61"/>
      <c r="ADN40" s="61"/>
      <c r="ADO40" s="61"/>
      <c r="ADP40" s="61"/>
      <c r="ADQ40" s="61"/>
      <c r="ADR40" s="61"/>
      <c r="ADS40" s="61"/>
      <c r="ADT40" s="61"/>
      <c r="ADU40" s="61"/>
      <c r="ADV40" s="61"/>
      <c r="ADW40" s="61"/>
      <c r="ADX40" s="61"/>
      <c r="ADY40" s="61"/>
      <c r="ADZ40" s="61"/>
      <c r="AEA40" s="61"/>
      <c r="AEB40" s="61"/>
      <c r="AEC40" s="61"/>
      <c r="AED40" s="61"/>
      <c r="AEE40" s="61"/>
      <c r="AEF40" s="61"/>
      <c r="AEG40" s="61"/>
      <c r="AEH40" s="61"/>
      <c r="AEI40" s="61"/>
      <c r="AEJ40" s="61"/>
      <c r="AEK40" s="61"/>
      <c r="AEL40" s="61"/>
      <c r="AEM40" s="61"/>
      <c r="AEN40" s="61"/>
      <c r="AEO40" s="61"/>
      <c r="AEP40" s="61"/>
      <c r="AEQ40" s="61"/>
      <c r="AER40" s="61"/>
      <c r="AES40" s="61"/>
      <c r="AET40" s="61"/>
      <c r="AEU40" s="61"/>
      <c r="AEV40" s="61"/>
      <c r="AEW40" s="61"/>
      <c r="AEX40" s="61"/>
      <c r="AEY40" s="61"/>
      <c r="AEZ40" s="61"/>
      <c r="AFA40" s="61"/>
      <c r="AFB40" s="61"/>
      <c r="AFC40" s="61"/>
      <c r="AFD40" s="61"/>
      <c r="AFE40" s="61"/>
      <c r="AFF40" s="61"/>
      <c r="AFG40" s="61"/>
      <c r="AFH40" s="61"/>
      <c r="AFI40" s="61"/>
      <c r="AFJ40" s="61"/>
      <c r="AFK40" s="61"/>
      <c r="AFL40" s="61"/>
      <c r="AFM40" s="61"/>
      <c r="AFN40" s="61"/>
      <c r="AFO40" s="61"/>
      <c r="AFP40" s="61"/>
      <c r="AFQ40" s="61"/>
      <c r="AFR40" s="61"/>
      <c r="AFS40" s="61"/>
      <c r="AFT40" s="61"/>
      <c r="AFU40" s="61"/>
      <c r="AFV40" s="61"/>
      <c r="AFW40" s="61"/>
      <c r="AFX40" s="61"/>
      <c r="AFY40" s="61"/>
      <c r="AFZ40" s="61"/>
      <c r="AGA40" s="61"/>
      <c r="AGB40" s="61"/>
      <c r="AGC40" s="61"/>
      <c r="AGD40" s="61"/>
      <c r="AGE40" s="61"/>
      <c r="AGF40" s="61"/>
      <c r="AGG40" s="61"/>
      <c r="AGH40" s="61"/>
      <c r="AGI40" s="61"/>
      <c r="AGJ40" s="61"/>
      <c r="AGK40" s="61"/>
      <c r="AGL40" s="61"/>
      <c r="AGM40" s="61"/>
      <c r="AGN40" s="61"/>
      <c r="AGO40" s="61"/>
      <c r="AGP40" s="61"/>
      <c r="AGQ40" s="61"/>
      <c r="AGR40" s="61"/>
      <c r="AGS40" s="61"/>
      <c r="AGT40" s="61"/>
      <c r="AGU40" s="61"/>
      <c r="AGV40" s="61"/>
      <c r="AGW40" s="61"/>
      <c r="AGX40" s="61"/>
      <c r="AGY40" s="61"/>
      <c r="AGZ40" s="61"/>
      <c r="AHA40" s="61"/>
      <c r="AHB40" s="61"/>
      <c r="AHC40" s="61"/>
      <c r="AHD40" s="61"/>
      <c r="AHE40" s="61"/>
      <c r="AHF40" s="61"/>
      <c r="AHG40" s="61"/>
      <c r="AHH40" s="61"/>
      <c r="AHI40" s="61"/>
      <c r="AHJ40" s="61"/>
      <c r="AHK40" s="61"/>
      <c r="AHL40" s="61"/>
      <c r="AHM40" s="61"/>
      <c r="AHN40" s="61"/>
      <c r="AHO40" s="61"/>
      <c r="AHP40" s="61"/>
      <c r="AHQ40" s="61"/>
      <c r="AHR40" s="61"/>
      <c r="AHS40" s="61"/>
      <c r="AHT40" s="61"/>
      <c r="AHU40" s="61"/>
      <c r="AHV40" s="61"/>
      <c r="AHW40" s="61"/>
      <c r="AHX40" s="61"/>
      <c r="AHY40" s="61"/>
      <c r="AHZ40" s="61"/>
      <c r="AIA40" s="61"/>
      <c r="AIB40" s="61"/>
      <c r="AIC40" s="61"/>
      <c r="AID40" s="61"/>
      <c r="AIE40" s="61"/>
      <c r="AIF40" s="61"/>
      <c r="AIG40" s="61"/>
      <c r="AIH40" s="61"/>
      <c r="AII40" s="61"/>
      <c r="AIJ40" s="61"/>
      <c r="AIK40" s="61"/>
      <c r="AIL40" s="61"/>
      <c r="AIM40" s="61"/>
      <c r="AIN40" s="61"/>
      <c r="AIO40" s="61"/>
      <c r="AIP40" s="61"/>
      <c r="AIQ40" s="61"/>
      <c r="AIR40" s="61"/>
      <c r="AIS40" s="61"/>
      <c r="AIT40" s="61"/>
      <c r="AIU40" s="61"/>
      <c r="AIV40" s="61"/>
      <c r="AIW40" s="61"/>
      <c r="AIX40" s="61"/>
      <c r="AIY40" s="61"/>
      <c r="AIZ40" s="61"/>
      <c r="AJA40" s="61"/>
      <c r="AJB40" s="61"/>
      <c r="AJC40" s="61"/>
      <c r="AJD40" s="61"/>
      <c r="AJE40" s="61"/>
      <c r="AJF40" s="61"/>
      <c r="AJG40" s="61"/>
      <c r="AJH40" s="61"/>
      <c r="AJI40" s="61"/>
      <c r="AJJ40" s="61"/>
      <c r="AJK40" s="61"/>
      <c r="AJL40" s="61"/>
      <c r="AJM40" s="61"/>
      <c r="AJN40" s="61"/>
      <c r="AJO40" s="61"/>
      <c r="AJP40" s="61"/>
      <c r="AJQ40" s="61"/>
      <c r="AJR40" s="61"/>
      <c r="AJS40" s="61"/>
      <c r="AJT40" s="61"/>
      <c r="AJU40" s="61"/>
      <c r="AJV40" s="61"/>
      <c r="AJW40" s="61"/>
      <c r="AJX40" s="61"/>
      <c r="AJY40" s="61"/>
      <c r="AJZ40" s="61"/>
      <c r="AKA40" s="61"/>
      <c r="AKB40" s="61"/>
      <c r="AKC40" s="61"/>
      <c r="AKD40" s="61"/>
      <c r="AKE40" s="61"/>
      <c r="AKF40" s="61"/>
      <c r="AKG40" s="61"/>
      <c r="AKH40" s="61"/>
      <c r="AKI40" s="61"/>
      <c r="AKJ40" s="61"/>
      <c r="AKK40" s="61"/>
      <c r="AKL40" s="61"/>
      <c r="AKM40" s="61"/>
      <c r="AKN40" s="61"/>
      <c r="AKO40" s="61"/>
      <c r="AKP40" s="61"/>
      <c r="AKQ40" s="61"/>
      <c r="AKR40" s="61"/>
      <c r="AKS40" s="61"/>
      <c r="AKT40" s="61"/>
      <c r="AKU40" s="61"/>
      <c r="AKV40" s="61"/>
      <c r="AKW40" s="61"/>
      <c r="AKX40" s="61"/>
      <c r="AKY40" s="61"/>
      <c r="AKZ40" s="61"/>
      <c r="ALA40" s="61"/>
      <c r="ALB40" s="61"/>
      <c r="ALC40" s="61"/>
      <c r="ALD40" s="61"/>
      <c r="ALE40" s="61"/>
      <c r="ALF40" s="61"/>
      <c r="ALG40" s="61"/>
      <c r="ALH40" s="61"/>
      <c r="ALI40" s="61"/>
      <c r="ALJ40" s="61"/>
      <c r="ALK40" s="61"/>
      <c r="ALL40" s="61"/>
      <c r="ALM40" s="61"/>
      <c r="ALN40" s="61"/>
      <c r="ALO40" s="61"/>
      <c r="ALP40" s="61"/>
      <c r="ALQ40" s="61"/>
      <c r="ALR40" s="61"/>
      <c r="ALS40" s="61"/>
      <c r="ALT40" s="61"/>
      <c r="ALU40" s="61"/>
      <c r="ALV40" s="61"/>
      <c r="ALW40" s="61"/>
      <c r="ALX40" s="61"/>
      <c r="ALY40" s="61"/>
      <c r="ALZ40" s="61"/>
      <c r="AMA40" s="61"/>
      <c r="AMB40" s="61"/>
      <c r="AMC40" s="61"/>
      <c r="AMD40" s="61"/>
      <c r="AME40" s="61"/>
      <c r="AMF40" s="61"/>
      <c r="AMG40" s="61"/>
      <c r="AMH40" s="61"/>
      <c r="AMI40" s="61"/>
      <c r="AMJ40" s="61"/>
      <c r="AMK40" s="61"/>
      <c r="AML40" s="61"/>
      <c r="AMM40" s="61"/>
      <c r="AMN40" s="61"/>
      <c r="AMO40" s="61"/>
      <c r="AMP40" s="61"/>
      <c r="AMQ40" s="61"/>
      <c r="AMR40" s="61"/>
      <c r="AMS40" s="61"/>
      <c r="AMT40" s="61"/>
      <c r="AMU40" s="61"/>
      <c r="AMV40" s="61"/>
      <c r="AMW40" s="61"/>
      <c r="AMX40" s="61"/>
      <c r="AMY40" s="61"/>
      <c r="AMZ40" s="61"/>
      <c r="ANA40" s="61"/>
      <c r="ANB40" s="61"/>
      <c r="ANC40" s="61"/>
      <c r="AND40" s="61"/>
      <c r="ANE40" s="61"/>
      <c r="ANF40" s="61"/>
      <c r="ANG40" s="61"/>
      <c r="ANH40" s="61"/>
      <c r="ANI40" s="61"/>
      <c r="ANJ40" s="61"/>
      <c r="ANK40" s="61"/>
      <c r="ANL40" s="61"/>
      <c r="ANM40" s="61"/>
      <c r="ANN40" s="61"/>
      <c r="ANO40" s="61"/>
      <c r="ANP40" s="61"/>
      <c r="ANQ40" s="61"/>
      <c r="ANR40" s="61"/>
      <c r="ANS40" s="61"/>
      <c r="ANT40" s="61"/>
      <c r="ANU40" s="61"/>
      <c r="ANV40" s="61"/>
      <c r="ANW40" s="61"/>
      <c r="ANX40" s="61"/>
      <c r="ANY40" s="61"/>
      <c r="ANZ40" s="61"/>
      <c r="AOA40" s="61"/>
      <c r="AOB40" s="61"/>
      <c r="AOC40" s="61"/>
      <c r="AOD40" s="61"/>
      <c r="AOE40" s="61"/>
      <c r="AOF40" s="61"/>
      <c r="AOG40" s="61"/>
      <c r="AOH40" s="61"/>
      <c r="AOI40" s="61"/>
      <c r="AOJ40" s="61"/>
      <c r="AOK40" s="61"/>
      <c r="AOL40" s="61"/>
      <c r="AOM40" s="61"/>
      <c r="AON40" s="61"/>
      <c r="AOO40" s="61"/>
      <c r="AOP40" s="61"/>
      <c r="AOQ40" s="61"/>
      <c r="AOR40" s="61"/>
      <c r="AOS40" s="61"/>
      <c r="AOT40" s="61"/>
      <c r="AOU40" s="61"/>
      <c r="AOV40" s="61"/>
      <c r="AOW40" s="61"/>
      <c r="AOX40" s="61"/>
      <c r="AOY40" s="61"/>
      <c r="AOZ40" s="61"/>
      <c r="APA40" s="61"/>
      <c r="APB40" s="61"/>
      <c r="APC40" s="61"/>
      <c r="APD40" s="61"/>
      <c r="APE40" s="61"/>
      <c r="APF40" s="61"/>
      <c r="APG40" s="61"/>
      <c r="APH40" s="61"/>
      <c r="API40" s="61"/>
      <c r="APJ40" s="61"/>
      <c r="APK40" s="61"/>
      <c r="APL40" s="61"/>
      <c r="APM40" s="61"/>
      <c r="APN40" s="61"/>
      <c r="APO40" s="61"/>
      <c r="APP40" s="61"/>
      <c r="APQ40" s="61"/>
      <c r="APR40" s="61"/>
      <c r="APS40" s="61"/>
      <c r="APT40" s="61"/>
      <c r="APU40" s="61"/>
      <c r="APV40" s="61"/>
      <c r="APW40" s="61"/>
      <c r="APX40" s="61"/>
      <c r="APY40" s="61"/>
      <c r="APZ40" s="61"/>
      <c r="AQA40" s="61"/>
      <c r="AQB40" s="61"/>
      <c r="AQC40" s="61"/>
      <c r="AQD40" s="61"/>
      <c r="AQE40" s="61"/>
      <c r="AQF40" s="61"/>
      <c r="AQG40" s="61"/>
      <c r="AQH40" s="61"/>
      <c r="AQI40" s="61"/>
      <c r="AQJ40" s="61"/>
      <c r="AQK40" s="61"/>
      <c r="AQL40" s="61"/>
      <c r="AQM40" s="61"/>
      <c r="AQN40" s="61"/>
      <c r="AQO40" s="61"/>
      <c r="AQP40" s="61"/>
      <c r="AQQ40" s="61"/>
      <c r="AQR40" s="61"/>
      <c r="AQS40" s="61"/>
      <c r="AQT40" s="61"/>
      <c r="AQU40" s="61"/>
      <c r="AQV40" s="61"/>
      <c r="AQW40" s="61"/>
      <c r="AQX40" s="61"/>
      <c r="AQY40" s="61"/>
      <c r="AQZ40" s="61"/>
      <c r="ARA40" s="61"/>
      <c r="ARB40" s="61"/>
      <c r="ARC40" s="61"/>
      <c r="ARD40" s="61"/>
      <c r="ARE40" s="61"/>
      <c r="ARF40" s="61"/>
      <c r="ARG40" s="61"/>
      <c r="ARH40" s="61"/>
      <c r="ARI40" s="61"/>
      <c r="ARJ40" s="61"/>
      <c r="ARK40" s="61"/>
      <c r="ARL40" s="61"/>
      <c r="ARM40" s="61"/>
      <c r="ARN40" s="61"/>
      <c r="ARO40" s="61"/>
      <c r="ARP40" s="61"/>
      <c r="ARQ40" s="61"/>
      <c r="ARR40" s="61"/>
      <c r="ARS40" s="61"/>
      <c r="ART40" s="61"/>
      <c r="ARU40" s="61"/>
      <c r="ARV40" s="61"/>
      <c r="ARW40" s="61"/>
      <c r="ARX40" s="61"/>
      <c r="ARY40" s="61"/>
      <c r="ARZ40" s="61"/>
      <c r="ASA40" s="61"/>
      <c r="ASB40" s="61"/>
      <c r="ASC40" s="61"/>
      <c r="ASD40" s="61"/>
      <c r="ASE40" s="61"/>
      <c r="ASF40" s="61"/>
      <c r="ASG40" s="61"/>
      <c r="ASH40" s="61"/>
      <c r="ASI40" s="61"/>
      <c r="ASJ40" s="61"/>
      <c r="ASK40" s="61"/>
      <c r="ASL40" s="61"/>
      <c r="ASM40" s="61"/>
      <c r="ASN40" s="61"/>
      <c r="ASO40" s="61"/>
      <c r="ASP40" s="61"/>
      <c r="ASQ40" s="61"/>
      <c r="ASR40" s="61"/>
      <c r="ASS40" s="61"/>
      <c r="AST40" s="61"/>
      <c r="ASU40" s="61"/>
      <c r="ASV40" s="61"/>
      <c r="ASW40" s="61"/>
      <c r="ASX40" s="61"/>
      <c r="ASY40" s="61"/>
      <c r="ASZ40" s="61"/>
      <c r="ATA40" s="61"/>
      <c r="ATB40" s="61"/>
      <c r="ATC40" s="61"/>
      <c r="ATD40" s="61"/>
      <c r="ATE40" s="61"/>
      <c r="ATF40" s="61"/>
      <c r="ATG40" s="61"/>
      <c r="ATH40" s="61"/>
      <c r="ATI40" s="61"/>
      <c r="ATJ40" s="61"/>
      <c r="ATK40" s="61"/>
      <c r="ATL40" s="61"/>
      <c r="ATM40" s="61"/>
      <c r="ATN40" s="61"/>
      <c r="ATO40" s="61"/>
      <c r="ATP40" s="61"/>
      <c r="ATQ40" s="61"/>
      <c r="ATR40" s="61"/>
      <c r="ATS40" s="61"/>
      <c r="ATT40" s="61"/>
      <c r="ATU40" s="61"/>
      <c r="ATV40" s="61"/>
      <c r="ATW40" s="61"/>
      <c r="ATX40" s="61"/>
      <c r="ATY40" s="61"/>
      <c r="ATZ40" s="61"/>
      <c r="AUA40" s="61"/>
      <c r="AUB40" s="61"/>
      <c r="AUC40" s="61"/>
      <c r="AUD40" s="61"/>
      <c r="AUE40" s="61"/>
      <c r="AUF40" s="61"/>
      <c r="AUG40" s="61"/>
      <c r="AUH40" s="61"/>
      <c r="AUI40" s="61"/>
      <c r="AUJ40" s="61"/>
      <c r="AUK40" s="61"/>
      <c r="AUL40" s="61"/>
      <c r="AUM40" s="61"/>
      <c r="AUN40" s="61"/>
      <c r="AUO40" s="61"/>
      <c r="AUP40" s="61"/>
      <c r="AUQ40" s="61"/>
      <c r="AUR40" s="61"/>
      <c r="AUS40" s="61"/>
      <c r="AUT40" s="61"/>
      <c r="AUU40" s="61"/>
      <c r="AUV40" s="61"/>
      <c r="AUW40" s="61"/>
      <c r="AUX40" s="61"/>
      <c r="AUY40" s="61"/>
      <c r="AUZ40" s="61"/>
      <c r="AVA40" s="61"/>
      <c r="AVB40" s="61"/>
      <c r="AVC40" s="61"/>
      <c r="AVD40" s="61"/>
      <c r="AVE40" s="61"/>
      <c r="AVF40" s="61"/>
      <c r="AVG40" s="61"/>
      <c r="AVH40" s="61"/>
      <c r="AVI40" s="61"/>
      <c r="AVJ40" s="61"/>
      <c r="AVK40" s="61"/>
      <c r="AVL40" s="61"/>
      <c r="AVM40" s="61"/>
      <c r="AVN40" s="61"/>
      <c r="AVO40" s="61"/>
      <c r="AVP40" s="61"/>
      <c r="AVQ40" s="61"/>
      <c r="AVR40" s="61"/>
      <c r="AVS40" s="61"/>
      <c r="AVT40" s="61"/>
      <c r="AVU40" s="61"/>
      <c r="AVV40" s="61"/>
      <c r="AVW40" s="61"/>
      <c r="AVX40" s="61"/>
      <c r="AVY40" s="61"/>
      <c r="AVZ40" s="61"/>
      <c r="AWA40" s="61"/>
      <c r="AWB40" s="61"/>
      <c r="AWC40" s="61"/>
      <c r="AWD40" s="61"/>
      <c r="AWE40" s="61"/>
      <c r="AWF40" s="61"/>
      <c r="AWG40" s="61"/>
      <c r="AWH40" s="61"/>
      <c r="AWI40" s="61"/>
      <c r="AWJ40" s="61"/>
      <c r="AWK40" s="61"/>
      <c r="AWL40" s="61"/>
      <c r="AWM40" s="61"/>
      <c r="AWN40" s="61"/>
      <c r="AWO40" s="61"/>
      <c r="AWP40" s="61"/>
      <c r="AWQ40" s="61"/>
      <c r="AWR40" s="61"/>
      <c r="AWS40" s="61"/>
      <c r="AWT40" s="61"/>
      <c r="AWU40" s="61"/>
      <c r="AWV40" s="61"/>
      <c r="AWW40" s="61"/>
      <c r="AWX40" s="61"/>
      <c r="AWY40" s="61"/>
      <c r="AWZ40" s="61"/>
      <c r="AXA40" s="61"/>
      <c r="AXB40" s="61"/>
      <c r="AXC40" s="61"/>
      <c r="AXD40" s="61"/>
      <c r="AXE40" s="61"/>
      <c r="AXF40" s="61"/>
      <c r="AXG40" s="61"/>
      <c r="AXH40" s="61"/>
      <c r="AXI40" s="61"/>
      <c r="AXJ40" s="61"/>
      <c r="AXK40" s="61"/>
      <c r="AXL40" s="61"/>
      <c r="AXM40" s="61"/>
      <c r="AXN40" s="61"/>
      <c r="AXO40" s="61"/>
      <c r="AXP40" s="61"/>
      <c r="AXQ40" s="61"/>
      <c r="AXR40" s="61"/>
      <c r="AXS40" s="61"/>
      <c r="AXT40" s="61"/>
      <c r="AXU40" s="61"/>
      <c r="AXV40" s="61"/>
      <c r="AXW40" s="61"/>
      <c r="AXX40" s="61"/>
      <c r="AXY40" s="61"/>
      <c r="AXZ40" s="61"/>
      <c r="AYA40" s="61"/>
      <c r="AYB40" s="61"/>
      <c r="AYC40" s="61"/>
      <c r="AYD40" s="61"/>
      <c r="AYE40" s="61"/>
      <c r="AYF40" s="61"/>
      <c r="AYG40" s="61"/>
      <c r="AYH40" s="61"/>
      <c r="AYI40" s="61"/>
      <c r="AYJ40" s="61"/>
      <c r="AYK40" s="61"/>
      <c r="AYL40" s="61"/>
      <c r="AYM40" s="61"/>
      <c r="AYN40" s="61"/>
      <c r="AYO40" s="61"/>
      <c r="AYP40" s="61"/>
      <c r="AYQ40" s="61"/>
      <c r="AYR40" s="61"/>
      <c r="AYS40" s="61"/>
      <c r="AYT40" s="61"/>
      <c r="AYU40" s="61"/>
      <c r="AYV40" s="61"/>
      <c r="AYW40" s="61"/>
      <c r="AYX40" s="61"/>
      <c r="AYY40" s="61"/>
      <c r="AYZ40" s="61"/>
      <c r="AZA40" s="61"/>
      <c r="AZB40" s="61"/>
      <c r="AZC40" s="61"/>
      <c r="AZD40" s="61"/>
      <c r="AZE40" s="61"/>
      <c r="AZF40" s="61"/>
      <c r="AZG40" s="61"/>
      <c r="AZH40" s="61"/>
      <c r="AZI40" s="61"/>
      <c r="AZJ40" s="61"/>
      <c r="AZK40" s="61"/>
      <c r="AZL40" s="61"/>
      <c r="AZM40" s="61"/>
      <c r="AZN40" s="61"/>
      <c r="AZO40" s="61"/>
      <c r="AZP40" s="61"/>
      <c r="AZQ40" s="61"/>
      <c r="AZR40" s="61"/>
      <c r="AZS40" s="61"/>
      <c r="AZT40" s="61"/>
      <c r="AZU40" s="61"/>
      <c r="AZV40" s="61"/>
      <c r="AZW40" s="61"/>
      <c r="AZX40" s="61"/>
      <c r="AZY40" s="61"/>
      <c r="AZZ40" s="61"/>
      <c r="BAA40" s="61"/>
      <c r="BAB40" s="61"/>
      <c r="BAC40" s="61"/>
      <c r="BAD40" s="61"/>
      <c r="BAE40" s="61"/>
      <c r="BAF40" s="61"/>
      <c r="BAG40" s="61"/>
      <c r="BAH40" s="61"/>
      <c r="BAI40" s="61"/>
      <c r="BAJ40" s="61"/>
      <c r="BAK40" s="61"/>
      <c r="BAL40" s="61"/>
      <c r="BAM40" s="61"/>
      <c r="BAN40" s="61"/>
      <c r="BAO40" s="61"/>
      <c r="BAP40" s="61"/>
      <c r="BAQ40" s="61"/>
      <c r="BAR40" s="61"/>
      <c r="BAS40" s="61"/>
      <c r="BAT40" s="61"/>
      <c r="BAU40" s="61"/>
      <c r="BAV40" s="61"/>
      <c r="BAW40" s="61"/>
      <c r="BAX40" s="61"/>
      <c r="BAY40" s="61"/>
      <c r="BAZ40" s="61"/>
      <c r="BBA40" s="61"/>
      <c r="BBB40" s="61"/>
      <c r="BBC40" s="61"/>
      <c r="BBD40" s="61"/>
      <c r="BBE40" s="61"/>
      <c r="BBF40" s="61"/>
      <c r="BBG40" s="61"/>
      <c r="BBH40" s="61"/>
      <c r="BBI40" s="61"/>
      <c r="BBJ40" s="61"/>
      <c r="BBK40" s="61"/>
      <c r="BBL40" s="61"/>
      <c r="BBM40" s="61"/>
      <c r="BBN40" s="61"/>
      <c r="BBO40" s="61"/>
      <c r="BBP40" s="61"/>
      <c r="BBQ40" s="61"/>
      <c r="BBR40" s="61"/>
      <c r="BBS40" s="61"/>
      <c r="BBT40" s="61"/>
      <c r="BBU40" s="61"/>
      <c r="BBV40" s="61"/>
      <c r="BBW40" s="61"/>
      <c r="BBX40" s="61"/>
      <c r="BBY40" s="61"/>
      <c r="BBZ40" s="61"/>
      <c r="BCA40" s="61"/>
      <c r="BCB40" s="61"/>
      <c r="BCC40" s="61"/>
      <c r="BCD40" s="61"/>
      <c r="BCE40" s="61"/>
      <c r="BCF40" s="61"/>
      <c r="BCG40" s="61"/>
      <c r="BCH40" s="61"/>
      <c r="BCI40" s="61"/>
      <c r="BCJ40" s="61"/>
      <c r="BCK40" s="61"/>
      <c r="BCL40" s="61"/>
      <c r="BCM40" s="61"/>
      <c r="BCN40" s="61"/>
      <c r="BCO40" s="61"/>
      <c r="BCP40" s="61"/>
      <c r="BCQ40" s="61"/>
      <c r="BCR40" s="61"/>
      <c r="BCS40" s="61"/>
      <c r="BCT40" s="61"/>
      <c r="BCU40" s="61"/>
      <c r="BCV40" s="61"/>
      <c r="BCW40" s="61"/>
      <c r="BCX40" s="61"/>
      <c r="BCY40" s="61"/>
      <c r="BCZ40" s="61"/>
      <c r="BDA40" s="61"/>
      <c r="BDB40" s="61"/>
      <c r="BDC40" s="61"/>
      <c r="BDD40" s="61"/>
      <c r="BDE40" s="61"/>
      <c r="BDF40" s="61"/>
      <c r="BDG40" s="61"/>
      <c r="BDH40" s="61"/>
      <c r="BDI40" s="61"/>
      <c r="BDJ40" s="61"/>
      <c r="BDK40" s="61"/>
      <c r="BDL40" s="61"/>
      <c r="BDM40" s="61"/>
      <c r="BDN40" s="61"/>
      <c r="BDO40" s="61"/>
      <c r="BDP40" s="61"/>
      <c r="BDQ40" s="61"/>
      <c r="BDR40" s="61"/>
      <c r="BDS40" s="61"/>
      <c r="BDT40" s="61"/>
      <c r="BDU40" s="61"/>
      <c r="BDV40" s="61"/>
      <c r="BDW40" s="61"/>
      <c r="BDX40" s="61"/>
      <c r="BDY40" s="61"/>
      <c r="BDZ40" s="61"/>
      <c r="BEA40" s="61"/>
      <c r="BEB40" s="61"/>
      <c r="BEC40" s="61"/>
      <c r="BED40" s="61"/>
      <c r="BEE40" s="61"/>
      <c r="BEF40" s="61"/>
      <c r="BEG40" s="61"/>
      <c r="BEH40" s="61"/>
      <c r="BEI40" s="61"/>
      <c r="BEJ40" s="61"/>
      <c r="BEK40" s="61"/>
      <c r="BEL40" s="61"/>
      <c r="BEM40" s="61"/>
      <c r="BEN40" s="61"/>
      <c r="BEO40" s="61"/>
      <c r="BEP40" s="61"/>
      <c r="BEQ40" s="61"/>
      <c r="BER40" s="61"/>
      <c r="BES40" s="61"/>
      <c r="BET40" s="61"/>
      <c r="BEU40" s="61"/>
      <c r="BEV40" s="61"/>
      <c r="BEW40" s="61"/>
      <c r="BEX40" s="61"/>
      <c r="BEY40" s="61"/>
      <c r="BEZ40" s="61"/>
      <c r="BFA40" s="61"/>
      <c r="BFB40" s="61"/>
      <c r="BFC40" s="61"/>
      <c r="BFD40" s="61"/>
      <c r="BFE40" s="61"/>
      <c r="BFF40" s="61"/>
      <c r="BFG40" s="61"/>
      <c r="BFH40" s="61"/>
      <c r="BFI40" s="61"/>
      <c r="BFJ40" s="61"/>
      <c r="BFK40" s="61"/>
      <c r="BFL40" s="61"/>
      <c r="BFM40" s="61"/>
      <c r="BFN40" s="61"/>
      <c r="BFO40" s="61"/>
      <c r="BFP40" s="61"/>
      <c r="BFQ40" s="61"/>
      <c r="BFR40" s="61"/>
      <c r="BFS40" s="61"/>
      <c r="BFT40" s="61"/>
      <c r="BFU40" s="61"/>
      <c r="BFV40" s="61"/>
      <c r="BFW40" s="61"/>
      <c r="BFX40" s="61"/>
      <c r="BFY40" s="61"/>
      <c r="BFZ40" s="61"/>
      <c r="BGA40" s="61"/>
      <c r="BGB40" s="61"/>
      <c r="BGC40" s="61"/>
      <c r="BGD40" s="61"/>
      <c r="BGE40" s="61"/>
      <c r="BGF40" s="61"/>
      <c r="BGG40" s="61"/>
      <c r="BGH40" s="61"/>
      <c r="BGI40" s="61"/>
      <c r="BGJ40" s="61"/>
      <c r="BGK40" s="61"/>
      <c r="BGL40" s="61"/>
      <c r="BGM40" s="61"/>
      <c r="BGN40" s="61"/>
      <c r="BGO40" s="61"/>
      <c r="BGP40" s="61"/>
      <c r="BGQ40" s="61"/>
      <c r="BGR40" s="61"/>
      <c r="BGS40" s="61"/>
      <c r="BGT40" s="61"/>
      <c r="BGU40" s="61"/>
      <c r="BGV40" s="61"/>
      <c r="BGW40" s="61"/>
      <c r="BGX40" s="61"/>
      <c r="BGY40" s="61"/>
      <c r="BGZ40" s="61"/>
      <c r="BHA40" s="61"/>
      <c r="BHB40" s="61"/>
      <c r="BHC40" s="61"/>
      <c r="BHD40" s="61"/>
      <c r="BHE40" s="61"/>
      <c r="BHF40" s="61"/>
      <c r="BHG40" s="61"/>
      <c r="BHH40" s="61"/>
      <c r="BHI40" s="61"/>
      <c r="BHJ40" s="61"/>
      <c r="BHK40" s="61"/>
      <c r="BHL40" s="61"/>
      <c r="BHM40" s="61"/>
      <c r="BHN40" s="61"/>
      <c r="BHO40" s="61"/>
      <c r="BHP40" s="61"/>
      <c r="BHQ40" s="61"/>
      <c r="BHR40" s="61"/>
      <c r="BHS40" s="61"/>
      <c r="BHT40" s="61"/>
      <c r="BHU40" s="61"/>
      <c r="BHV40" s="61"/>
      <c r="BHW40" s="61"/>
      <c r="BHX40" s="61"/>
      <c r="BHY40" s="61"/>
      <c r="BHZ40" s="61"/>
      <c r="BIA40" s="61"/>
      <c r="BIB40" s="61"/>
      <c r="BIC40" s="61"/>
      <c r="BID40" s="61"/>
      <c r="BIE40" s="61"/>
      <c r="BIF40" s="61"/>
      <c r="BIG40" s="61"/>
      <c r="BIH40" s="61"/>
      <c r="BII40" s="61"/>
      <c r="BIJ40" s="61"/>
      <c r="BIK40" s="61"/>
      <c r="BIL40" s="61"/>
      <c r="BIM40" s="61"/>
      <c r="BIN40" s="61"/>
      <c r="BIO40" s="61"/>
      <c r="BIP40" s="61"/>
      <c r="BIQ40" s="61"/>
      <c r="BIR40" s="61"/>
      <c r="BIS40" s="61"/>
      <c r="BIT40" s="61"/>
      <c r="BIU40" s="61"/>
      <c r="BIV40" s="61"/>
      <c r="BIW40" s="61"/>
      <c r="BIX40" s="61"/>
      <c r="BIY40" s="61"/>
      <c r="BIZ40" s="61"/>
      <c r="BJA40" s="61"/>
      <c r="BJB40" s="61"/>
      <c r="BJC40" s="61"/>
      <c r="BJD40" s="61"/>
      <c r="BJE40" s="61"/>
      <c r="BJF40" s="61"/>
      <c r="BJG40" s="61"/>
      <c r="BJH40" s="61"/>
      <c r="BJI40" s="61"/>
      <c r="BJJ40" s="61"/>
      <c r="BJK40" s="61"/>
      <c r="BJL40" s="61"/>
      <c r="BJM40" s="61"/>
      <c r="BJN40" s="61"/>
      <c r="BJO40" s="61"/>
      <c r="BJP40" s="61"/>
      <c r="BJQ40" s="61"/>
      <c r="BJR40" s="61"/>
      <c r="BJS40" s="61"/>
      <c r="BJT40" s="61"/>
      <c r="BJU40" s="61"/>
      <c r="BJV40" s="61"/>
      <c r="BJW40" s="61"/>
      <c r="BJX40" s="61"/>
      <c r="BJY40" s="61"/>
      <c r="BJZ40" s="61"/>
      <c r="BKA40" s="61"/>
      <c r="BKB40" s="61"/>
      <c r="BKC40" s="61"/>
      <c r="BKD40" s="61"/>
      <c r="BKE40" s="61"/>
      <c r="BKF40" s="61"/>
      <c r="BKG40" s="61"/>
      <c r="BKH40" s="61"/>
      <c r="BKI40" s="61"/>
      <c r="BKJ40" s="61"/>
      <c r="BKK40" s="61"/>
      <c r="BKL40" s="61"/>
      <c r="BKM40" s="61"/>
      <c r="BKN40" s="61"/>
      <c r="BKO40" s="61"/>
      <c r="BKP40" s="61"/>
      <c r="BKQ40" s="61"/>
      <c r="BKR40" s="61"/>
      <c r="BKS40" s="61"/>
      <c r="BKT40" s="61"/>
      <c r="BKU40" s="61"/>
      <c r="BKV40" s="61"/>
      <c r="BKW40" s="61"/>
      <c r="BKX40" s="61"/>
      <c r="BKY40" s="61"/>
      <c r="BKZ40" s="61"/>
      <c r="BLA40" s="61"/>
      <c r="BLB40" s="61"/>
      <c r="BLC40" s="61"/>
      <c r="BLD40" s="61"/>
      <c r="BLE40" s="61"/>
      <c r="BLF40" s="61"/>
      <c r="BLG40" s="61"/>
      <c r="BLH40" s="61"/>
      <c r="BLI40" s="61"/>
      <c r="BLJ40" s="61"/>
      <c r="BLK40" s="61"/>
      <c r="BLL40" s="61"/>
      <c r="BLM40" s="61"/>
      <c r="BLN40" s="61"/>
      <c r="BLO40" s="61"/>
      <c r="BLP40" s="61"/>
      <c r="BLQ40" s="61"/>
      <c r="BLR40" s="61"/>
      <c r="BLS40" s="61"/>
      <c r="BLT40" s="61"/>
      <c r="BLU40" s="61"/>
      <c r="BLV40" s="61"/>
      <c r="BLW40" s="61"/>
      <c r="BLX40" s="61"/>
      <c r="BLY40" s="61"/>
      <c r="BLZ40" s="61"/>
      <c r="BMA40" s="61"/>
      <c r="BMB40" s="61"/>
      <c r="BMC40" s="61"/>
      <c r="BMD40" s="61"/>
      <c r="BME40" s="61"/>
      <c r="BMF40" s="61"/>
      <c r="BMG40" s="61"/>
      <c r="BMH40" s="61"/>
      <c r="BMI40" s="61"/>
      <c r="BMJ40" s="61"/>
      <c r="BMK40" s="61"/>
      <c r="BML40" s="61"/>
      <c r="BMM40" s="61"/>
      <c r="BMN40" s="61"/>
      <c r="BMO40" s="61"/>
      <c r="BMP40" s="61"/>
      <c r="BMQ40" s="61"/>
      <c r="BMR40" s="61"/>
      <c r="BMS40" s="61"/>
      <c r="BMT40" s="61"/>
      <c r="BMU40" s="61"/>
      <c r="BMV40" s="61"/>
      <c r="BMW40" s="61"/>
      <c r="BMX40" s="61"/>
      <c r="BMY40" s="61"/>
      <c r="BMZ40" s="61"/>
      <c r="BNA40" s="61"/>
      <c r="BNB40" s="61"/>
      <c r="BNC40" s="61"/>
      <c r="BND40" s="61"/>
      <c r="BNE40" s="61"/>
      <c r="BNF40" s="61"/>
      <c r="BNG40" s="61"/>
      <c r="BNH40" s="61"/>
      <c r="BNI40" s="61"/>
      <c r="BNJ40" s="61"/>
      <c r="BNK40" s="61"/>
      <c r="BNL40" s="61"/>
      <c r="BNM40" s="61"/>
      <c r="BNN40" s="61"/>
      <c r="BNO40" s="61"/>
      <c r="BNP40" s="61"/>
      <c r="BNQ40" s="61"/>
      <c r="BNR40" s="61"/>
      <c r="BNS40" s="61"/>
      <c r="BNT40" s="61"/>
      <c r="BNU40" s="61"/>
      <c r="BNV40" s="61"/>
      <c r="BNW40" s="61"/>
      <c r="BNX40" s="61"/>
      <c r="BNY40" s="61"/>
      <c r="BNZ40" s="61"/>
      <c r="BOA40" s="61"/>
      <c r="BOB40" s="61"/>
      <c r="BOC40" s="61"/>
      <c r="BOD40" s="61"/>
      <c r="BOE40" s="61"/>
      <c r="BOF40" s="61"/>
      <c r="BOG40" s="61"/>
      <c r="BOH40" s="61"/>
      <c r="BOI40" s="61"/>
      <c r="BOJ40" s="61"/>
      <c r="BOK40" s="61"/>
      <c r="BOL40" s="61"/>
      <c r="BOM40" s="61"/>
      <c r="BON40" s="61"/>
      <c r="BOO40" s="61"/>
      <c r="BOP40" s="61"/>
      <c r="BOQ40" s="61"/>
      <c r="BOR40" s="61"/>
      <c r="BOS40" s="61"/>
      <c r="BOT40" s="61"/>
      <c r="BOU40" s="61"/>
      <c r="BOV40" s="61"/>
      <c r="BOW40" s="61"/>
      <c r="BOX40" s="61"/>
      <c r="BOY40" s="61"/>
      <c r="BOZ40" s="61"/>
      <c r="BPA40" s="61"/>
      <c r="BPB40" s="61"/>
      <c r="BPC40" s="61"/>
      <c r="BPD40" s="61"/>
      <c r="BPE40" s="61"/>
      <c r="BPF40" s="61"/>
      <c r="BPG40" s="61"/>
      <c r="BPH40" s="61"/>
      <c r="BPI40" s="61"/>
      <c r="BPJ40" s="61"/>
      <c r="BPK40" s="61"/>
      <c r="BPL40" s="61"/>
      <c r="BPM40" s="61"/>
      <c r="BPN40" s="61"/>
      <c r="BPO40" s="61"/>
      <c r="BPP40" s="61"/>
      <c r="BPQ40" s="61"/>
      <c r="BPR40" s="61"/>
      <c r="BPS40" s="61"/>
      <c r="BPT40" s="61"/>
      <c r="BPU40" s="61"/>
      <c r="BPV40" s="61"/>
      <c r="BPW40" s="61"/>
      <c r="BPX40" s="61"/>
      <c r="BPY40" s="61"/>
      <c r="BPZ40" s="61"/>
      <c r="BQA40" s="61"/>
      <c r="BQB40" s="61"/>
      <c r="BQC40" s="61"/>
      <c r="BQD40" s="61"/>
      <c r="BQE40" s="61"/>
      <c r="BQF40" s="61"/>
      <c r="BQG40" s="61"/>
      <c r="BQH40" s="61"/>
      <c r="BQI40" s="61"/>
      <c r="BQJ40" s="61"/>
      <c r="BQK40" s="61"/>
      <c r="BQL40" s="61"/>
      <c r="BQM40" s="61"/>
      <c r="BQN40" s="61"/>
      <c r="BQO40" s="61"/>
      <c r="BQP40" s="61"/>
      <c r="BQQ40" s="61"/>
      <c r="BQR40" s="61"/>
      <c r="BQS40" s="61"/>
      <c r="BQT40" s="61"/>
      <c r="BQU40" s="61"/>
      <c r="BQV40" s="61"/>
      <c r="BQW40" s="61"/>
      <c r="BQX40" s="61"/>
      <c r="BQY40" s="61"/>
      <c r="BQZ40" s="61"/>
      <c r="BRA40" s="61"/>
      <c r="BRB40" s="61"/>
      <c r="BRC40" s="61"/>
      <c r="BRD40" s="61"/>
      <c r="BRE40" s="61"/>
      <c r="BRF40" s="61"/>
      <c r="BRG40" s="61"/>
      <c r="BRH40" s="61"/>
      <c r="BRI40" s="61"/>
      <c r="BRJ40" s="61"/>
      <c r="BRK40" s="61"/>
      <c r="BRL40" s="61"/>
      <c r="BRM40" s="61"/>
      <c r="BRN40" s="61"/>
      <c r="BRO40" s="61"/>
      <c r="BRP40" s="61"/>
      <c r="BRQ40" s="61"/>
      <c r="BRR40" s="61"/>
      <c r="BRS40" s="61"/>
      <c r="BRT40" s="61"/>
      <c r="BRU40" s="61"/>
      <c r="BRV40" s="61"/>
      <c r="BRW40" s="61"/>
      <c r="BRX40" s="61"/>
      <c r="BRY40" s="61"/>
      <c r="BRZ40" s="61"/>
      <c r="BSA40" s="61"/>
      <c r="BSB40" s="61"/>
      <c r="BSC40" s="61"/>
      <c r="BSD40" s="61"/>
      <c r="BSE40" s="61"/>
      <c r="BSF40" s="61"/>
      <c r="BSG40" s="61"/>
      <c r="BSH40" s="61"/>
      <c r="BSI40" s="61"/>
      <c r="BSJ40" s="61"/>
      <c r="BSK40" s="61"/>
      <c r="BSL40" s="61"/>
      <c r="BSM40" s="61"/>
      <c r="BSN40" s="61"/>
      <c r="BSO40" s="61"/>
      <c r="BSP40" s="61"/>
      <c r="BSQ40" s="61"/>
      <c r="BSR40" s="61"/>
      <c r="BSS40" s="61"/>
      <c r="BST40" s="61"/>
      <c r="BSU40" s="61"/>
      <c r="BSV40" s="61"/>
      <c r="BSW40" s="61"/>
      <c r="BSX40" s="61"/>
      <c r="BSY40" s="61"/>
      <c r="BSZ40" s="61"/>
      <c r="BTA40" s="61"/>
      <c r="BTB40" s="61"/>
      <c r="BTC40" s="61"/>
      <c r="BTD40" s="61"/>
      <c r="BTE40" s="61"/>
      <c r="BTF40" s="61"/>
      <c r="BTG40" s="61"/>
      <c r="BTH40" s="61"/>
      <c r="BTI40" s="61"/>
      <c r="BTJ40" s="61"/>
      <c r="BTK40" s="61"/>
      <c r="BTL40" s="61"/>
      <c r="BTM40" s="61"/>
      <c r="BTN40" s="61"/>
      <c r="BTO40" s="61"/>
      <c r="BTP40" s="61"/>
      <c r="BTQ40" s="61"/>
      <c r="BTR40" s="61"/>
      <c r="BTS40" s="61"/>
      <c r="BTT40" s="61"/>
      <c r="BTU40" s="61"/>
      <c r="BTV40" s="61"/>
      <c r="BTW40" s="61"/>
      <c r="BTX40" s="61"/>
      <c r="BTY40" s="61"/>
      <c r="BTZ40" s="61"/>
      <c r="BUA40" s="61"/>
      <c r="BUB40" s="61"/>
      <c r="BUC40" s="61"/>
      <c r="BUD40" s="61"/>
      <c r="BUE40" s="61"/>
      <c r="BUF40" s="61"/>
      <c r="BUG40" s="61"/>
      <c r="BUH40" s="61"/>
      <c r="BUI40" s="61"/>
      <c r="BUJ40" s="61"/>
      <c r="BUK40" s="61"/>
      <c r="BUL40" s="61"/>
      <c r="BUM40" s="61"/>
      <c r="BUN40" s="61"/>
      <c r="BUO40" s="61"/>
      <c r="BUP40" s="61"/>
      <c r="BUQ40" s="61"/>
      <c r="BUR40" s="61"/>
      <c r="BUS40" s="61"/>
      <c r="BUT40" s="61"/>
      <c r="BUU40" s="61"/>
      <c r="BUV40" s="61"/>
      <c r="BUW40" s="61"/>
      <c r="BUX40" s="61"/>
      <c r="BUY40" s="61"/>
      <c r="BUZ40" s="61"/>
      <c r="BVA40" s="61"/>
      <c r="BVB40" s="61"/>
      <c r="BVC40" s="61"/>
      <c r="BVD40" s="61"/>
      <c r="BVE40" s="61"/>
      <c r="BVF40" s="61"/>
      <c r="BVG40" s="61"/>
      <c r="BVH40" s="61"/>
      <c r="BVI40" s="61"/>
      <c r="BVJ40" s="61"/>
      <c r="BVK40" s="61"/>
      <c r="BVL40" s="61"/>
      <c r="BVM40" s="61"/>
      <c r="BVN40" s="61"/>
      <c r="BVO40" s="61"/>
      <c r="BVP40" s="61"/>
      <c r="BVQ40" s="61"/>
      <c r="BVR40" s="61"/>
      <c r="BVS40" s="61"/>
      <c r="BVT40" s="61"/>
      <c r="BVU40" s="61"/>
      <c r="BVV40" s="61"/>
      <c r="BVW40" s="61"/>
      <c r="BVX40" s="61"/>
      <c r="BVY40" s="61"/>
      <c r="BVZ40" s="61"/>
      <c r="BWA40" s="61"/>
      <c r="BWB40" s="61"/>
      <c r="BWC40" s="61"/>
      <c r="BWD40" s="61"/>
      <c r="BWE40" s="61"/>
      <c r="BWF40" s="61"/>
      <c r="BWG40" s="61"/>
      <c r="BWH40" s="61"/>
      <c r="BWI40" s="61"/>
      <c r="BWJ40" s="61"/>
      <c r="BWK40" s="61"/>
      <c r="BWL40" s="61"/>
      <c r="BWM40" s="61"/>
      <c r="BWN40" s="61"/>
      <c r="BWO40" s="61"/>
      <c r="BWP40" s="61"/>
      <c r="BWQ40" s="61"/>
      <c r="BWR40" s="61"/>
      <c r="BWS40" s="61"/>
      <c r="BWT40" s="61"/>
      <c r="BWU40" s="61"/>
      <c r="BWV40" s="61"/>
      <c r="BWW40" s="61"/>
      <c r="BWX40" s="61"/>
      <c r="BWY40" s="61"/>
      <c r="BWZ40" s="61"/>
      <c r="BXA40" s="61"/>
      <c r="BXB40" s="61"/>
      <c r="BXC40" s="61"/>
      <c r="BXD40" s="61"/>
      <c r="BXE40" s="61"/>
      <c r="BXF40" s="61"/>
      <c r="BXG40" s="61"/>
      <c r="BXH40" s="61"/>
      <c r="BXI40" s="61"/>
      <c r="BXJ40" s="61"/>
      <c r="BXK40" s="61"/>
      <c r="BXL40" s="61"/>
      <c r="BXM40" s="61"/>
      <c r="BXN40" s="61"/>
      <c r="BXO40" s="61"/>
      <c r="BXP40" s="61"/>
      <c r="BXQ40" s="61"/>
      <c r="BXR40" s="61"/>
      <c r="BXS40" s="61"/>
      <c r="BXT40" s="61"/>
      <c r="BXU40" s="61"/>
      <c r="BXV40" s="61"/>
      <c r="BXW40" s="61"/>
      <c r="BXX40" s="61"/>
      <c r="BXY40" s="61"/>
      <c r="BXZ40" s="61"/>
      <c r="BYA40" s="61"/>
      <c r="BYB40" s="61"/>
      <c r="BYC40" s="61"/>
      <c r="BYD40" s="61"/>
      <c r="BYE40" s="61"/>
      <c r="BYF40" s="61"/>
      <c r="BYG40" s="61"/>
      <c r="BYH40" s="61"/>
      <c r="BYI40" s="61"/>
      <c r="BYJ40" s="61"/>
      <c r="BYK40" s="61"/>
      <c r="BYL40" s="61"/>
      <c r="BYM40" s="61"/>
      <c r="BYN40" s="61"/>
      <c r="BYO40" s="61"/>
      <c r="BYP40" s="61"/>
      <c r="BYQ40" s="61"/>
      <c r="BYR40" s="61"/>
      <c r="BYS40" s="61"/>
      <c r="BYT40" s="61"/>
      <c r="BYU40" s="61"/>
      <c r="BYV40" s="61"/>
      <c r="BYW40" s="61"/>
      <c r="BYX40" s="61"/>
      <c r="BYY40" s="61"/>
      <c r="BYZ40" s="61"/>
      <c r="BZA40" s="61"/>
      <c r="BZB40" s="61"/>
      <c r="BZC40" s="61"/>
      <c r="BZD40" s="61"/>
      <c r="BZE40" s="61"/>
      <c r="BZF40" s="61"/>
      <c r="BZG40" s="61"/>
      <c r="BZH40" s="61"/>
      <c r="BZI40" s="61"/>
      <c r="BZJ40" s="61"/>
      <c r="BZK40" s="61"/>
      <c r="BZL40" s="61"/>
      <c r="BZM40" s="61"/>
      <c r="BZN40" s="61"/>
      <c r="BZO40" s="61"/>
      <c r="BZP40" s="61"/>
      <c r="BZQ40" s="61"/>
      <c r="BZR40" s="61"/>
      <c r="BZS40" s="61"/>
      <c r="BZT40" s="61"/>
      <c r="BZU40" s="61"/>
      <c r="BZV40" s="61"/>
      <c r="BZW40" s="61"/>
      <c r="BZX40" s="61"/>
      <c r="BZY40" s="61"/>
      <c r="BZZ40" s="61"/>
      <c r="CAA40" s="61"/>
      <c r="CAB40" s="61"/>
      <c r="CAC40" s="61"/>
      <c r="CAD40" s="61"/>
      <c r="CAE40" s="61"/>
      <c r="CAF40" s="61"/>
      <c r="CAG40" s="61"/>
      <c r="CAH40" s="61"/>
      <c r="CAI40" s="61"/>
      <c r="CAJ40" s="61"/>
      <c r="CAK40" s="61"/>
      <c r="CAL40" s="61"/>
      <c r="CAM40" s="61"/>
      <c r="CAN40" s="61"/>
      <c r="CAO40" s="61"/>
      <c r="CAP40" s="61"/>
      <c r="CAQ40" s="61"/>
      <c r="CAR40" s="61"/>
      <c r="CAS40" s="61"/>
      <c r="CAT40" s="61"/>
      <c r="CAU40" s="61"/>
      <c r="CAV40" s="61"/>
      <c r="CAW40" s="61"/>
      <c r="CAX40" s="61"/>
      <c r="CAY40" s="61"/>
      <c r="CAZ40" s="61"/>
      <c r="CBA40" s="61"/>
      <c r="CBB40" s="61"/>
      <c r="CBC40" s="61"/>
      <c r="CBD40" s="61"/>
      <c r="CBE40" s="61"/>
      <c r="CBF40" s="61"/>
      <c r="CBG40" s="61"/>
      <c r="CBH40" s="61"/>
      <c r="CBI40" s="61"/>
      <c r="CBJ40" s="61"/>
      <c r="CBK40" s="61"/>
      <c r="CBL40" s="61"/>
      <c r="CBM40" s="61"/>
      <c r="CBN40" s="61"/>
      <c r="CBO40" s="61"/>
      <c r="CBP40" s="61"/>
      <c r="CBQ40" s="61"/>
      <c r="CBR40" s="61"/>
      <c r="CBS40" s="61"/>
      <c r="CBT40" s="61"/>
      <c r="CBU40" s="61"/>
      <c r="CBV40" s="61"/>
      <c r="CBW40" s="61"/>
      <c r="CBX40" s="61"/>
      <c r="CBY40" s="61"/>
      <c r="CBZ40" s="61"/>
      <c r="CCA40" s="61"/>
      <c r="CCB40" s="61"/>
      <c r="CCC40" s="61"/>
      <c r="CCD40" s="61"/>
      <c r="CCE40" s="61"/>
      <c r="CCF40" s="61"/>
      <c r="CCG40" s="61"/>
      <c r="CCH40" s="61"/>
      <c r="CCI40" s="61"/>
      <c r="CCJ40" s="61"/>
      <c r="CCK40" s="61"/>
      <c r="CCL40" s="61"/>
      <c r="CCM40" s="61"/>
      <c r="CCN40" s="61"/>
      <c r="CCO40" s="61"/>
      <c r="CCP40" s="61"/>
      <c r="CCQ40" s="61"/>
      <c r="CCR40" s="61"/>
      <c r="CCS40" s="61"/>
      <c r="CCT40" s="61"/>
      <c r="CCU40" s="61"/>
      <c r="CCV40" s="61"/>
      <c r="CCW40" s="61"/>
      <c r="CCX40" s="61"/>
      <c r="CCY40" s="61"/>
      <c r="CCZ40" s="61"/>
      <c r="CDA40" s="61"/>
      <c r="CDB40" s="61"/>
      <c r="CDC40" s="61"/>
      <c r="CDD40" s="61"/>
      <c r="CDE40" s="61"/>
      <c r="CDF40" s="61"/>
      <c r="CDG40" s="61"/>
      <c r="CDH40" s="61"/>
      <c r="CDI40" s="61"/>
      <c r="CDJ40" s="61"/>
      <c r="CDK40" s="61"/>
      <c r="CDL40" s="61"/>
      <c r="CDM40" s="61"/>
      <c r="CDN40" s="61"/>
      <c r="CDO40" s="61"/>
      <c r="CDP40" s="61"/>
      <c r="CDQ40" s="61"/>
      <c r="CDR40" s="61"/>
      <c r="CDS40" s="61"/>
      <c r="CDT40" s="61"/>
      <c r="CDU40" s="61"/>
      <c r="CDV40" s="61"/>
      <c r="CDW40" s="61"/>
      <c r="CDX40" s="61"/>
      <c r="CDY40" s="61"/>
      <c r="CDZ40" s="61"/>
      <c r="CEA40" s="61"/>
      <c r="CEB40" s="61"/>
      <c r="CEC40" s="61"/>
      <c r="CED40" s="61"/>
      <c r="CEE40" s="61"/>
      <c r="CEF40" s="61"/>
      <c r="CEG40" s="61"/>
      <c r="CEH40" s="61"/>
      <c r="CEI40" s="61"/>
      <c r="CEJ40" s="61"/>
      <c r="CEK40" s="61"/>
      <c r="CEL40" s="61"/>
      <c r="CEM40" s="61"/>
      <c r="CEN40" s="61"/>
      <c r="CEO40" s="61"/>
      <c r="CEP40" s="61"/>
      <c r="CEQ40" s="61"/>
      <c r="CER40" s="61"/>
      <c r="CES40" s="61"/>
      <c r="CET40" s="61"/>
      <c r="CEU40" s="61"/>
      <c r="CEV40" s="61"/>
      <c r="CEW40" s="61"/>
      <c r="CEX40" s="61"/>
      <c r="CEY40" s="61"/>
      <c r="CEZ40" s="61"/>
      <c r="CFA40" s="61"/>
      <c r="CFB40" s="61"/>
      <c r="CFC40" s="61"/>
      <c r="CFD40" s="61"/>
      <c r="CFE40" s="61"/>
      <c r="CFF40" s="61"/>
      <c r="CFG40" s="61"/>
      <c r="CFH40" s="61"/>
      <c r="CFI40" s="61"/>
      <c r="CFJ40" s="61"/>
      <c r="CFK40" s="61"/>
      <c r="CFL40" s="61"/>
      <c r="CFM40" s="61"/>
      <c r="CFN40" s="61"/>
      <c r="CFO40" s="61"/>
      <c r="CFP40" s="61"/>
      <c r="CFQ40" s="61"/>
      <c r="CFR40" s="61"/>
      <c r="CFS40" s="61"/>
      <c r="CFT40" s="61"/>
      <c r="CFU40" s="61"/>
      <c r="CFV40" s="61"/>
      <c r="CFW40" s="61"/>
      <c r="CFX40" s="61"/>
      <c r="CFY40" s="61"/>
      <c r="CFZ40" s="61"/>
      <c r="CGA40" s="61"/>
      <c r="CGB40" s="61"/>
      <c r="CGC40" s="61"/>
      <c r="CGD40" s="61"/>
      <c r="CGE40" s="61"/>
      <c r="CGF40" s="61"/>
      <c r="CGG40" s="61"/>
      <c r="CGH40" s="61"/>
      <c r="CGI40" s="61"/>
      <c r="CGJ40" s="61"/>
      <c r="CGK40" s="61"/>
      <c r="CGL40" s="61"/>
      <c r="CGM40" s="61"/>
      <c r="CGN40" s="61"/>
      <c r="CGO40" s="61"/>
      <c r="CGP40" s="61"/>
      <c r="CGQ40" s="61"/>
      <c r="CGR40" s="61"/>
      <c r="CGS40" s="61"/>
      <c r="CGT40" s="61"/>
      <c r="CGU40" s="61"/>
      <c r="CGV40" s="61"/>
      <c r="CGW40" s="61"/>
      <c r="CGX40" s="61"/>
      <c r="CGY40" s="61"/>
      <c r="CGZ40" s="61"/>
      <c r="CHA40" s="61"/>
      <c r="CHB40" s="61"/>
      <c r="CHC40" s="61"/>
      <c r="CHD40" s="61"/>
      <c r="CHE40" s="61"/>
      <c r="CHF40" s="61"/>
      <c r="CHG40" s="61"/>
      <c r="CHH40" s="61"/>
      <c r="CHI40" s="61"/>
      <c r="CHJ40" s="61"/>
      <c r="CHK40" s="61"/>
      <c r="CHL40" s="61"/>
      <c r="CHM40" s="61"/>
      <c r="CHN40" s="61"/>
      <c r="CHO40" s="61"/>
      <c r="CHP40" s="61"/>
      <c r="CHQ40" s="61"/>
      <c r="CHR40" s="61"/>
      <c r="CHS40" s="61"/>
      <c r="CHT40" s="61"/>
      <c r="CHU40" s="61"/>
      <c r="CHV40" s="61"/>
      <c r="CHW40" s="61"/>
      <c r="CHX40" s="61"/>
      <c r="CHY40" s="61"/>
      <c r="CHZ40" s="61"/>
      <c r="CIA40" s="61"/>
      <c r="CIB40" s="61"/>
      <c r="CIC40" s="61"/>
      <c r="CID40" s="61"/>
      <c r="CIE40" s="61"/>
      <c r="CIF40" s="61"/>
      <c r="CIG40" s="61"/>
      <c r="CIH40" s="61"/>
      <c r="CII40" s="61"/>
      <c r="CIJ40" s="61"/>
      <c r="CIK40" s="61"/>
      <c r="CIL40" s="61"/>
      <c r="CIM40" s="61"/>
      <c r="CIN40" s="61"/>
      <c r="CIO40" s="61"/>
      <c r="CIP40" s="61"/>
      <c r="CIQ40" s="61"/>
      <c r="CIR40" s="61"/>
      <c r="CIS40" s="61"/>
      <c r="CIT40" s="61"/>
      <c r="CIU40" s="61"/>
      <c r="CIV40" s="61"/>
      <c r="CIW40" s="61"/>
      <c r="CIX40" s="61"/>
      <c r="CIY40" s="61"/>
      <c r="CIZ40" s="61"/>
      <c r="CJA40" s="61"/>
      <c r="CJB40" s="61"/>
      <c r="CJC40" s="61"/>
      <c r="CJD40" s="61"/>
      <c r="CJE40" s="61"/>
      <c r="CJF40" s="61"/>
      <c r="CJG40" s="61"/>
      <c r="CJH40" s="61"/>
      <c r="CJI40" s="61"/>
      <c r="CJJ40" s="61"/>
      <c r="CJK40" s="61"/>
      <c r="CJL40" s="61"/>
      <c r="CJM40" s="61"/>
      <c r="CJN40" s="61"/>
      <c r="CJO40" s="61"/>
      <c r="CJP40" s="61"/>
      <c r="CJQ40" s="61"/>
      <c r="CJR40" s="61"/>
      <c r="CJS40" s="61"/>
      <c r="CJT40" s="61"/>
      <c r="CJU40" s="61"/>
      <c r="CJV40" s="61"/>
      <c r="CJW40" s="61"/>
      <c r="CJX40" s="61"/>
      <c r="CJY40" s="61"/>
      <c r="CJZ40" s="61"/>
      <c r="CKA40" s="61"/>
      <c r="CKB40" s="61"/>
      <c r="CKC40" s="61"/>
      <c r="CKD40" s="61"/>
      <c r="CKE40" s="61"/>
      <c r="CKF40" s="61"/>
      <c r="CKG40" s="61"/>
      <c r="CKH40" s="61"/>
      <c r="CKI40" s="61"/>
      <c r="CKJ40" s="61"/>
      <c r="CKK40" s="61"/>
      <c r="CKL40" s="61"/>
      <c r="CKM40" s="61"/>
      <c r="CKN40" s="61"/>
      <c r="CKO40" s="61"/>
      <c r="CKP40" s="61"/>
      <c r="CKQ40" s="61"/>
      <c r="CKR40" s="61"/>
      <c r="CKS40" s="61"/>
      <c r="CKT40" s="61"/>
      <c r="CKU40" s="61"/>
      <c r="CKV40" s="61"/>
      <c r="CKW40" s="61"/>
      <c r="CKX40" s="61"/>
      <c r="CKY40" s="61"/>
      <c r="CKZ40" s="61"/>
      <c r="CLA40" s="61"/>
      <c r="CLB40" s="61"/>
      <c r="CLC40" s="61"/>
      <c r="CLD40" s="61"/>
      <c r="CLE40" s="61"/>
      <c r="CLF40" s="61"/>
      <c r="CLG40" s="61"/>
      <c r="CLH40" s="61"/>
      <c r="CLI40" s="61"/>
      <c r="CLJ40" s="61"/>
      <c r="CLK40" s="61"/>
      <c r="CLL40" s="61"/>
      <c r="CLM40" s="61"/>
      <c r="CLN40" s="61"/>
      <c r="CLO40" s="61"/>
      <c r="CLP40" s="61"/>
      <c r="CLQ40" s="61"/>
      <c r="CLR40" s="61"/>
      <c r="CLS40" s="61"/>
      <c r="CLT40" s="61"/>
      <c r="CLU40" s="61"/>
      <c r="CLV40" s="61"/>
      <c r="CLW40" s="61"/>
      <c r="CLX40" s="61"/>
      <c r="CLY40" s="61"/>
      <c r="CLZ40" s="61"/>
      <c r="CMA40" s="61"/>
      <c r="CMB40" s="61"/>
      <c r="CMC40" s="61"/>
      <c r="CMD40" s="61"/>
      <c r="CME40" s="61"/>
      <c r="CMF40" s="61"/>
      <c r="CMG40" s="61"/>
      <c r="CMH40" s="61"/>
      <c r="CMI40" s="61"/>
      <c r="CMJ40" s="61"/>
      <c r="CMK40" s="61"/>
      <c r="CML40" s="61"/>
      <c r="CMM40" s="61"/>
      <c r="CMN40" s="61"/>
      <c r="CMO40" s="61"/>
      <c r="CMP40" s="61"/>
      <c r="CMQ40" s="61"/>
      <c r="CMR40" s="61"/>
      <c r="CMS40" s="61"/>
      <c r="CMT40" s="61"/>
      <c r="CMU40" s="61"/>
      <c r="CMV40" s="61"/>
      <c r="CMW40" s="61"/>
      <c r="CMX40" s="61"/>
      <c r="CMY40" s="61"/>
      <c r="CMZ40" s="61"/>
      <c r="CNA40" s="61"/>
      <c r="CNB40" s="61"/>
      <c r="CNC40" s="61"/>
      <c r="CND40" s="61"/>
      <c r="CNE40" s="61"/>
      <c r="CNF40" s="61"/>
      <c r="CNG40" s="61"/>
      <c r="CNH40" s="61"/>
      <c r="CNI40" s="61"/>
      <c r="CNJ40" s="61"/>
      <c r="CNK40" s="61"/>
      <c r="CNL40" s="61"/>
      <c r="CNM40" s="61"/>
      <c r="CNN40" s="61"/>
      <c r="CNO40" s="61"/>
      <c r="CNP40" s="61"/>
      <c r="CNQ40" s="61"/>
      <c r="CNR40" s="61"/>
      <c r="CNS40" s="61"/>
      <c r="CNT40" s="61"/>
      <c r="CNU40" s="61"/>
      <c r="CNV40" s="61"/>
      <c r="CNW40" s="61"/>
      <c r="CNX40" s="61"/>
      <c r="CNY40" s="61"/>
      <c r="CNZ40" s="61"/>
      <c r="COA40" s="61"/>
      <c r="COB40" s="61"/>
      <c r="COC40" s="61"/>
      <c r="COD40" s="61"/>
      <c r="COE40" s="61"/>
      <c r="COF40" s="61"/>
      <c r="COG40" s="61"/>
      <c r="COH40" s="61"/>
      <c r="COI40" s="61"/>
      <c r="COJ40" s="61"/>
      <c r="COK40" s="61"/>
      <c r="COL40" s="61"/>
      <c r="COM40" s="61"/>
      <c r="CON40" s="61"/>
      <c r="COO40" s="61"/>
      <c r="COP40" s="61"/>
      <c r="COQ40" s="61"/>
      <c r="COR40" s="61"/>
      <c r="COS40" s="61"/>
      <c r="COT40" s="61"/>
      <c r="COU40" s="61"/>
      <c r="COV40" s="61"/>
      <c r="COW40" s="61"/>
      <c r="COX40" s="61"/>
      <c r="COY40" s="61"/>
      <c r="COZ40" s="61"/>
      <c r="CPA40" s="61"/>
      <c r="CPB40" s="61"/>
      <c r="CPC40" s="61"/>
      <c r="CPD40" s="61"/>
      <c r="CPE40" s="61"/>
      <c r="CPF40" s="61"/>
      <c r="CPG40" s="61"/>
      <c r="CPH40" s="61"/>
      <c r="CPI40" s="61"/>
      <c r="CPJ40" s="61"/>
      <c r="CPK40" s="61"/>
      <c r="CPL40" s="61"/>
      <c r="CPM40" s="61"/>
      <c r="CPN40" s="61"/>
      <c r="CPO40" s="61"/>
      <c r="CPP40" s="61"/>
      <c r="CPQ40" s="61"/>
      <c r="CPR40" s="61"/>
      <c r="CPS40" s="61"/>
      <c r="CPT40" s="61"/>
      <c r="CPU40" s="61"/>
      <c r="CPV40" s="61"/>
      <c r="CPW40" s="61"/>
      <c r="CPX40" s="61"/>
      <c r="CPY40" s="61"/>
      <c r="CPZ40" s="61"/>
      <c r="CQA40" s="61"/>
      <c r="CQB40" s="61"/>
      <c r="CQC40" s="61"/>
      <c r="CQD40" s="61"/>
      <c r="CQE40" s="61"/>
      <c r="CQF40" s="61"/>
      <c r="CQG40" s="61"/>
      <c r="CQH40" s="61"/>
      <c r="CQI40" s="61"/>
      <c r="CQJ40" s="61"/>
      <c r="CQK40" s="61"/>
      <c r="CQL40" s="61"/>
      <c r="CQM40" s="61"/>
      <c r="CQN40" s="61"/>
      <c r="CQO40" s="61"/>
      <c r="CQP40" s="61"/>
      <c r="CQQ40" s="61"/>
      <c r="CQR40" s="61"/>
      <c r="CQS40" s="61"/>
      <c r="CQT40" s="61"/>
      <c r="CQU40" s="61"/>
      <c r="CQV40" s="61"/>
      <c r="CQW40" s="61"/>
      <c r="CQX40" s="61"/>
      <c r="CQY40" s="61"/>
      <c r="CQZ40" s="61"/>
      <c r="CRA40" s="61"/>
      <c r="CRB40" s="61"/>
      <c r="CRC40" s="61"/>
      <c r="CRD40" s="61"/>
      <c r="CRE40" s="61"/>
      <c r="CRF40" s="61"/>
      <c r="CRG40" s="61"/>
      <c r="CRH40" s="61"/>
      <c r="CRI40" s="61"/>
      <c r="CRJ40" s="61"/>
      <c r="CRK40" s="61"/>
      <c r="CRL40" s="61"/>
      <c r="CRM40" s="61"/>
      <c r="CRN40" s="61"/>
      <c r="CRO40" s="61"/>
      <c r="CRP40" s="61"/>
      <c r="CRQ40" s="61"/>
      <c r="CRR40" s="61"/>
      <c r="CRS40" s="61"/>
      <c r="CRT40" s="61"/>
      <c r="CRU40" s="61"/>
      <c r="CRV40" s="61"/>
      <c r="CRW40" s="61"/>
      <c r="CRX40" s="61"/>
      <c r="CRY40" s="61"/>
      <c r="CRZ40" s="61"/>
      <c r="CSA40" s="61"/>
      <c r="CSB40" s="61"/>
      <c r="CSC40" s="61"/>
      <c r="CSD40" s="61"/>
      <c r="CSE40" s="61"/>
      <c r="CSF40" s="61"/>
      <c r="CSG40" s="61"/>
      <c r="CSH40" s="61"/>
      <c r="CSI40" s="61"/>
      <c r="CSJ40" s="61"/>
      <c r="CSK40" s="61"/>
      <c r="CSL40" s="61"/>
      <c r="CSM40" s="61"/>
      <c r="CSN40" s="61"/>
      <c r="CSO40" s="61"/>
      <c r="CSP40" s="61"/>
      <c r="CSQ40" s="61"/>
      <c r="CSR40" s="61"/>
      <c r="CSS40" s="61"/>
      <c r="CST40" s="61"/>
      <c r="CSU40" s="61"/>
      <c r="CSV40" s="61"/>
      <c r="CSW40" s="61"/>
      <c r="CSX40" s="61"/>
      <c r="CSY40" s="61"/>
      <c r="CSZ40" s="61"/>
      <c r="CTA40" s="61"/>
      <c r="CTB40" s="61"/>
      <c r="CTC40" s="61"/>
      <c r="CTD40" s="61"/>
      <c r="CTE40" s="61"/>
      <c r="CTF40" s="61"/>
      <c r="CTG40" s="61"/>
      <c r="CTH40" s="61"/>
      <c r="CTI40" s="61"/>
      <c r="CTJ40" s="61"/>
      <c r="CTK40" s="61"/>
      <c r="CTL40" s="61"/>
      <c r="CTM40" s="61"/>
      <c r="CTN40" s="61"/>
      <c r="CTO40" s="61"/>
      <c r="CTP40" s="61"/>
      <c r="CTQ40" s="61"/>
      <c r="CTR40" s="61"/>
      <c r="CTS40" s="61"/>
      <c r="CTT40" s="61"/>
      <c r="CTU40" s="61"/>
      <c r="CTV40" s="61"/>
      <c r="CTW40" s="61"/>
      <c r="CTX40" s="61"/>
      <c r="CTY40" s="61"/>
      <c r="CTZ40" s="61"/>
      <c r="CUA40" s="61"/>
      <c r="CUB40" s="61"/>
      <c r="CUC40" s="61"/>
      <c r="CUD40" s="61"/>
      <c r="CUE40" s="61"/>
      <c r="CUF40" s="61"/>
      <c r="CUG40" s="61"/>
      <c r="CUH40" s="61"/>
      <c r="CUI40" s="61"/>
      <c r="CUJ40" s="61"/>
      <c r="CUK40" s="61"/>
      <c r="CUL40" s="61"/>
      <c r="CUM40" s="61"/>
      <c r="CUN40" s="61"/>
      <c r="CUO40" s="61"/>
      <c r="CUP40" s="61"/>
      <c r="CUQ40" s="61"/>
      <c r="CUR40" s="61"/>
      <c r="CUS40" s="61"/>
      <c r="CUT40" s="61"/>
      <c r="CUU40" s="61"/>
      <c r="CUV40" s="61"/>
      <c r="CUW40" s="61"/>
      <c r="CUX40" s="61"/>
      <c r="CUY40" s="61"/>
      <c r="CUZ40" s="61"/>
      <c r="CVA40" s="61"/>
      <c r="CVB40" s="61"/>
      <c r="CVC40" s="61"/>
      <c r="CVD40" s="61"/>
      <c r="CVE40" s="61"/>
      <c r="CVF40" s="61"/>
      <c r="CVG40" s="61"/>
      <c r="CVH40" s="61"/>
      <c r="CVI40" s="61"/>
      <c r="CVJ40" s="61"/>
      <c r="CVK40" s="61"/>
      <c r="CVL40" s="61"/>
      <c r="CVM40" s="61"/>
      <c r="CVN40" s="61"/>
      <c r="CVO40" s="61"/>
      <c r="CVP40" s="61"/>
      <c r="CVQ40" s="61"/>
      <c r="CVR40" s="61"/>
      <c r="CVS40" s="61"/>
      <c r="CVT40" s="61"/>
      <c r="CVU40" s="61"/>
      <c r="CVV40" s="61"/>
      <c r="CVW40" s="61"/>
      <c r="CVX40" s="61"/>
      <c r="CVY40" s="61"/>
      <c r="CVZ40" s="61"/>
      <c r="CWA40" s="61"/>
      <c r="CWB40" s="61"/>
      <c r="CWC40" s="61"/>
      <c r="CWD40" s="61"/>
      <c r="CWE40" s="61"/>
      <c r="CWF40" s="61"/>
      <c r="CWG40" s="61"/>
      <c r="CWH40" s="61"/>
      <c r="CWI40" s="61"/>
      <c r="CWJ40" s="61"/>
      <c r="CWK40" s="61"/>
      <c r="CWL40" s="61"/>
      <c r="CWM40" s="61"/>
      <c r="CWN40" s="61"/>
      <c r="CWO40" s="61"/>
      <c r="CWP40" s="61"/>
      <c r="CWQ40" s="61"/>
      <c r="CWR40" s="61"/>
      <c r="CWS40" s="61"/>
      <c r="CWT40" s="61"/>
      <c r="CWU40" s="61"/>
      <c r="CWV40" s="61"/>
      <c r="CWW40" s="61"/>
      <c r="CWX40" s="61"/>
      <c r="CWY40" s="61"/>
      <c r="CWZ40" s="61"/>
      <c r="CXA40" s="61"/>
      <c r="CXB40" s="61"/>
      <c r="CXC40" s="61"/>
      <c r="CXD40" s="61"/>
      <c r="CXE40" s="61"/>
      <c r="CXF40" s="61"/>
      <c r="CXG40" s="61"/>
      <c r="CXH40" s="61"/>
      <c r="CXI40" s="61"/>
      <c r="CXJ40" s="61"/>
      <c r="CXK40" s="61"/>
      <c r="CXL40" s="61"/>
      <c r="CXM40" s="61"/>
      <c r="CXN40" s="61"/>
      <c r="CXO40" s="61"/>
      <c r="CXP40" s="61"/>
      <c r="CXQ40" s="61"/>
      <c r="CXR40" s="61"/>
      <c r="CXS40" s="61"/>
      <c r="CXT40" s="61"/>
      <c r="CXU40" s="61"/>
      <c r="CXV40" s="61"/>
      <c r="CXW40" s="61"/>
      <c r="CXX40" s="61"/>
      <c r="CXY40" s="61"/>
      <c r="CXZ40" s="61"/>
      <c r="CYA40" s="61"/>
      <c r="CYB40" s="61"/>
      <c r="CYC40" s="61"/>
      <c r="CYD40" s="61"/>
      <c r="CYE40" s="61"/>
      <c r="CYF40" s="61"/>
      <c r="CYG40" s="61"/>
      <c r="CYH40" s="61"/>
      <c r="CYI40" s="61"/>
      <c r="CYJ40" s="61"/>
      <c r="CYK40" s="61"/>
      <c r="CYL40" s="61"/>
      <c r="CYM40" s="61"/>
      <c r="CYN40" s="61"/>
      <c r="CYO40" s="61"/>
      <c r="CYP40" s="61"/>
      <c r="CYQ40" s="61"/>
      <c r="CYR40" s="61"/>
      <c r="CYS40" s="61"/>
      <c r="CYT40" s="61"/>
      <c r="CYU40" s="61"/>
      <c r="CYV40" s="61"/>
      <c r="CYW40" s="61"/>
      <c r="CYX40" s="61"/>
      <c r="CYY40" s="61"/>
      <c r="CYZ40" s="61"/>
      <c r="CZA40" s="61"/>
      <c r="CZB40" s="61"/>
      <c r="CZC40" s="61"/>
      <c r="CZD40" s="61"/>
      <c r="CZE40" s="61"/>
      <c r="CZF40" s="61"/>
      <c r="CZG40" s="61"/>
      <c r="CZH40" s="61"/>
      <c r="CZI40" s="61"/>
      <c r="CZJ40" s="61"/>
      <c r="CZK40" s="61"/>
      <c r="CZL40" s="61"/>
      <c r="CZM40" s="61"/>
      <c r="CZN40" s="61"/>
      <c r="CZO40" s="61"/>
      <c r="CZP40" s="61"/>
      <c r="CZQ40" s="61"/>
      <c r="CZR40" s="61"/>
      <c r="CZS40" s="61"/>
      <c r="CZT40" s="61"/>
      <c r="CZU40" s="61"/>
      <c r="CZV40" s="61"/>
      <c r="CZW40" s="61"/>
      <c r="CZX40" s="61"/>
      <c r="CZY40" s="61"/>
      <c r="CZZ40" s="61"/>
      <c r="DAA40" s="61"/>
      <c r="DAB40" s="61"/>
      <c r="DAC40" s="61"/>
      <c r="DAD40" s="61"/>
      <c r="DAE40" s="61"/>
      <c r="DAF40" s="61"/>
      <c r="DAG40" s="61"/>
      <c r="DAH40" s="61"/>
      <c r="DAI40" s="61"/>
      <c r="DAJ40" s="61"/>
      <c r="DAK40" s="61"/>
      <c r="DAL40" s="61"/>
      <c r="DAM40" s="61"/>
      <c r="DAN40" s="61"/>
      <c r="DAO40" s="61"/>
      <c r="DAP40" s="61"/>
      <c r="DAQ40" s="61"/>
      <c r="DAR40" s="61"/>
      <c r="DAS40" s="61"/>
      <c r="DAT40" s="61"/>
      <c r="DAU40" s="61"/>
      <c r="DAV40" s="61"/>
      <c r="DAW40" s="61"/>
      <c r="DAX40" s="61"/>
      <c r="DAY40" s="61"/>
      <c r="DAZ40" s="61"/>
      <c r="DBA40" s="61"/>
      <c r="DBB40" s="61"/>
      <c r="DBC40" s="61"/>
      <c r="DBD40" s="61"/>
      <c r="DBE40" s="61"/>
      <c r="DBF40" s="61"/>
      <c r="DBG40" s="61"/>
      <c r="DBH40" s="61"/>
      <c r="DBI40" s="61"/>
      <c r="DBJ40" s="61"/>
      <c r="DBK40" s="61"/>
      <c r="DBL40" s="61"/>
      <c r="DBM40" s="61"/>
      <c r="DBN40" s="61"/>
      <c r="DBO40" s="61"/>
      <c r="DBP40" s="61"/>
      <c r="DBQ40" s="61"/>
      <c r="DBR40" s="61"/>
      <c r="DBS40" s="61"/>
      <c r="DBT40" s="61"/>
      <c r="DBU40" s="61"/>
      <c r="DBV40" s="61"/>
      <c r="DBW40" s="61"/>
      <c r="DBX40" s="61"/>
      <c r="DBY40" s="61"/>
      <c r="DBZ40" s="61"/>
      <c r="DCA40" s="61"/>
      <c r="DCB40" s="61"/>
      <c r="DCC40" s="61"/>
      <c r="DCD40" s="61"/>
      <c r="DCE40" s="61"/>
      <c r="DCF40" s="61"/>
      <c r="DCG40" s="61"/>
      <c r="DCH40" s="61"/>
      <c r="DCI40" s="61"/>
      <c r="DCJ40" s="61"/>
      <c r="DCK40" s="61"/>
      <c r="DCL40" s="61"/>
      <c r="DCM40" s="61"/>
      <c r="DCN40" s="61"/>
      <c r="DCO40" s="61"/>
      <c r="DCP40" s="61"/>
      <c r="DCQ40" s="61"/>
      <c r="DCR40" s="61"/>
      <c r="DCS40" s="61"/>
      <c r="DCT40" s="61"/>
      <c r="DCU40" s="61"/>
      <c r="DCV40" s="61"/>
      <c r="DCW40" s="61"/>
      <c r="DCX40" s="61"/>
      <c r="DCY40" s="61"/>
      <c r="DCZ40" s="61"/>
      <c r="DDA40" s="61"/>
      <c r="DDB40" s="61"/>
      <c r="DDC40" s="61"/>
      <c r="DDD40" s="61"/>
      <c r="DDE40" s="61"/>
      <c r="DDF40" s="61"/>
      <c r="DDG40" s="61"/>
      <c r="DDH40" s="61"/>
      <c r="DDI40" s="61"/>
      <c r="DDJ40" s="61"/>
      <c r="DDK40" s="61"/>
      <c r="DDL40" s="61"/>
      <c r="DDM40" s="61"/>
      <c r="DDN40" s="61"/>
      <c r="DDO40" s="61"/>
      <c r="DDP40" s="61"/>
      <c r="DDQ40" s="61"/>
      <c r="DDR40" s="61"/>
      <c r="DDS40" s="61"/>
      <c r="DDT40" s="61"/>
      <c r="DDU40" s="61"/>
      <c r="DDV40" s="61"/>
      <c r="DDW40" s="61"/>
      <c r="DDX40" s="61"/>
      <c r="DDY40" s="61"/>
      <c r="DDZ40" s="61"/>
      <c r="DEA40" s="61"/>
      <c r="DEB40" s="61"/>
      <c r="DEC40" s="61"/>
      <c r="DED40" s="61"/>
      <c r="DEE40" s="61"/>
      <c r="DEF40" s="61"/>
      <c r="DEG40" s="61"/>
      <c r="DEH40" s="61"/>
      <c r="DEI40" s="61"/>
      <c r="DEJ40" s="61"/>
      <c r="DEK40" s="61"/>
      <c r="DEL40" s="61"/>
      <c r="DEM40" s="61"/>
      <c r="DEN40" s="61"/>
      <c r="DEO40" s="61"/>
      <c r="DEP40" s="61"/>
      <c r="DEQ40" s="61"/>
      <c r="DER40" s="61"/>
      <c r="DES40" s="61"/>
      <c r="DET40" s="61"/>
      <c r="DEU40" s="61"/>
      <c r="DEV40" s="61"/>
      <c r="DEW40" s="61"/>
      <c r="DEX40" s="61"/>
      <c r="DEY40" s="61"/>
      <c r="DEZ40" s="61"/>
      <c r="DFA40" s="61"/>
      <c r="DFB40" s="61"/>
      <c r="DFC40" s="61"/>
      <c r="DFD40" s="61"/>
      <c r="DFE40" s="61"/>
      <c r="DFF40" s="61"/>
      <c r="DFG40" s="61"/>
      <c r="DFH40" s="61"/>
      <c r="DFI40" s="61"/>
      <c r="DFJ40" s="61"/>
      <c r="DFK40" s="61"/>
      <c r="DFL40" s="61"/>
      <c r="DFM40" s="61"/>
      <c r="DFN40" s="61"/>
      <c r="DFO40" s="61"/>
      <c r="DFP40" s="61"/>
      <c r="DFQ40" s="61"/>
      <c r="DFR40" s="61"/>
      <c r="DFS40" s="61"/>
      <c r="DFT40" s="61"/>
      <c r="DFU40" s="61"/>
      <c r="DFV40" s="61"/>
      <c r="DFW40" s="61"/>
      <c r="DFX40" s="61"/>
      <c r="DFY40" s="61"/>
      <c r="DFZ40" s="61"/>
      <c r="DGA40" s="61"/>
      <c r="DGB40" s="61"/>
      <c r="DGC40" s="61"/>
      <c r="DGD40" s="61"/>
      <c r="DGE40" s="61"/>
      <c r="DGF40" s="61"/>
      <c r="DGG40" s="61"/>
      <c r="DGH40" s="61"/>
      <c r="DGI40" s="61"/>
      <c r="DGJ40" s="61"/>
      <c r="DGK40" s="61"/>
      <c r="DGL40" s="61"/>
      <c r="DGM40" s="61"/>
      <c r="DGN40" s="61"/>
      <c r="DGO40" s="61"/>
      <c r="DGP40" s="61"/>
      <c r="DGQ40" s="61"/>
      <c r="DGR40" s="61"/>
      <c r="DGS40" s="61"/>
      <c r="DGT40" s="61"/>
      <c r="DGU40" s="61"/>
      <c r="DGV40" s="61"/>
      <c r="DGW40" s="61"/>
      <c r="DGX40" s="61"/>
      <c r="DGY40" s="61"/>
      <c r="DGZ40" s="61"/>
      <c r="DHA40" s="61"/>
      <c r="DHB40" s="61"/>
      <c r="DHC40" s="61"/>
      <c r="DHD40" s="61"/>
      <c r="DHE40" s="61"/>
      <c r="DHF40" s="61"/>
      <c r="DHG40" s="61"/>
      <c r="DHH40" s="61"/>
      <c r="DHI40" s="61"/>
      <c r="DHJ40" s="61"/>
      <c r="DHK40" s="61"/>
      <c r="DHL40" s="61"/>
      <c r="DHM40" s="61"/>
      <c r="DHN40" s="61"/>
      <c r="DHO40" s="61"/>
      <c r="DHP40" s="61"/>
      <c r="DHQ40" s="61"/>
      <c r="DHR40" s="61"/>
      <c r="DHS40" s="61"/>
      <c r="DHT40" s="61"/>
      <c r="DHU40" s="61"/>
      <c r="DHV40" s="61"/>
      <c r="DHW40" s="61"/>
      <c r="DHX40" s="61"/>
      <c r="DHY40" s="61"/>
      <c r="DHZ40" s="61"/>
      <c r="DIA40" s="61"/>
      <c r="DIB40" s="61"/>
      <c r="DIC40" s="61"/>
      <c r="DID40" s="61"/>
      <c r="DIE40" s="61"/>
      <c r="DIF40" s="61"/>
      <c r="DIG40" s="61"/>
      <c r="DIH40" s="61"/>
      <c r="DII40" s="61"/>
      <c r="DIJ40" s="61"/>
      <c r="DIK40" s="61"/>
      <c r="DIL40" s="61"/>
      <c r="DIM40" s="61"/>
      <c r="DIN40" s="61"/>
      <c r="DIO40" s="61"/>
      <c r="DIP40" s="61"/>
      <c r="DIQ40" s="61"/>
      <c r="DIR40" s="61"/>
      <c r="DIS40" s="61"/>
      <c r="DIT40" s="61"/>
      <c r="DIU40" s="61"/>
      <c r="DIV40" s="61"/>
      <c r="DIW40" s="61"/>
      <c r="DIX40" s="61"/>
      <c r="DIY40" s="61"/>
      <c r="DIZ40" s="61"/>
      <c r="DJA40" s="61"/>
      <c r="DJB40" s="61"/>
      <c r="DJC40" s="61"/>
      <c r="DJD40" s="61"/>
      <c r="DJE40" s="61"/>
      <c r="DJF40" s="61"/>
      <c r="DJG40" s="61"/>
      <c r="DJH40" s="61"/>
      <c r="DJI40" s="61"/>
      <c r="DJJ40" s="61"/>
      <c r="DJK40" s="61"/>
      <c r="DJL40" s="61"/>
      <c r="DJM40" s="61"/>
      <c r="DJN40" s="61"/>
      <c r="DJO40" s="61"/>
      <c r="DJP40" s="61"/>
      <c r="DJQ40" s="61"/>
      <c r="DJR40" s="61"/>
      <c r="DJS40" s="61"/>
      <c r="DJT40" s="61"/>
      <c r="DJU40" s="61"/>
      <c r="DJV40" s="61"/>
      <c r="DJW40" s="61"/>
      <c r="DJX40" s="61"/>
      <c r="DJY40" s="61"/>
      <c r="DJZ40" s="61"/>
      <c r="DKA40" s="61"/>
      <c r="DKB40" s="61"/>
      <c r="DKC40" s="61"/>
      <c r="DKD40" s="61"/>
      <c r="DKE40" s="61"/>
      <c r="DKF40" s="61"/>
      <c r="DKG40" s="61"/>
      <c r="DKH40" s="61"/>
      <c r="DKI40" s="61"/>
      <c r="DKJ40" s="61"/>
      <c r="DKK40" s="61"/>
      <c r="DKL40" s="61"/>
      <c r="DKM40" s="61"/>
      <c r="DKN40" s="61"/>
      <c r="DKO40" s="61"/>
      <c r="DKP40" s="61"/>
      <c r="DKQ40" s="61"/>
      <c r="DKR40" s="61"/>
      <c r="DKS40" s="61"/>
      <c r="DKT40" s="61"/>
      <c r="DKU40" s="61"/>
      <c r="DKV40" s="61"/>
      <c r="DKW40" s="61"/>
      <c r="DKX40" s="61"/>
      <c r="DKY40" s="61"/>
      <c r="DKZ40" s="61"/>
      <c r="DLA40" s="61"/>
      <c r="DLB40" s="61"/>
      <c r="DLC40" s="61"/>
      <c r="DLD40" s="61"/>
      <c r="DLE40" s="61"/>
      <c r="DLF40" s="61"/>
      <c r="DLG40" s="61"/>
      <c r="DLH40" s="61"/>
      <c r="DLI40" s="61"/>
      <c r="DLJ40" s="61"/>
      <c r="DLK40" s="61"/>
      <c r="DLL40" s="61"/>
      <c r="DLM40" s="61"/>
      <c r="DLN40" s="61"/>
      <c r="DLO40" s="61"/>
      <c r="DLP40" s="61"/>
      <c r="DLQ40" s="61"/>
      <c r="DLR40" s="61"/>
      <c r="DLS40" s="61"/>
      <c r="DLT40" s="61"/>
      <c r="DLU40" s="61"/>
      <c r="DLV40" s="61"/>
      <c r="DLW40" s="61"/>
      <c r="DLX40" s="61"/>
      <c r="DLY40" s="61"/>
      <c r="DLZ40" s="61"/>
      <c r="DMA40" s="61"/>
      <c r="DMB40" s="61"/>
      <c r="DMC40" s="61"/>
      <c r="DMD40" s="61"/>
      <c r="DME40" s="61"/>
      <c r="DMF40" s="61"/>
      <c r="DMG40" s="61"/>
      <c r="DMH40" s="61"/>
      <c r="DMI40" s="61"/>
      <c r="DMJ40" s="61"/>
      <c r="DMK40" s="61"/>
      <c r="DML40" s="61"/>
      <c r="DMM40" s="61"/>
      <c r="DMN40" s="61"/>
      <c r="DMO40" s="61"/>
      <c r="DMP40" s="61"/>
      <c r="DMQ40" s="61"/>
      <c r="DMR40" s="61"/>
      <c r="DMS40" s="61"/>
      <c r="DMT40" s="61"/>
      <c r="DMU40" s="61"/>
      <c r="DMV40" s="61"/>
      <c r="DMW40" s="61"/>
      <c r="DMX40" s="61"/>
      <c r="DMY40" s="61"/>
      <c r="DMZ40" s="61"/>
      <c r="DNA40" s="61"/>
      <c r="DNB40" s="61"/>
      <c r="DNC40" s="61"/>
      <c r="DND40" s="61"/>
      <c r="DNE40" s="61"/>
      <c r="DNF40" s="61"/>
      <c r="DNG40" s="61"/>
      <c r="DNH40" s="61"/>
      <c r="DNI40" s="61"/>
      <c r="DNJ40" s="61"/>
      <c r="DNK40" s="61"/>
      <c r="DNL40" s="61"/>
      <c r="DNM40" s="61"/>
      <c r="DNN40" s="61"/>
      <c r="DNO40" s="61"/>
      <c r="DNP40" s="61"/>
      <c r="DNQ40" s="61"/>
      <c r="DNR40" s="61"/>
      <c r="DNS40" s="61"/>
      <c r="DNT40" s="61"/>
      <c r="DNU40" s="61"/>
      <c r="DNV40" s="61"/>
      <c r="DNW40" s="61"/>
      <c r="DNX40" s="61"/>
      <c r="DNY40" s="61"/>
      <c r="DNZ40" s="61"/>
      <c r="DOA40" s="61"/>
      <c r="DOB40" s="61"/>
      <c r="DOC40" s="61"/>
      <c r="DOD40" s="61"/>
      <c r="DOE40" s="61"/>
      <c r="DOF40" s="61"/>
      <c r="DOG40" s="61"/>
      <c r="DOH40" s="61"/>
      <c r="DOI40" s="61"/>
      <c r="DOJ40" s="61"/>
      <c r="DOK40" s="61"/>
      <c r="DOL40" s="61"/>
      <c r="DOM40" s="61"/>
      <c r="DON40" s="61"/>
      <c r="DOO40" s="61"/>
      <c r="DOP40" s="61"/>
      <c r="DOQ40" s="61"/>
      <c r="DOR40" s="61"/>
      <c r="DOS40" s="61"/>
      <c r="DOT40" s="61"/>
      <c r="DOU40" s="61"/>
      <c r="DOV40" s="61"/>
      <c r="DOW40" s="61"/>
      <c r="DOX40" s="61"/>
      <c r="DOY40" s="61"/>
      <c r="DOZ40" s="61"/>
      <c r="DPA40" s="61"/>
      <c r="DPB40" s="61"/>
      <c r="DPC40" s="61"/>
      <c r="DPD40" s="61"/>
      <c r="DPE40" s="61"/>
      <c r="DPF40" s="61"/>
      <c r="DPG40" s="61"/>
      <c r="DPH40" s="61"/>
      <c r="DPI40" s="61"/>
      <c r="DPJ40" s="61"/>
      <c r="DPK40" s="61"/>
      <c r="DPL40" s="61"/>
      <c r="DPM40" s="61"/>
      <c r="DPN40" s="61"/>
      <c r="DPO40" s="61"/>
      <c r="DPP40" s="61"/>
      <c r="DPQ40" s="61"/>
      <c r="DPR40" s="61"/>
      <c r="DPS40" s="61"/>
      <c r="DPT40" s="61"/>
      <c r="DPU40" s="61"/>
      <c r="DPV40" s="61"/>
      <c r="DPW40" s="61"/>
      <c r="DPX40" s="61"/>
      <c r="DPY40" s="61"/>
      <c r="DPZ40" s="61"/>
      <c r="DQA40" s="61"/>
      <c r="DQB40" s="61"/>
      <c r="DQC40" s="61"/>
      <c r="DQD40" s="61"/>
      <c r="DQE40" s="61"/>
      <c r="DQF40" s="61"/>
      <c r="DQG40" s="61"/>
      <c r="DQH40" s="61"/>
      <c r="DQI40" s="61"/>
      <c r="DQJ40" s="61"/>
      <c r="DQK40" s="61"/>
      <c r="DQL40" s="61"/>
      <c r="DQM40" s="61"/>
      <c r="DQN40" s="61"/>
      <c r="DQO40" s="61"/>
      <c r="DQP40" s="61"/>
      <c r="DQQ40" s="61"/>
      <c r="DQR40" s="61"/>
      <c r="DQS40" s="61"/>
      <c r="DQT40" s="61"/>
      <c r="DQU40" s="61"/>
      <c r="DQV40" s="61"/>
      <c r="DQW40" s="61"/>
      <c r="DQX40" s="61"/>
      <c r="DQY40" s="61"/>
      <c r="DQZ40" s="61"/>
      <c r="DRA40" s="61"/>
      <c r="DRB40" s="61"/>
      <c r="DRC40" s="61"/>
      <c r="DRD40" s="61"/>
      <c r="DRE40" s="61"/>
      <c r="DRF40" s="61"/>
      <c r="DRG40" s="61"/>
      <c r="DRH40" s="61"/>
      <c r="DRI40" s="61"/>
      <c r="DRJ40" s="61"/>
      <c r="DRK40" s="61"/>
      <c r="DRL40" s="61"/>
      <c r="DRM40" s="61"/>
      <c r="DRN40" s="61"/>
      <c r="DRO40" s="61"/>
      <c r="DRP40" s="61"/>
      <c r="DRQ40" s="61"/>
      <c r="DRR40" s="61"/>
      <c r="DRS40" s="61"/>
      <c r="DRT40" s="61"/>
      <c r="DRU40" s="61"/>
      <c r="DRV40" s="61"/>
      <c r="DRW40" s="61"/>
      <c r="DRX40" s="61"/>
      <c r="DRY40" s="61"/>
      <c r="DRZ40" s="61"/>
      <c r="DSA40" s="61"/>
      <c r="DSB40" s="61"/>
      <c r="DSC40" s="61"/>
      <c r="DSD40" s="61"/>
      <c r="DSE40" s="61"/>
      <c r="DSF40" s="61"/>
      <c r="DSG40" s="61"/>
      <c r="DSH40" s="61"/>
      <c r="DSI40" s="61"/>
      <c r="DSJ40" s="61"/>
      <c r="DSK40" s="61"/>
      <c r="DSL40" s="61"/>
      <c r="DSM40" s="61"/>
      <c r="DSN40" s="61"/>
      <c r="DSO40" s="61"/>
      <c r="DSP40" s="61"/>
      <c r="DSQ40" s="61"/>
      <c r="DSR40" s="61"/>
      <c r="DSS40" s="61"/>
      <c r="DST40" s="61"/>
      <c r="DSU40" s="61"/>
      <c r="DSV40" s="61"/>
      <c r="DSW40" s="61"/>
      <c r="DSX40" s="61"/>
      <c r="DSY40" s="61"/>
      <c r="DSZ40" s="61"/>
      <c r="DTA40" s="61"/>
      <c r="DTB40" s="61"/>
      <c r="DTC40" s="61"/>
      <c r="DTD40" s="61"/>
      <c r="DTE40" s="61"/>
      <c r="DTF40" s="61"/>
      <c r="DTG40" s="61"/>
      <c r="DTH40" s="61"/>
      <c r="DTI40" s="61"/>
      <c r="DTJ40" s="61"/>
      <c r="DTK40" s="61"/>
      <c r="DTL40" s="61"/>
      <c r="DTM40" s="61"/>
      <c r="DTN40" s="61"/>
      <c r="DTO40" s="61"/>
      <c r="DTP40" s="61"/>
      <c r="DTQ40" s="61"/>
      <c r="DTR40" s="61"/>
      <c r="DTS40" s="61"/>
      <c r="DTT40" s="61"/>
      <c r="DTU40" s="61"/>
      <c r="DTV40" s="61"/>
      <c r="DTW40" s="61"/>
      <c r="DTX40" s="61"/>
      <c r="DTY40" s="61"/>
      <c r="DTZ40" s="61"/>
      <c r="DUA40" s="61"/>
      <c r="DUB40" s="61"/>
      <c r="DUC40" s="61"/>
      <c r="DUD40" s="61"/>
      <c r="DUE40" s="61"/>
      <c r="DUF40" s="61"/>
      <c r="DUG40" s="61"/>
      <c r="DUH40" s="61"/>
      <c r="DUI40" s="61"/>
      <c r="DUJ40" s="61"/>
      <c r="DUK40" s="61"/>
      <c r="DUL40" s="61"/>
      <c r="DUM40" s="61"/>
      <c r="DUN40" s="61"/>
      <c r="DUO40" s="61"/>
      <c r="DUP40" s="61"/>
      <c r="DUQ40" s="61"/>
      <c r="DUR40" s="61"/>
      <c r="DUS40" s="61"/>
      <c r="DUT40" s="61"/>
      <c r="DUU40" s="61"/>
      <c r="DUV40" s="61"/>
      <c r="DUW40" s="61"/>
      <c r="DUX40" s="61"/>
      <c r="DUY40" s="61"/>
      <c r="DUZ40" s="61"/>
      <c r="DVA40" s="61"/>
      <c r="DVB40" s="61"/>
      <c r="DVC40" s="61"/>
      <c r="DVD40" s="61"/>
      <c r="DVE40" s="61"/>
      <c r="DVF40" s="61"/>
      <c r="DVG40" s="61"/>
      <c r="DVH40" s="61"/>
      <c r="DVI40" s="61"/>
      <c r="DVJ40" s="61"/>
      <c r="DVK40" s="61"/>
      <c r="DVL40" s="61"/>
      <c r="DVM40" s="61"/>
      <c r="DVN40" s="61"/>
      <c r="DVO40" s="61"/>
      <c r="DVP40" s="61"/>
      <c r="DVQ40" s="61"/>
      <c r="DVR40" s="61"/>
      <c r="DVS40" s="61"/>
      <c r="DVT40" s="61"/>
      <c r="DVU40" s="61"/>
      <c r="DVV40" s="61"/>
      <c r="DVW40" s="61"/>
      <c r="DVX40" s="61"/>
      <c r="DVY40" s="61"/>
      <c r="DVZ40" s="61"/>
      <c r="DWA40" s="61"/>
      <c r="DWB40" s="61"/>
      <c r="DWC40" s="61"/>
      <c r="DWD40" s="61"/>
      <c r="DWE40" s="61"/>
      <c r="DWF40" s="61"/>
      <c r="DWG40" s="61"/>
      <c r="DWH40" s="61"/>
      <c r="DWI40" s="61"/>
      <c r="DWJ40" s="61"/>
      <c r="DWK40" s="61"/>
      <c r="DWL40" s="61"/>
      <c r="DWM40" s="61"/>
      <c r="DWN40" s="61"/>
      <c r="DWO40" s="61"/>
      <c r="DWP40" s="61"/>
      <c r="DWQ40" s="61"/>
      <c r="DWR40" s="61"/>
      <c r="DWS40" s="61"/>
      <c r="DWT40" s="61"/>
      <c r="DWU40" s="61"/>
      <c r="DWV40" s="61"/>
      <c r="DWW40" s="61"/>
      <c r="DWX40" s="61"/>
      <c r="DWY40" s="61"/>
      <c r="DWZ40" s="61"/>
      <c r="DXA40" s="61"/>
      <c r="DXB40" s="61"/>
      <c r="DXC40" s="61"/>
      <c r="DXD40" s="61"/>
      <c r="DXE40" s="61"/>
      <c r="DXF40" s="61"/>
      <c r="DXG40" s="61"/>
      <c r="DXH40" s="61"/>
      <c r="DXI40" s="61"/>
      <c r="DXJ40" s="61"/>
      <c r="DXK40" s="61"/>
      <c r="DXL40" s="61"/>
      <c r="DXM40" s="61"/>
      <c r="DXN40" s="61"/>
      <c r="DXO40" s="61"/>
      <c r="DXP40" s="61"/>
      <c r="DXQ40" s="61"/>
      <c r="DXR40" s="61"/>
      <c r="DXS40" s="61"/>
      <c r="DXT40" s="61"/>
      <c r="DXU40" s="61"/>
      <c r="DXV40" s="61"/>
      <c r="DXW40" s="61"/>
      <c r="DXX40" s="61"/>
      <c r="DXY40" s="61"/>
      <c r="DXZ40" s="61"/>
      <c r="DYA40" s="61"/>
      <c r="DYB40" s="61"/>
      <c r="DYC40" s="61"/>
      <c r="DYD40" s="61"/>
      <c r="DYE40" s="61"/>
      <c r="DYF40" s="61"/>
      <c r="DYG40" s="61"/>
      <c r="DYH40" s="61"/>
      <c r="DYI40" s="61"/>
      <c r="DYJ40" s="61"/>
      <c r="DYK40" s="61"/>
      <c r="DYL40" s="61"/>
      <c r="DYM40" s="61"/>
      <c r="DYN40" s="61"/>
      <c r="DYO40" s="61"/>
      <c r="DYP40" s="61"/>
      <c r="DYQ40" s="61"/>
      <c r="DYR40" s="61"/>
      <c r="DYS40" s="61"/>
      <c r="DYT40" s="61"/>
      <c r="DYU40" s="61"/>
      <c r="DYV40" s="61"/>
      <c r="DYW40" s="61"/>
      <c r="DYX40" s="61"/>
      <c r="DYY40" s="61"/>
      <c r="DYZ40" s="61"/>
      <c r="DZA40" s="61"/>
      <c r="DZB40" s="61"/>
      <c r="DZC40" s="61"/>
      <c r="DZD40" s="61"/>
      <c r="DZE40" s="61"/>
      <c r="DZF40" s="61"/>
      <c r="DZG40" s="61"/>
      <c r="DZH40" s="61"/>
      <c r="DZI40" s="61"/>
      <c r="DZJ40" s="61"/>
      <c r="DZK40" s="61"/>
      <c r="DZL40" s="61"/>
      <c r="DZM40" s="61"/>
      <c r="DZN40" s="61"/>
      <c r="DZO40" s="61"/>
      <c r="DZP40" s="61"/>
      <c r="DZQ40" s="61"/>
      <c r="DZR40" s="61"/>
      <c r="DZS40" s="61"/>
      <c r="DZT40" s="61"/>
      <c r="DZU40" s="61"/>
      <c r="DZV40" s="61"/>
      <c r="DZW40" s="61"/>
      <c r="DZX40" s="61"/>
      <c r="DZY40" s="61"/>
      <c r="DZZ40" s="61"/>
      <c r="EAA40" s="61"/>
      <c r="EAB40" s="61"/>
      <c r="EAC40" s="61"/>
      <c r="EAD40" s="61"/>
      <c r="EAE40" s="61"/>
      <c r="EAF40" s="61"/>
      <c r="EAG40" s="61"/>
      <c r="EAH40" s="61"/>
      <c r="EAI40" s="61"/>
      <c r="EAJ40" s="61"/>
      <c r="EAK40" s="61"/>
      <c r="EAL40" s="61"/>
      <c r="EAM40" s="61"/>
      <c r="EAN40" s="61"/>
      <c r="EAO40" s="61"/>
      <c r="EAP40" s="61"/>
      <c r="EAQ40" s="61"/>
      <c r="EAR40" s="61"/>
      <c r="EAS40" s="61"/>
      <c r="EAT40" s="61"/>
      <c r="EAU40" s="61"/>
      <c r="EAV40" s="61"/>
      <c r="EAW40" s="61"/>
      <c r="EAX40" s="61"/>
      <c r="EAY40" s="61"/>
      <c r="EAZ40" s="61"/>
      <c r="EBA40" s="61"/>
      <c r="EBB40" s="61"/>
      <c r="EBC40" s="61"/>
      <c r="EBD40" s="61"/>
      <c r="EBE40" s="61"/>
      <c r="EBF40" s="61"/>
      <c r="EBG40" s="61"/>
      <c r="EBH40" s="61"/>
      <c r="EBI40" s="61"/>
      <c r="EBJ40" s="61"/>
      <c r="EBK40" s="61"/>
      <c r="EBL40" s="61"/>
      <c r="EBM40" s="61"/>
      <c r="EBN40" s="61"/>
      <c r="EBO40" s="61"/>
      <c r="EBP40" s="61"/>
      <c r="EBQ40" s="61"/>
      <c r="EBR40" s="61"/>
      <c r="EBS40" s="61"/>
      <c r="EBT40" s="61"/>
      <c r="EBU40" s="61"/>
      <c r="EBV40" s="61"/>
      <c r="EBW40" s="61"/>
      <c r="EBX40" s="61"/>
      <c r="EBY40" s="61"/>
      <c r="EBZ40" s="61"/>
      <c r="ECA40" s="61"/>
      <c r="ECB40" s="61"/>
      <c r="ECC40" s="61"/>
      <c r="ECD40" s="61"/>
      <c r="ECE40" s="61"/>
      <c r="ECF40" s="61"/>
      <c r="ECG40" s="61"/>
      <c r="ECH40" s="61"/>
      <c r="ECI40" s="61"/>
      <c r="ECJ40" s="61"/>
      <c r="ECK40" s="61"/>
      <c r="ECL40" s="61"/>
      <c r="ECM40" s="61"/>
      <c r="ECN40" s="61"/>
      <c r="ECO40" s="61"/>
      <c r="ECP40" s="61"/>
      <c r="ECQ40" s="61"/>
      <c r="ECR40" s="61"/>
      <c r="ECS40" s="61"/>
      <c r="ECT40" s="61"/>
      <c r="ECU40" s="61"/>
      <c r="ECV40" s="61"/>
      <c r="ECW40" s="61"/>
      <c r="ECX40" s="61"/>
      <c r="ECY40" s="61"/>
      <c r="ECZ40" s="61"/>
      <c r="EDA40" s="61"/>
      <c r="EDB40" s="61"/>
      <c r="EDC40" s="61"/>
      <c r="EDD40" s="61"/>
      <c r="EDE40" s="61"/>
      <c r="EDF40" s="61"/>
      <c r="EDG40" s="61"/>
      <c r="EDH40" s="61"/>
      <c r="EDI40" s="61"/>
      <c r="EDJ40" s="61"/>
      <c r="EDK40" s="61"/>
      <c r="EDL40" s="61"/>
      <c r="EDM40" s="61"/>
      <c r="EDN40" s="61"/>
      <c r="EDO40" s="61"/>
      <c r="EDP40" s="61"/>
      <c r="EDQ40" s="61"/>
      <c r="EDR40" s="61"/>
      <c r="EDS40" s="61"/>
      <c r="EDT40" s="61"/>
      <c r="EDU40" s="61"/>
      <c r="EDV40" s="61"/>
      <c r="EDW40" s="61"/>
      <c r="EDX40" s="61"/>
      <c r="EDY40" s="61"/>
      <c r="EDZ40" s="61"/>
      <c r="EEA40" s="61"/>
      <c r="EEB40" s="61"/>
      <c r="EEC40" s="61"/>
      <c r="EED40" s="61"/>
      <c r="EEE40" s="61"/>
      <c r="EEF40" s="61"/>
      <c r="EEG40" s="61"/>
      <c r="EEH40" s="61"/>
      <c r="EEI40" s="61"/>
      <c r="EEJ40" s="61"/>
      <c r="EEK40" s="61"/>
      <c r="EEL40" s="61"/>
      <c r="EEM40" s="61"/>
      <c r="EEN40" s="61"/>
      <c r="EEO40" s="61"/>
      <c r="EEP40" s="61"/>
      <c r="EEQ40" s="61"/>
      <c r="EER40" s="61"/>
      <c r="EES40" s="61"/>
      <c r="EET40" s="61"/>
      <c r="EEU40" s="61"/>
      <c r="EEV40" s="61"/>
      <c r="EEW40" s="61"/>
      <c r="EEX40" s="61"/>
      <c r="EEY40" s="61"/>
      <c r="EEZ40" s="61"/>
      <c r="EFA40" s="61"/>
      <c r="EFB40" s="61"/>
      <c r="EFC40" s="61"/>
      <c r="EFD40" s="61"/>
      <c r="EFE40" s="61"/>
      <c r="EFF40" s="61"/>
      <c r="EFG40" s="61"/>
      <c r="EFH40" s="61"/>
      <c r="EFI40" s="61"/>
      <c r="EFJ40" s="61"/>
      <c r="EFK40" s="61"/>
      <c r="EFL40" s="61"/>
      <c r="EFM40" s="61"/>
      <c r="EFN40" s="61"/>
      <c r="EFO40" s="61"/>
      <c r="EFP40" s="61"/>
      <c r="EFQ40" s="61"/>
      <c r="EFR40" s="61"/>
      <c r="EFS40" s="61"/>
      <c r="EFT40" s="61"/>
      <c r="EFU40" s="61"/>
      <c r="EFV40" s="61"/>
      <c r="EFW40" s="61"/>
      <c r="EFX40" s="61"/>
      <c r="EFY40" s="61"/>
      <c r="EFZ40" s="61"/>
      <c r="EGA40" s="61"/>
      <c r="EGB40" s="61"/>
      <c r="EGC40" s="61"/>
      <c r="EGD40" s="61"/>
      <c r="EGE40" s="61"/>
      <c r="EGF40" s="61"/>
      <c r="EGG40" s="61"/>
      <c r="EGH40" s="61"/>
      <c r="EGI40" s="61"/>
      <c r="EGJ40" s="61"/>
      <c r="EGK40" s="61"/>
      <c r="EGL40" s="61"/>
      <c r="EGM40" s="61"/>
      <c r="EGN40" s="61"/>
      <c r="EGO40" s="61"/>
      <c r="EGP40" s="61"/>
      <c r="EGQ40" s="61"/>
      <c r="EGR40" s="61"/>
      <c r="EGS40" s="61"/>
      <c r="EGT40" s="61"/>
      <c r="EGU40" s="61"/>
      <c r="EGV40" s="61"/>
      <c r="EGW40" s="61"/>
      <c r="EGX40" s="61"/>
      <c r="EGY40" s="61"/>
      <c r="EGZ40" s="61"/>
      <c r="EHA40" s="61"/>
      <c r="EHB40" s="61"/>
      <c r="EHC40" s="61"/>
      <c r="EHD40" s="61"/>
      <c r="EHE40" s="61"/>
      <c r="EHF40" s="61"/>
      <c r="EHG40" s="61"/>
      <c r="EHH40" s="61"/>
      <c r="EHI40" s="61"/>
      <c r="EHJ40" s="61"/>
      <c r="EHK40" s="61"/>
      <c r="EHL40" s="61"/>
      <c r="EHM40" s="61"/>
      <c r="EHN40" s="61"/>
      <c r="EHO40" s="61"/>
      <c r="EHP40" s="61"/>
      <c r="EHQ40" s="61"/>
      <c r="EHR40" s="61"/>
      <c r="EHS40" s="61"/>
      <c r="EHT40" s="61"/>
      <c r="EHU40" s="61"/>
      <c r="EHV40" s="61"/>
      <c r="EHW40" s="61"/>
      <c r="EHX40" s="61"/>
      <c r="EHY40" s="61"/>
      <c r="EHZ40" s="61"/>
      <c r="EIA40" s="61"/>
      <c r="EIB40" s="61"/>
      <c r="EIC40" s="61"/>
      <c r="EID40" s="61"/>
      <c r="EIE40" s="61"/>
      <c r="EIF40" s="61"/>
      <c r="EIG40" s="61"/>
      <c r="EIH40" s="61"/>
      <c r="EII40" s="61"/>
      <c r="EIJ40" s="61"/>
      <c r="EIK40" s="61"/>
      <c r="EIL40" s="61"/>
      <c r="EIM40" s="61"/>
      <c r="EIN40" s="61"/>
      <c r="EIO40" s="61"/>
      <c r="EIP40" s="61"/>
      <c r="EIQ40" s="61"/>
      <c r="EIR40" s="61"/>
      <c r="EIS40" s="61"/>
      <c r="EIT40" s="61"/>
      <c r="EIU40" s="61"/>
      <c r="EIV40" s="61"/>
      <c r="EIW40" s="61"/>
      <c r="EIX40" s="61"/>
      <c r="EIY40" s="61"/>
      <c r="EIZ40" s="61"/>
      <c r="EJA40" s="61"/>
      <c r="EJB40" s="61"/>
      <c r="EJC40" s="61"/>
      <c r="EJD40" s="61"/>
      <c r="EJE40" s="61"/>
      <c r="EJF40" s="61"/>
      <c r="EJG40" s="61"/>
      <c r="EJH40" s="61"/>
      <c r="EJI40" s="61"/>
      <c r="EJJ40" s="61"/>
      <c r="EJK40" s="61"/>
      <c r="EJL40" s="61"/>
      <c r="EJM40" s="61"/>
      <c r="EJN40" s="61"/>
      <c r="EJO40" s="61"/>
      <c r="EJP40" s="61"/>
      <c r="EJQ40" s="61"/>
      <c r="EJR40" s="61"/>
      <c r="EJS40" s="61"/>
      <c r="EJT40" s="61"/>
      <c r="EJU40" s="61"/>
      <c r="EJV40" s="61"/>
      <c r="EJW40" s="61"/>
      <c r="EJX40" s="61"/>
      <c r="EJY40" s="61"/>
      <c r="EJZ40" s="61"/>
      <c r="EKA40" s="61"/>
      <c r="EKB40" s="61"/>
      <c r="EKC40" s="61"/>
      <c r="EKD40" s="61"/>
      <c r="EKE40" s="61"/>
      <c r="EKF40" s="61"/>
      <c r="EKG40" s="61"/>
      <c r="EKH40" s="61"/>
      <c r="EKI40" s="61"/>
      <c r="EKJ40" s="61"/>
      <c r="EKK40" s="61"/>
      <c r="EKL40" s="61"/>
      <c r="EKM40" s="61"/>
      <c r="EKN40" s="61"/>
      <c r="EKO40" s="61"/>
      <c r="EKP40" s="61"/>
      <c r="EKQ40" s="61"/>
      <c r="EKR40" s="61"/>
      <c r="EKS40" s="61"/>
      <c r="EKT40" s="61"/>
      <c r="EKU40" s="61"/>
      <c r="EKV40" s="61"/>
      <c r="EKW40" s="61"/>
      <c r="EKX40" s="61"/>
      <c r="EKY40" s="61"/>
      <c r="EKZ40" s="61"/>
      <c r="ELA40" s="61"/>
      <c r="ELB40" s="61"/>
      <c r="ELC40" s="61"/>
      <c r="ELD40" s="61"/>
      <c r="ELE40" s="61"/>
      <c r="ELF40" s="61"/>
      <c r="ELG40" s="61"/>
      <c r="ELH40" s="61"/>
      <c r="ELI40" s="61"/>
      <c r="ELJ40" s="61"/>
      <c r="ELK40" s="61"/>
      <c r="ELL40" s="61"/>
      <c r="ELM40" s="61"/>
      <c r="ELN40" s="61"/>
      <c r="ELO40" s="61"/>
      <c r="ELP40" s="61"/>
      <c r="ELQ40" s="61"/>
      <c r="ELR40" s="61"/>
      <c r="ELS40" s="61"/>
      <c r="ELT40" s="61"/>
      <c r="ELU40" s="61"/>
      <c r="ELV40" s="61"/>
      <c r="ELW40" s="61"/>
      <c r="ELX40" s="61"/>
      <c r="ELY40" s="61"/>
      <c r="ELZ40" s="61"/>
      <c r="EMA40" s="61"/>
      <c r="EMB40" s="61"/>
      <c r="EMC40" s="61"/>
      <c r="EMD40" s="61"/>
      <c r="EME40" s="61"/>
      <c r="EMF40" s="61"/>
      <c r="EMG40" s="61"/>
      <c r="EMH40" s="61"/>
      <c r="EMI40" s="61"/>
      <c r="EMJ40" s="61"/>
      <c r="EMK40" s="61"/>
      <c r="EML40" s="61"/>
      <c r="EMM40" s="61"/>
      <c r="EMN40" s="61"/>
      <c r="EMO40" s="61"/>
      <c r="EMP40" s="61"/>
      <c r="EMQ40" s="61"/>
      <c r="EMR40" s="61"/>
      <c r="EMS40" s="61"/>
      <c r="EMT40" s="61"/>
      <c r="EMU40" s="61"/>
      <c r="EMV40" s="61"/>
      <c r="EMW40" s="61"/>
      <c r="EMX40" s="61"/>
      <c r="EMY40" s="61"/>
      <c r="EMZ40" s="61"/>
      <c r="ENA40" s="61"/>
      <c r="ENB40" s="61"/>
      <c r="ENC40" s="61"/>
      <c r="END40" s="61"/>
      <c r="ENE40" s="61"/>
      <c r="ENF40" s="61"/>
      <c r="ENG40" s="61"/>
      <c r="ENH40" s="61"/>
      <c r="ENI40" s="61"/>
      <c r="ENJ40" s="61"/>
      <c r="ENK40" s="61"/>
      <c r="ENL40" s="61"/>
      <c r="ENM40" s="61"/>
      <c r="ENN40" s="61"/>
      <c r="ENO40" s="61"/>
      <c r="ENP40" s="61"/>
      <c r="ENQ40" s="61"/>
      <c r="ENR40" s="61"/>
      <c r="ENS40" s="61"/>
      <c r="ENT40" s="61"/>
      <c r="ENU40" s="61"/>
      <c r="ENV40" s="61"/>
      <c r="ENW40" s="61"/>
      <c r="ENX40" s="61"/>
      <c r="ENY40" s="61"/>
      <c r="ENZ40" s="61"/>
      <c r="EOA40" s="61"/>
      <c r="EOB40" s="61"/>
      <c r="EOC40" s="61"/>
      <c r="EOD40" s="61"/>
      <c r="EOE40" s="61"/>
      <c r="EOF40" s="61"/>
      <c r="EOG40" s="61"/>
      <c r="EOH40" s="61"/>
      <c r="EOI40" s="61"/>
      <c r="EOJ40" s="61"/>
      <c r="EOK40" s="61"/>
      <c r="EOL40" s="61"/>
      <c r="EOM40" s="61"/>
      <c r="EON40" s="61"/>
      <c r="EOO40" s="61"/>
      <c r="EOP40" s="61"/>
      <c r="EOQ40" s="61"/>
      <c r="EOR40" s="61"/>
      <c r="EOS40" s="61"/>
      <c r="EOT40" s="61"/>
      <c r="EOU40" s="61"/>
      <c r="EOV40" s="61"/>
      <c r="EOW40" s="61"/>
      <c r="EOX40" s="61"/>
      <c r="EOY40" s="61"/>
      <c r="EOZ40" s="61"/>
      <c r="EPA40" s="61"/>
      <c r="EPB40" s="61"/>
      <c r="EPC40" s="61"/>
      <c r="EPD40" s="61"/>
      <c r="EPE40" s="61"/>
      <c r="EPF40" s="61"/>
      <c r="EPG40" s="61"/>
      <c r="EPH40" s="61"/>
      <c r="EPI40" s="61"/>
      <c r="EPJ40" s="61"/>
      <c r="EPK40" s="61"/>
      <c r="EPL40" s="61"/>
      <c r="EPM40" s="61"/>
      <c r="EPN40" s="61"/>
      <c r="EPO40" s="61"/>
      <c r="EPP40" s="61"/>
      <c r="EPQ40" s="61"/>
      <c r="EPR40" s="61"/>
      <c r="EPS40" s="61"/>
      <c r="EPT40" s="61"/>
      <c r="EPU40" s="61"/>
      <c r="EPV40" s="61"/>
      <c r="EPW40" s="61"/>
      <c r="EPX40" s="61"/>
      <c r="EPY40" s="61"/>
      <c r="EPZ40" s="61"/>
      <c r="EQA40" s="61"/>
      <c r="EQB40" s="61"/>
      <c r="EQC40" s="61"/>
      <c r="EQD40" s="61"/>
      <c r="EQE40" s="61"/>
      <c r="EQF40" s="61"/>
      <c r="EQG40" s="61"/>
      <c r="EQH40" s="61"/>
      <c r="EQI40" s="61"/>
      <c r="EQJ40" s="61"/>
      <c r="EQK40" s="61"/>
      <c r="EQL40" s="61"/>
      <c r="EQM40" s="61"/>
      <c r="EQN40" s="61"/>
      <c r="EQO40" s="61"/>
      <c r="EQP40" s="61"/>
      <c r="EQQ40" s="61"/>
      <c r="EQR40" s="61"/>
      <c r="EQS40" s="61"/>
      <c r="EQT40" s="61"/>
      <c r="EQU40" s="61"/>
      <c r="EQV40" s="61"/>
      <c r="EQW40" s="61"/>
      <c r="EQX40" s="61"/>
      <c r="EQY40" s="61"/>
      <c r="EQZ40" s="61"/>
      <c r="ERA40" s="61"/>
      <c r="ERB40" s="61"/>
      <c r="ERC40" s="61"/>
      <c r="ERD40" s="61"/>
      <c r="ERE40" s="61"/>
      <c r="ERF40" s="61"/>
      <c r="ERG40" s="61"/>
      <c r="ERH40" s="61"/>
      <c r="ERI40" s="61"/>
      <c r="ERJ40" s="61"/>
      <c r="ERK40" s="61"/>
      <c r="ERL40" s="61"/>
      <c r="ERM40" s="61"/>
      <c r="ERN40" s="61"/>
      <c r="ERO40" s="61"/>
      <c r="ERP40" s="61"/>
      <c r="ERQ40" s="61"/>
      <c r="ERR40" s="61"/>
      <c r="ERS40" s="61"/>
      <c r="ERT40" s="61"/>
      <c r="ERU40" s="61"/>
      <c r="ERV40" s="61"/>
      <c r="ERW40" s="61"/>
      <c r="ERX40" s="61"/>
      <c r="ERY40" s="61"/>
      <c r="ERZ40" s="61"/>
      <c r="ESA40" s="61"/>
      <c r="ESB40" s="61"/>
      <c r="ESC40" s="61"/>
      <c r="ESD40" s="61"/>
      <c r="ESE40" s="61"/>
      <c r="ESF40" s="61"/>
      <c r="ESG40" s="61"/>
      <c r="ESH40" s="61"/>
      <c r="ESI40" s="61"/>
      <c r="ESJ40" s="61"/>
      <c r="ESK40" s="61"/>
      <c r="ESL40" s="61"/>
      <c r="ESM40" s="61"/>
      <c r="ESN40" s="61"/>
      <c r="ESO40" s="61"/>
      <c r="ESP40" s="61"/>
      <c r="ESQ40" s="61"/>
      <c r="ESR40" s="61"/>
      <c r="ESS40" s="61"/>
      <c r="EST40" s="61"/>
      <c r="ESU40" s="61"/>
      <c r="ESV40" s="61"/>
      <c r="ESW40" s="61"/>
      <c r="ESX40" s="61"/>
      <c r="ESY40" s="61"/>
      <c r="ESZ40" s="61"/>
      <c r="ETA40" s="61"/>
      <c r="ETB40" s="61"/>
      <c r="ETC40" s="61"/>
      <c r="ETD40" s="61"/>
      <c r="ETE40" s="61"/>
      <c r="ETF40" s="61"/>
      <c r="ETG40" s="61"/>
      <c r="ETH40" s="61"/>
      <c r="ETI40" s="61"/>
      <c r="ETJ40" s="61"/>
      <c r="ETK40" s="61"/>
      <c r="ETL40" s="61"/>
      <c r="ETM40" s="61"/>
      <c r="ETN40" s="61"/>
      <c r="ETO40" s="61"/>
      <c r="ETP40" s="61"/>
      <c r="ETQ40" s="61"/>
      <c r="ETR40" s="61"/>
      <c r="ETS40" s="61"/>
      <c r="ETT40" s="61"/>
      <c r="ETU40" s="61"/>
      <c r="ETV40" s="61"/>
      <c r="ETW40" s="61"/>
      <c r="ETX40" s="61"/>
      <c r="ETY40" s="61"/>
      <c r="ETZ40" s="61"/>
      <c r="EUA40" s="61"/>
      <c r="EUB40" s="61"/>
      <c r="EUC40" s="61"/>
      <c r="EUD40" s="61"/>
      <c r="EUE40" s="61"/>
      <c r="EUF40" s="61"/>
      <c r="EUG40" s="61"/>
      <c r="EUH40" s="61"/>
      <c r="EUI40" s="61"/>
      <c r="EUJ40" s="61"/>
      <c r="EUK40" s="61"/>
      <c r="EUL40" s="61"/>
      <c r="EUM40" s="61"/>
      <c r="EUN40" s="61"/>
      <c r="EUO40" s="61"/>
      <c r="EUP40" s="61"/>
      <c r="EUQ40" s="61"/>
      <c r="EUR40" s="61"/>
      <c r="EUS40" s="61"/>
      <c r="EUT40" s="61"/>
      <c r="EUU40" s="61"/>
      <c r="EUV40" s="61"/>
      <c r="EUW40" s="61"/>
      <c r="EUX40" s="61"/>
      <c r="EUY40" s="61"/>
      <c r="EUZ40" s="61"/>
      <c r="EVA40" s="61"/>
      <c r="EVB40" s="61"/>
      <c r="EVC40" s="61"/>
      <c r="EVD40" s="61"/>
      <c r="EVE40" s="61"/>
      <c r="EVF40" s="61"/>
      <c r="EVG40" s="61"/>
      <c r="EVH40" s="61"/>
      <c r="EVI40" s="61"/>
      <c r="EVJ40" s="61"/>
      <c r="EVK40" s="61"/>
      <c r="EVL40" s="61"/>
      <c r="EVM40" s="61"/>
      <c r="EVN40" s="61"/>
      <c r="EVO40" s="61"/>
      <c r="EVP40" s="61"/>
      <c r="EVQ40" s="61"/>
      <c r="EVR40" s="61"/>
      <c r="EVS40" s="61"/>
      <c r="EVT40" s="61"/>
      <c r="EVU40" s="61"/>
      <c r="EVV40" s="61"/>
      <c r="EVW40" s="61"/>
      <c r="EVX40" s="61"/>
      <c r="EVY40" s="61"/>
      <c r="EVZ40" s="61"/>
      <c r="EWA40" s="61"/>
      <c r="EWB40" s="61"/>
      <c r="EWC40" s="61"/>
      <c r="EWD40" s="61"/>
      <c r="EWE40" s="61"/>
      <c r="EWF40" s="61"/>
      <c r="EWG40" s="61"/>
      <c r="EWH40" s="61"/>
      <c r="EWI40" s="61"/>
      <c r="EWJ40" s="61"/>
      <c r="EWK40" s="61"/>
      <c r="EWL40" s="61"/>
      <c r="EWM40" s="61"/>
      <c r="EWN40" s="61"/>
      <c r="EWO40" s="61"/>
      <c r="EWP40" s="61"/>
      <c r="EWQ40" s="61"/>
      <c r="EWR40" s="61"/>
      <c r="EWS40" s="61"/>
      <c r="EWT40" s="61"/>
      <c r="EWU40" s="61"/>
      <c r="EWV40" s="61"/>
      <c r="EWW40" s="61"/>
      <c r="EWX40" s="61"/>
      <c r="EWY40" s="61"/>
      <c r="EWZ40" s="61"/>
      <c r="EXA40" s="61"/>
      <c r="EXB40" s="61"/>
      <c r="EXC40" s="61"/>
      <c r="EXD40" s="61"/>
      <c r="EXE40" s="61"/>
      <c r="EXF40" s="61"/>
      <c r="EXG40" s="61"/>
      <c r="EXH40" s="61"/>
      <c r="EXI40" s="61"/>
      <c r="EXJ40" s="61"/>
      <c r="EXK40" s="61"/>
      <c r="EXL40" s="61"/>
      <c r="EXM40" s="61"/>
      <c r="EXN40" s="61"/>
      <c r="EXO40" s="61"/>
      <c r="EXP40" s="61"/>
      <c r="EXQ40" s="61"/>
      <c r="EXR40" s="61"/>
      <c r="EXS40" s="61"/>
      <c r="EXT40" s="61"/>
      <c r="EXU40" s="61"/>
      <c r="EXV40" s="61"/>
      <c r="EXW40" s="61"/>
      <c r="EXX40" s="61"/>
      <c r="EXY40" s="61"/>
      <c r="EXZ40" s="61"/>
      <c r="EYA40" s="61"/>
      <c r="EYB40" s="61"/>
      <c r="EYC40" s="61"/>
      <c r="EYD40" s="61"/>
      <c r="EYE40" s="61"/>
      <c r="EYF40" s="61"/>
      <c r="EYG40" s="61"/>
      <c r="EYH40" s="61"/>
      <c r="EYI40" s="61"/>
      <c r="EYJ40" s="61"/>
      <c r="EYK40" s="61"/>
      <c r="EYL40" s="61"/>
      <c r="EYM40" s="61"/>
      <c r="EYN40" s="61"/>
      <c r="EYO40" s="61"/>
      <c r="EYP40" s="61"/>
      <c r="EYQ40" s="61"/>
      <c r="EYR40" s="61"/>
      <c r="EYS40" s="61"/>
      <c r="EYT40" s="61"/>
      <c r="EYU40" s="61"/>
      <c r="EYV40" s="61"/>
      <c r="EYW40" s="61"/>
      <c r="EYX40" s="61"/>
      <c r="EYY40" s="61"/>
      <c r="EYZ40" s="61"/>
      <c r="EZA40" s="61"/>
      <c r="EZB40" s="61"/>
      <c r="EZC40" s="61"/>
      <c r="EZD40" s="61"/>
      <c r="EZE40" s="61"/>
      <c r="EZF40" s="61"/>
      <c r="EZG40" s="61"/>
      <c r="EZH40" s="61"/>
      <c r="EZI40" s="61"/>
      <c r="EZJ40" s="61"/>
      <c r="EZK40" s="61"/>
      <c r="EZL40" s="61"/>
      <c r="EZM40" s="61"/>
      <c r="EZN40" s="61"/>
      <c r="EZO40" s="61"/>
      <c r="EZP40" s="61"/>
      <c r="EZQ40" s="61"/>
      <c r="EZR40" s="61"/>
      <c r="EZS40" s="61"/>
      <c r="EZT40" s="61"/>
      <c r="EZU40" s="61"/>
      <c r="EZV40" s="61"/>
      <c r="EZW40" s="61"/>
      <c r="EZX40" s="61"/>
      <c r="EZY40" s="61"/>
      <c r="EZZ40" s="61"/>
      <c r="FAA40" s="61"/>
      <c r="FAB40" s="61"/>
      <c r="FAC40" s="61"/>
      <c r="FAD40" s="61"/>
      <c r="FAE40" s="61"/>
      <c r="FAF40" s="61"/>
      <c r="FAG40" s="61"/>
      <c r="FAH40" s="61"/>
      <c r="FAI40" s="61"/>
      <c r="FAJ40" s="61"/>
      <c r="FAK40" s="61"/>
      <c r="FAL40" s="61"/>
      <c r="FAM40" s="61"/>
      <c r="FAN40" s="61"/>
      <c r="FAO40" s="61"/>
      <c r="FAP40" s="61"/>
      <c r="FAQ40" s="61"/>
      <c r="FAR40" s="61"/>
      <c r="FAS40" s="61"/>
      <c r="FAT40" s="61"/>
      <c r="FAU40" s="61"/>
      <c r="FAV40" s="61"/>
      <c r="FAW40" s="61"/>
      <c r="FAX40" s="61"/>
      <c r="FAY40" s="61"/>
      <c r="FAZ40" s="61"/>
      <c r="FBA40" s="61"/>
      <c r="FBB40" s="61"/>
      <c r="FBC40" s="61"/>
      <c r="FBD40" s="61"/>
      <c r="FBE40" s="61"/>
      <c r="FBF40" s="61"/>
      <c r="FBG40" s="61"/>
      <c r="FBH40" s="61"/>
      <c r="FBI40" s="61"/>
      <c r="FBJ40" s="61"/>
      <c r="FBK40" s="61"/>
      <c r="FBL40" s="61"/>
      <c r="FBM40" s="61"/>
      <c r="FBN40" s="61"/>
      <c r="FBO40" s="61"/>
      <c r="FBP40" s="61"/>
      <c r="FBQ40" s="61"/>
      <c r="FBR40" s="61"/>
      <c r="FBS40" s="61"/>
      <c r="FBT40" s="61"/>
      <c r="FBU40" s="61"/>
      <c r="FBV40" s="61"/>
      <c r="FBW40" s="61"/>
      <c r="FBX40" s="61"/>
      <c r="FBY40" s="61"/>
      <c r="FBZ40" s="61"/>
      <c r="FCA40" s="61"/>
      <c r="FCB40" s="61"/>
      <c r="FCC40" s="61"/>
      <c r="FCD40" s="61"/>
      <c r="FCE40" s="61"/>
      <c r="FCF40" s="61"/>
      <c r="FCG40" s="61"/>
      <c r="FCH40" s="61"/>
      <c r="FCI40" s="61"/>
      <c r="FCJ40" s="61"/>
      <c r="FCK40" s="61"/>
      <c r="FCL40" s="61"/>
      <c r="FCM40" s="61"/>
      <c r="FCN40" s="61"/>
      <c r="FCO40" s="61"/>
      <c r="FCP40" s="61"/>
      <c r="FCQ40" s="61"/>
      <c r="FCR40" s="61"/>
      <c r="FCS40" s="61"/>
      <c r="FCT40" s="61"/>
      <c r="FCU40" s="61"/>
      <c r="FCV40" s="61"/>
      <c r="FCW40" s="61"/>
      <c r="FCX40" s="61"/>
      <c r="FCY40" s="61"/>
      <c r="FCZ40" s="61"/>
      <c r="FDA40" s="61"/>
      <c r="FDB40" s="61"/>
      <c r="FDC40" s="61"/>
      <c r="FDD40" s="61"/>
      <c r="FDE40" s="61"/>
      <c r="FDF40" s="61"/>
      <c r="FDG40" s="61"/>
      <c r="FDH40" s="61"/>
      <c r="FDI40" s="61"/>
      <c r="FDJ40" s="61"/>
      <c r="FDK40" s="61"/>
      <c r="FDL40" s="61"/>
      <c r="FDM40" s="61"/>
      <c r="FDN40" s="61"/>
      <c r="FDO40" s="61"/>
      <c r="FDP40" s="61"/>
      <c r="FDQ40" s="61"/>
      <c r="FDR40" s="61"/>
      <c r="FDS40" s="61"/>
      <c r="FDT40" s="61"/>
      <c r="FDU40" s="61"/>
      <c r="FDV40" s="61"/>
      <c r="FDW40" s="61"/>
      <c r="FDX40" s="61"/>
      <c r="FDY40" s="61"/>
      <c r="FDZ40" s="61"/>
      <c r="FEA40" s="61"/>
      <c r="FEB40" s="61"/>
      <c r="FEC40" s="61"/>
      <c r="FED40" s="61"/>
      <c r="FEE40" s="61"/>
      <c r="FEF40" s="61"/>
      <c r="FEG40" s="61"/>
      <c r="FEH40" s="61"/>
      <c r="FEI40" s="61"/>
      <c r="FEJ40" s="61"/>
      <c r="FEK40" s="61"/>
      <c r="FEL40" s="61"/>
      <c r="FEM40" s="61"/>
      <c r="FEN40" s="61"/>
      <c r="FEO40" s="61"/>
      <c r="FEP40" s="61"/>
      <c r="FEQ40" s="61"/>
      <c r="FER40" s="61"/>
      <c r="FES40" s="61"/>
      <c r="FET40" s="61"/>
      <c r="FEU40" s="61"/>
      <c r="FEV40" s="61"/>
      <c r="FEW40" s="61"/>
      <c r="FEX40" s="61"/>
      <c r="FEY40" s="61"/>
      <c r="FEZ40" s="61"/>
      <c r="FFA40" s="61"/>
      <c r="FFB40" s="61"/>
      <c r="FFC40" s="61"/>
      <c r="FFD40" s="61"/>
      <c r="FFE40" s="61"/>
      <c r="FFF40" s="61"/>
      <c r="FFG40" s="61"/>
      <c r="FFH40" s="61"/>
      <c r="FFI40" s="61"/>
      <c r="FFJ40" s="61"/>
      <c r="FFK40" s="61"/>
      <c r="FFL40" s="61"/>
      <c r="FFM40" s="61"/>
      <c r="FFN40" s="61"/>
      <c r="FFO40" s="61"/>
      <c r="FFP40" s="61"/>
      <c r="FFQ40" s="61"/>
      <c r="FFR40" s="61"/>
      <c r="FFS40" s="61"/>
      <c r="FFT40" s="61"/>
      <c r="FFU40" s="61"/>
      <c r="FFV40" s="61"/>
      <c r="FFW40" s="61"/>
      <c r="FFX40" s="61"/>
      <c r="FFY40" s="61"/>
      <c r="FFZ40" s="61"/>
      <c r="FGA40" s="61"/>
      <c r="FGB40" s="61"/>
      <c r="FGC40" s="61"/>
      <c r="FGD40" s="61"/>
      <c r="FGE40" s="61"/>
      <c r="FGF40" s="61"/>
      <c r="FGG40" s="61"/>
      <c r="FGH40" s="61"/>
      <c r="FGI40" s="61"/>
      <c r="FGJ40" s="61"/>
      <c r="FGK40" s="61"/>
      <c r="FGL40" s="61"/>
      <c r="FGM40" s="61"/>
      <c r="FGN40" s="61"/>
      <c r="FGO40" s="61"/>
      <c r="FGP40" s="61"/>
      <c r="FGQ40" s="61"/>
      <c r="FGR40" s="61"/>
      <c r="FGS40" s="61"/>
      <c r="FGT40" s="61"/>
      <c r="FGU40" s="61"/>
      <c r="FGV40" s="61"/>
      <c r="FGW40" s="61"/>
      <c r="FGX40" s="61"/>
      <c r="FGY40" s="61"/>
      <c r="FGZ40" s="61"/>
      <c r="FHA40" s="61"/>
      <c r="FHB40" s="61"/>
      <c r="FHC40" s="61"/>
      <c r="FHD40" s="61"/>
      <c r="FHE40" s="61"/>
      <c r="FHF40" s="61"/>
      <c r="FHG40" s="61"/>
      <c r="FHH40" s="61"/>
      <c r="FHI40" s="61"/>
      <c r="FHJ40" s="61"/>
      <c r="FHK40" s="61"/>
      <c r="FHL40" s="61"/>
      <c r="FHM40" s="61"/>
      <c r="FHN40" s="61"/>
      <c r="FHO40" s="61"/>
      <c r="FHP40" s="61"/>
      <c r="FHQ40" s="61"/>
      <c r="FHR40" s="61"/>
      <c r="FHS40" s="61"/>
      <c r="FHT40" s="61"/>
      <c r="FHU40" s="61"/>
      <c r="FHV40" s="61"/>
      <c r="FHW40" s="61"/>
      <c r="FHX40" s="61"/>
      <c r="FHY40" s="61"/>
      <c r="FHZ40" s="61"/>
      <c r="FIA40" s="61"/>
      <c r="FIB40" s="61"/>
      <c r="FIC40" s="61"/>
      <c r="FID40" s="61"/>
      <c r="FIE40" s="61"/>
      <c r="FIF40" s="61"/>
      <c r="FIG40" s="61"/>
      <c r="FIH40" s="61"/>
      <c r="FII40" s="61"/>
      <c r="FIJ40" s="61"/>
      <c r="FIK40" s="61"/>
      <c r="FIL40" s="61"/>
      <c r="FIM40" s="61"/>
      <c r="FIN40" s="61"/>
      <c r="FIO40" s="61"/>
      <c r="FIP40" s="61"/>
      <c r="FIQ40" s="61"/>
      <c r="FIR40" s="61"/>
      <c r="FIS40" s="61"/>
      <c r="FIT40" s="61"/>
      <c r="FIU40" s="61"/>
      <c r="FIV40" s="61"/>
      <c r="FIW40" s="61"/>
      <c r="FIX40" s="61"/>
      <c r="FIY40" s="61"/>
      <c r="FIZ40" s="61"/>
      <c r="FJA40" s="61"/>
      <c r="FJB40" s="61"/>
      <c r="FJC40" s="61"/>
      <c r="FJD40" s="61"/>
      <c r="FJE40" s="61"/>
      <c r="FJF40" s="61"/>
      <c r="FJG40" s="61"/>
      <c r="FJH40" s="61"/>
      <c r="FJI40" s="61"/>
      <c r="FJJ40" s="61"/>
      <c r="FJK40" s="61"/>
      <c r="FJL40" s="61"/>
      <c r="FJM40" s="61"/>
      <c r="FJN40" s="61"/>
      <c r="FJO40" s="61"/>
      <c r="FJP40" s="61"/>
      <c r="FJQ40" s="61"/>
      <c r="FJR40" s="61"/>
      <c r="FJS40" s="61"/>
      <c r="FJT40" s="61"/>
      <c r="FJU40" s="61"/>
      <c r="FJV40" s="61"/>
      <c r="FJW40" s="61"/>
      <c r="FJX40" s="61"/>
      <c r="FJY40" s="61"/>
      <c r="FJZ40" s="61"/>
      <c r="FKA40" s="61"/>
      <c r="FKB40" s="61"/>
      <c r="FKC40" s="61"/>
      <c r="FKD40" s="61"/>
      <c r="FKE40" s="61"/>
      <c r="FKF40" s="61"/>
      <c r="FKG40" s="61"/>
      <c r="FKH40" s="61"/>
      <c r="FKI40" s="61"/>
      <c r="FKJ40" s="61"/>
      <c r="FKK40" s="61"/>
      <c r="FKL40" s="61"/>
      <c r="FKM40" s="61"/>
      <c r="FKN40" s="61"/>
      <c r="FKO40" s="61"/>
      <c r="FKP40" s="61"/>
      <c r="FKQ40" s="61"/>
      <c r="FKR40" s="61"/>
      <c r="FKS40" s="61"/>
      <c r="FKT40" s="61"/>
      <c r="FKU40" s="61"/>
      <c r="FKV40" s="61"/>
      <c r="FKW40" s="61"/>
      <c r="FKX40" s="61"/>
      <c r="FKY40" s="61"/>
      <c r="FKZ40" s="61"/>
      <c r="FLA40" s="61"/>
      <c r="FLB40" s="61"/>
      <c r="FLC40" s="61"/>
      <c r="FLD40" s="61"/>
      <c r="FLE40" s="61"/>
      <c r="FLF40" s="61"/>
      <c r="FLG40" s="61"/>
      <c r="FLH40" s="61"/>
      <c r="FLI40" s="61"/>
      <c r="FLJ40" s="61"/>
      <c r="FLK40" s="61"/>
      <c r="FLL40" s="61"/>
      <c r="FLM40" s="61"/>
      <c r="FLN40" s="61"/>
      <c r="FLO40" s="61"/>
      <c r="FLP40" s="61"/>
      <c r="FLQ40" s="61"/>
      <c r="FLR40" s="61"/>
      <c r="FLS40" s="61"/>
      <c r="FLT40" s="61"/>
      <c r="FLU40" s="61"/>
      <c r="FLV40" s="61"/>
      <c r="FLW40" s="61"/>
      <c r="FLX40" s="61"/>
      <c r="FLY40" s="61"/>
      <c r="FLZ40" s="61"/>
      <c r="FMA40" s="61"/>
      <c r="FMB40" s="61"/>
      <c r="FMC40" s="61"/>
      <c r="FMD40" s="61"/>
      <c r="FME40" s="61"/>
      <c r="FMF40" s="61"/>
      <c r="FMG40" s="61"/>
      <c r="FMH40" s="61"/>
      <c r="FMI40" s="61"/>
      <c r="FMJ40" s="61"/>
      <c r="FMK40" s="61"/>
      <c r="FML40" s="61"/>
      <c r="FMM40" s="61"/>
      <c r="FMN40" s="61"/>
      <c r="FMO40" s="61"/>
      <c r="FMP40" s="61"/>
      <c r="FMQ40" s="61"/>
      <c r="FMR40" s="61"/>
      <c r="FMS40" s="61"/>
      <c r="FMT40" s="61"/>
      <c r="FMU40" s="61"/>
      <c r="FMV40" s="61"/>
      <c r="FMW40" s="61"/>
      <c r="FMX40" s="61"/>
      <c r="FMY40" s="61"/>
      <c r="FMZ40" s="61"/>
      <c r="FNA40" s="61"/>
      <c r="FNB40" s="61"/>
      <c r="FNC40" s="61"/>
      <c r="FND40" s="61"/>
      <c r="FNE40" s="61"/>
      <c r="FNF40" s="61"/>
      <c r="FNG40" s="61"/>
      <c r="FNH40" s="61"/>
      <c r="FNI40" s="61"/>
      <c r="FNJ40" s="61"/>
      <c r="FNK40" s="61"/>
      <c r="FNL40" s="61"/>
      <c r="FNM40" s="61"/>
      <c r="FNN40" s="61"/>
      <c r="FNO40" s="61"/>
      <c r="FNP40" s="61"/>
      <c r="FNQ40" s="61"/>
      <c r="FNR40" s="61"/>
      <c r="FNS40" s="61"/>
      <c r="FNT40" s="61"/>
      <c r="FNU40" s="61"/>
      <c r="FNV40" s="61"/>
      <c r="FNW40" s="61"/>
      <c r="FNX40" s="61"/>
      <c r="FNY40" s="61"/>
      <c r="FNZ40" s="61"/>
      <c r="FOA40" s="61"/>
      <c r="FOB40" s="61"/>
      <c r="FOC40" s="61"/>
      <c r="FOD40" s="61"/>
      <c r="FOE40" s="61"/>
      <c r="FOF40" s="61"/>
      <c r="FOG40" s="61"/>
      <c r="FOH40" s="61"/>
      <c r="FOI40" s="61"/>
      <c r="FOJ40" s="61"/>
      <c r="FOK40" s="61"/>
      <c r="FOL40" s="61"/>
      <c r="FOM40" s="61"/>
      <c r="FON40" s="61"/>
      <c r="FOO40" s="61"/>
      <c r="FOP40" s="61"/>
      <c r="FOQ40" s="61"/>
      <c r="FOR40" s="61"/>
      <c r="FOS40" s="61"/>
      <c r="FOT40" s="61"/>
      <c r="FOU40" s="61"/>
      <c r="FOV40" s="61"/>
      <c r="FOW40" s="61"/>
      <c r="FOX40" s="61"/>
      <c r="FOY40" s="61"/>
      <c r="FOZ40" s="61"/>
      <c r="FPA40" s="61"/>
      <c r="FPB40" s="61"/>
      <c r="FPC40" s="61"/>
      <c r="FPD40" s="61"/>
      <c r="FPE40" s="61"/>
      <c r="FPF40" s="61"/>
      <c r="FPG40" s="61"/>
      <c r="FPH40" s="61"/>
      <c r="FPI40" s="61"/>
      <c r="FPJ40" s="61"/>
      <c r="FPK40" s="61"/>
      <c r="FPL40" s="61"/>
      <c r="FPM40" s="61"/>
      <c r="FPN40" s="61"/>
      <c r="FPO40" s="61"/>
      <c r="FPP40" s="61"/>
      <c r="FPQ40" s="61"/>
      <c r="FPR40" s="61"/>
      <c r="FPS40" s="61"/>
      <c r="FPT40" s="61"/>
      <c r="FPU40" s="61"/>
      <c r="FPV40" s="61"/>
      <c r="FPW40" s="61"/>
      <c r="FPX40" s="61"/>
      <c r="FPY40" s="61"/>
      <c r="FPZ40" s="61"/>
      <c r="FQA40" s="61"/>
      <c r="FQB40" s="61"/>
      <c r="FQC40" s="61"/>
      <c r="FQD40" s="61"/>
      <c r="FQE40" s="61"/>
      <c r="FQF40" s="61"/>
      <c r="FQG40" s="61"/>
      <c r="FQH40" s="61"/>
      <c r="FQI40" s="61"/>
      <c r="FQJ40" s="61"/>
      <c r="FQK40" s="61"/>
      <c r="FQL40" s="61"/>
      <c r="FQM40" s="61"/>
      <c r="FQN40" s="61"/>
      <c r="FQO40" s="61"/>
      <c r="FQP40" s="61"/>
      <c r="FQQ40" s="61"/>
      <c r="FQR40" s="61"/>
      <c r="FQS40" s="61"/>
      <c r="FQT40" s="61"/>
      <c r="FQU40" s="61"/>
      <c r="FQV40" s="61"/>
      <c r="FQW40" s="61"/>
      <c r="FQX40" s="61"/>
      <c r="FQY40" s="61"/>
      <c r="FQZ40" s="61"/>
      <c r="FRA40" s="61"/>
      <c r="FRB40" s="61"/>
      <c r="FRC40" s="61"/>
      <c r="FRD40" s="61"/>
      <c r="FRE40" s="61"/>
      <c r="FRF40" s="61"/>
      <c r="FRG40" s="61"/>
      <c r="FRH40" s="61"/>
      <c r="FRI40" s="61"/>
      <c r="FRJ40" s="61"/>
      <c r="FRK40" s="61"/>
      <c r="FRL40" s="61"/>
      <c r="FRM40" s="61"/>
      <c r="FRN40" s="61"/>
      <c r="FRO40" s="61"/>
      <c r="FRP40" s="61"/>
      <c r="FRQ40" s="61"/>
      <c r="FRR40" s="61"/>
      <c r="FRS40" s="61"/>
      <c r="FRT40" s="61"/>
      <c r="FRU40" s="61"/>
      <c r="FRV40" s="61"/>
      <c r="FRW40" s="61"/>
      <c r="FRX40" s="61"/>
      <c r="FRY40" s="61"/>
      <c r="FRZ40" s="61"/>
      <c r="FSA40" s="61"/>
      <c r="FSB40" s="61"/>
      <c r="FSC40" s="61"/>
      <c r="FSD40" s="61"/>
      <c r="FSE40" s="61"/>
      <c r="FSF40" s="61"/>
      <c r="FSG40" s="61"/>
      <c r="FSH40" s="61"/>
      <c r="FSI40" s="61"/>
      <c r="FSJ40" s="61"/>
      <c r="FSK40" s="61"/>
      <c r="FSL40" s="61"/>
      <c r="FSM40" s="61"/>
      <c r="FSN40" s="61"/>
      <c r="FSO40" s="61"/>
      <c r="FSP40" s="61"/>
      <c r="FSQ40" s="61"/>
      <c r="FSR40" s="61"/>
      <c r="FSS40" s="61"/>
      <c r="FST40" s="61"/>
      <c r="FSU40" s="61"/>
      <c r="FSV40" s="61"/>
      <c r="FSW40" s="61"/>
      <c r="FSX40" s="61"/>
      <c r="FSY40" s="61"/>
      <c r="FSZ40" s="61"/>
      <c r="FTA40" s="61"/>
      <c r="FTB40" s="61"/>
      <c r="FTC40" s="61"/>
      <c r="FTD40" s="61"/>
      <c r="FTE40" s="61"/>
      <c r="FTF40" s="61"/>
      <c r="FTG40" s="61"/>
      <c r="FTH40" s="61"/>
      <c r="FTI40" s="61"/>
      <c r="FTJ40" s="61"/>
      <c r="FTK40" s="61"/>
      <c r="FTL40" s="61"/>
      <c r="FTM40" s="61"/>
      <c r="FTN40" s="61"/>
      <c r="FTO40" s="61"/>
      <c r="FTP40" s="61"/>
      <c r="FTQ40" s="61"/>
      <c r="FTR40" s="61"/>
      <c r="FTS40" s="61"/>
      <c r="FTT40" s="61"/>
      <c r="FTU40" s="61"/>
      <c r="FTV40" s="61"/>
      <c r="FTW40" s="61"/>
      <c r="FTX40" s="61"/>
      <c r="FTY40" s="61"/>
      <c r="FTZ40" s="61"/>
      <c r="FUA40" s="61"/>
      <c r="FUB40" s="61"/>
      <c r="FUC40" s="61"/>
      <c r="FUD40" s="61"/>
      <c r="FUE40" s="61"/>
      <c r="FUF40" s="61"/>
      <c r="FUG40" s="61"/>
      <c r="FUH40" s="61"/>
      <c r="FUI40" s="61"/>
      <c r="FUJ40" s="61"/>
      <c r="FUK40" s="61"/>
      <c r="FUL40" s="61"/>
      <c r="FUM40" s="61"/>
      <c r="FUN40" s="61"/>
      <c r="FUO40" s="61"/>
      <c r="FUP40" s="61"/>
      <c r="FUQ40" s="61"/>
      <c r="FUR40" s="61"/>
      <c r="FUS40" s="61"/>
      <c r="FUT40" s="61"/>
      <c r="FUU40" s="61"/>
      <c r="FUV40" s="61"/>
      <c r="FUW40" s="61"/>
      <c r="FUX40" s="61"/>
      <c r="FUY40" s="61"/>
      <c r="FUZ40" s="61"/>
      <c r="FVA40" s="61"/>
      <c r="FVB40" s="61"/>
      <c r="FVC40" s="61"/>
      <c r="FVD40" s="61"/>
      <c r="FVE40" s="61"/>
      <c r="FVF40" s="61"/>
      <c r="FVG40" s="61"/>
      <c r="FVH40" s="61"/>
      <c r="FVI40" s="61"/>
      <c r="FVJ40" s="61"/>
      <c r="FVK40" s="61"/>
      <c r="FVL40" s="61"/>
      <c r="FVM40" s="61"/>
      <c r="FVN40" s="61"/>
      <c r="FVO40" s="61"/>
      <c r="FVP40" s="61"/>
      <c r="FVQ40" s="61"/>
      <c r="FVR40" s="61"/>
      <c r="FVS40" s="61"/>
      <c r="FVT40" s="61"/>
      <c r="FVU40" s="61"/>
      <c r="FVV40" s="61"/>
      <c r="FVW40" s="61"/>
      <c r="FVX40" s="61"/>
      <c r="FVY40" s="61"/>
      <c r="FVZ40" s="61"/>
      <c r="FWA40" s="61"/>
      <c r="FWB40" s="61"/>
      <c r="FWC40" s="61"/>
      <c r="FWD40" s="61"/>
      <c r="FWE40" s="61"/>
      <c r="FWF40" s="61"/>
      <c r="FWG40" s="61"/>
      <c r="FWH40" s="61"/>
      <c r="FWI40" s="61"/>
      <c r="FWJ40" s="61"/>
      <c r="FWK40" s="61"/>
      <c r="FWL40" s="61"/>
      <c r="FWM40" s="61"/>
      <c r="FWN40" s="61"/>
      <c r="FWO40" s="61"/>
      <c r="FWP40" s="61"/>
      <c r="FWQ40" s="61"/>
      <c r="FWR40" s="61"/>
      <c r="FWS40" s="61"/>
      <c r="FWT40" s="61"/>
      <c r="FWU40" s="61"/>
      <c r="FWV40" s="61"/>
      <c r="FWW40" s="61"/>
      <c r="FWX40" s="61"/>
      <c r="FWY40" s="61"/>
      <c r="FWZ40" s="61"/>
      <c r="FXA40" s="61"/>
      <c r="FXB40" s="61"/>
      <c r="FXC40" s="61"/>
      <c r="FXD40" s="61"/>
      <c r="FXE40" s="61"/>
      <c r="FXF40" s="61"/>
      <c r="FXG40" s="61"/>
      <c r="FXH40" s="61"/>
      <c r="FXI40" s="61"/>
      <c r="FXJ40" s="61"/>
      <c r="FXK40" s="61"/>
      <c r="FXL40" s="61"/>
      <c r="FXM40" s="61"/>
      <c r="FXN40" s="61"/>
      <c r="FXO40" s="61"/>
      <c r="FXP40" s="61"/>
      <c r="FXQ40" s="61"/>
      <c r="FXR40" s="61"/>
      <c r="FXS40" s="61"/>
      <c r="FXT40" s="61"/>
      <c r="FXU40" s="61"/>
      <c r="FXV40" s="61"/>
      <c r="FXW40" s="61"/>
      <c r="FXX40" s="61"/>
      <c r="FXY40" s="61"/>
      <c r="FXZ40" s="61"/>
      <c r="FYA40" s="61"/>
      <c r="FYB40" s="61"/>
      <c r="FYC40" s="61"/>
      <c r="FYD40" s="61"/>
      <c r="FYE40" s="61"/>
      <c r="FYF40" s="61"/>
      <c r="FYG40" s="61"/>
      <c r="FYH40" s="61"/>
      <c r="FYI40" s="61"/>
      <c r="FYJ40" s="61"/>
      <c r="FYK40" s="61"/>
      <c r="FYL40" s="61"/>
      <c r="FYM40" s="61"/>
      <c r="FYN40" s="61"/>
      <c r="FYO40" s="61"/>
      <c r="FYP40" s="61"/>
      <c r="FYQ40" s="61"/>
      <c r="FYR40" s="61"/>
      <c r="FYS40" s="61"/>
      <c r="FYT40" s="61"/>
      <c r="FYU40" s="61"/>
      <c r="FYV40" s="61"/>
      <c r="FYW40" s="61"/>
      <c r="FYX40" s="61"/>
      <c r="FYY40" s="61"/>
      <c r="FYZ40" s="61"/>
      <c r="FZA40" s="61"/>
      <c r="FZB40" s="61"/>
      <c r="FZC40" s="61"/>
      <c r="FZD40" s="61"/>
      <c r="FZE40" s="61"/>
      <c r="FZF40" s="61"/>
      <c r="FZG40" s="61"/>
      <c r="FZH40" s="61"/>
      <c r="FZI40" s="61"/>
      <c r="FZJ40" s="61"/>
      <c r="FZK40" s="61"/>
      <c r="FZL40" s="61"/>
      <c r="FZM40" s="61"/>
      <c r="FZN40" s="61"/>
      <c r="FZO40" s="61"/>
      <c r="FZP40" s="61"/>
      <c r="FZQ40" s="61"/>
      <c r="FZR40" s="61"/>
      <c r="FZS40" s="61"/>
      <c r="FZT40" s="61"/>
      <c r="FZU40" s="61"/>
      <c r="FZV40" s="61"/>
      <c r="FZW40" s="61"/>
      <c r="FZX40" s="61"/>
      <c r="FZY40" s="61"/>
      <c r="FZZ40" s="61"/>
      <c r="GAA40" s="61"/>
      <c r="GAB40" s="61"/>
      <c r="GAC40" s="61"/>
      <c r="GAD40" s="61"/>
      <c r="GAE40" s="61"/>
      <c r="GAF40" s="61"/>
      <c r="GAG40" s="61"/>
      <c r="GAH40" s="61"/>
      <c r="GAI40" s="61"/>
      <c r="GAJ40" s="61"/>
      <c r="GAK40" s="61"/>
      <c r="GAL40" s="61"/>
      <c r="GAM40" s="61"/>
      <c r="GAN40" s="61"/>
      <c r="GAO40" s="61"/>
      <c r="GAP40" s="61"/>
      <c r="GAQ40" s="61"/>
      <c r="GAR40" s="61"/>
      <c r="GAS40" s="61"/>
      <c r="GAT40" s="61"/>
      <c r="GAU40" s="61"/>
      <c r="GAV40" s="61"/>
      <c r="GAW40" s="61"/>
      <c r="GAX40" s="61"/>
      <c r="GAY40" s="61"/>
      <c r="GAZ40" s="61"/>
      <c r="GBA40" s="61"/>
      <c r="GBB40" s="61"/>
      <c r="GBC40" s="61"/>
      <c r="GBD40" s="61"/>
      <c r="GBE40" s="61"/>
      <c r="GBF40" s="61"/>
      <c r="GBG40" s="61"/>
      <c r="GBH40" s="61"/>
      <c r="GBI40" s="61"/>
      <c r="GBJ40" s="61"/>
      <c r="GBK40" s="61"/>
      <c r="GBL40" s="61"/>
      <c r="GBM40" s="61"/>
      <c r="GBN40" s="61"/>
      <c r="GBO40" s="61"/>
      <c r="GBP40" s="61"/>
      <c r="GBQ40" s="61"/>
      <c r="GBR40" s="61"/>
      <c r="GBS40" s="61"/>
      <c r="GBT40" s="61"/>
      <c r="GBU40" s="61"/>
      <c r="GBV40" s="61"/>
      <c r="GBW40" s="61"/>
      <c r="GBX40" s="61"/>
      <c r="GBY40" s="61"/>
      <c r="GBZ40" s="61"/>
      <c r="GCA40" s="61"/>
      <c r="GCB40" s="61"/>
      <c r="GCC40" s="61"/>
      <c r="GCD40" s="61"/>
      <c r="GCE40" s="61"/>
      <c r="GCF40" s="61"/>
      <c r="GCG40" s="61"/>
      <c r="GCH40" s="61"/>
      <c r="GCI40" s="61"/>
      <c r="GCJ40" s="61"/>
      <c r="GCK40" s="61"/>
      <c r="GCL40" s="61"/>
      <c r="GCM40" s="61"/>
      <c r="GCN40" s="61"/>
      <c r="GCO40" s="61"/>
      <c r="GCP40" s="61"/>
      <c r="GCQ40" s="61"/>
      <c r="GCR40" s="61"/>
      <c r="GCS40" s="61"/>
      <c r="GCT40" s="61"/>
      <c r="GCU40" s="61"/>
      <c r="GCV40" s="61"/>
      <c r="GCW40" s="61"/>
      <c r="GCX40" s="61"/>
      <c r="GCY40" s="61"/>
      <c r="GCZ40" s="61"/>
      <c r="GDA40" s="61"/>
      <c r="GDB40" s="61"/>
      <c r="GDC40" s="61"/>
      <c r="GDD40" s="61"/>
      <c r="GDE40" s="61"/>
      <c r="GDF40" s="61"/>
      <c r="GDG40" s="61"/>
      <c r="GDH40" s="61"/>
      <c r="GDI40" s="61"/>
      <c r="GDJ40" s="61"/>
      <c r="GDK40" s="61"/>
      <c r="GDL40" s="61"/>
      <c r="GDM40" s="61"/>
      <c r="GDN40" s="61"/>
      <c r="GDO40" s="61"/>
      <c r="GDP40" s="61"/>
      <c r="GDQ40" s="61"/>
      <c r="GDR40" s="61"/>
      <c r="GDS40" s="61"/>
      <c r="GDT40" s="61"/>
      <c r="GDU40" s="61"/>
      <c r="GDV40" s="61"/>
      <c r="GDW40" s="61"/>
      <c r="GDX40" s="61"/>
      <c r="GDY40" s="61"/>
      <c r="GDZ40" s="61"/>
      <c r="GEA40" s="61"/>
      <c r="GEB40" s="61"/>
      <c r="GEC40" s="61"/>
      <c r="GED40" s="61"/>
      <c r="GEE40" s="61"/>
      <c r="GEF40" s="61"/>
      <c r="GEG40" s="61"/>
      <c r="GEH40" s="61"/>
      <c r="GEI40" s="61"/>
      <c r="GEJ40" s="61"/>
      <c r="GEK40" s="61"/>
      <c r="GEL40" s="61"/>
      <c r="GEM40" s="61"/>
      <c r="GEN40" s="61"/>
      <c r="GEO40" s="61"/>
      <c r="GEP40" s="61"/>
      <c r="GEQ40" s="61"/>
      <c r="GER40" s="61"/>
      <c r="GES40" s="61"/>
      <c r="GET40" s="61"/>
      <c r="GEU40" s="61"/>
      <c r="GEV40" s="61"/>
      <c r="GEW40" s="61"/>
      <c r="GEX40" s="61"/>
      <c r="GEY40" s="61"/>
      <c r="GEZ40" s="61"/>
      <c r="GFA40" s="61"/>
      <c r="GFB40" s="61"/>
      <c r="GFC40" s="61"/>
      <c r="GFD40" s="61"/>
      <c r="GFE40" s="61"/>
      <c r="GFF40" s="61"/>
      <c r="GFG40" s="61"/>
      <c r="GFH40" s="61"/>
      <c r="GFI40" s="61"/>
      <c r="GFJ40" s="61"/>
      <c r="GFK40" s="61"/>
      <c r="GFL40" s="61"/>
      <c r="GFM40" s="61"/>
      <c r="GFN40" s="61"/>
      <c r="GFO40" s="61"/>
      <c r="GFP40" s="61"/>
      <c r="GFQ40" s="61"/>
      <c r="GFR40" s="61"/>
      <c r="GFS40" s="61"/>
      <c r="GFT40" s="61"/>
      <c r="GFU40" s="61"/>
      <c r="GFV40" s="61"/>
      <c r="GFW40" s="61"/>
      <c r="GFX40" s="61"/>
      <c r="GFY40" s="61"/>
      <c r="GFZ40" s="61"/>
      <c r="GGA40" s="61"/>
      <c r="GGB40" s="61"/>
      <c r="GGC40" s="61"/>
      <c r="GGD40" s="61"/>
      <c r="GGE40" s="61"/>
      <c r="GGF40" s="61"/>
      <c r="GGG40" s="61"/>
      <c r="GGH40" s="61"/>
      <c r="GGI40" s="61"/>
      <c r="GGJ40" s="61"/>
      <c r="GGK40" s="61"/>
      <c r="GGL40" s="61"/>
      <c r="GGM40" s="61"/>
      <c r="GGN40" s="61"/>
      <c r="GGO40" s="61"/>
      <c r="GGP40" s="61"/>
      <c r="GGQ40" s="61"/>
      <c r="GGR40" s="61"/>
      <c r="GGS40" s="61"/>
      <c r="GGT40" s="61"/>
      <c r="GGU40" s="61"/>
      <c r="GGV40" s="61"/>
      <c r="GGW40" s="61"/>
      <c r="GGX40" s="61"/>
      <c r="GGY40" s="61"/>
      <c r="GGZ40" s="61"/>
      <c r="GHA40" s="61"/>
      <c r="GHB40" s="61"/>
      <c r="GHC40" s="61"/>
      <c r="GHD40" s="61"/>
      <c r="GHE40" s="61"/>
      <c r="GHF40" s="61"/>
      <c r="GHG40" s="61"/>
      <c r="GHH40" s="61"/>
      <c r="GHI40" s="61"/>
      <c r="GHJ40" s="61"/>
      <c r="GHK40" s="61"/>
      <c r="GHL40" s="61"/>
      <c r="GHM40" s="61"/>
      <c r="GHN40" s="61"/>
      <c r="GHO40" s="61"/>
      <c r="GHP40" s="61"/>
      <c r="GHQ40" s="61"/>
      <c r="GHR40" s="61"/>
      <c r="GHS40" s="61"/>
      <c r="GHT40" s="61"/>
      <c r="GHU40" s="61"/>
      <c r="GHV40" s="61"/>
      <c r="GHW40" s="61"/>
      <c r="GHX40" s="61"/>
      <c r="GHY40" s="61"/>
      <c r="GHZ40" s="61"/>
      <c r="GIA40" s="61"/>
      <c r="GIB40" s="61"/>
      <c r="GIC40" s="61"/>
      <c r="GID40" s="61"/>
      <c r="GIE40" s="61"/>
      <c r="GIF40" s="61"/>
      <c r="GIG40" s="61"/>
      <c r="GIH40" s="61"/>
      <c r="GII40" s="61"/>
      <c r="GIJ40" s="61"/>
      <c r="GIK40" s="61"/>
      <c r="GIL40" s="61"/>
      <c r="GIM40" s="61"/>
      <c r="GIN40" s="61"/>
      <c r="GIO40" s="61"/>
      <c r="GIP40" s="61"/>
      <c r="GIQ40" s="61"/>
      <c r="GIR40" s="61"/>
      <c r="GIS40" s="61"/>
      <c r="GIT40" s="61"/>
      <c r="GIU40" s="61"/>
      <c r="GIV40" s="61"/>
      <c r="GIW40" s="61"/>
      <c r="GIX40" s="61"/>
      <c r="GIY40" s="61"/>
      <c r="GIZ40" s="61"/>
      <c r="GJA40" s="61"/>
      <c r="GJB40" s="61"/>
      <c r="GJC40" s="61"/>
      <c r="GJD40" s="61"/>
      <c r="GJE40" s="61"/>
      <c r="GJF40" s="61"/>
      <c r="GJG40" s="61"/>
      <c r="GJH40" s="61"/>
      <c r="GJI40" s="61"/>
      <c r="GJJ40" s="61"/>
      <c r="GJK40" s="61"/>
      <c r="GJL40" s="61"/>
      <c r="GJM40" s="61"/>
      <c r="GJN40" s="61"/>
      <c r="GJO40" s="61"/>
      <c r="GJP40" s="61"/>
      <c r="GJQ40" s="61"/>
      <c r="GJR40" s="61"/>
      <c r="GJS40" s="61"/>
      <c r="GJT40" s="61"/>
      <c r="GJU40" s="61"/>
      <c r="GJV40" s="61"/>
      <c r="GJW40" s="61"/>
      <c r="GJX40" s="61"/>
      <c r="GJY40" s="61"/>
      <c r="GJZ40" s="61"/>
      <c r="GKA40" s="61"/>
      <c r="GKB40" s="61"/>
      <c r="GKC40" s="61"/>
      <c r="GKD40" s="61"/>
      <c r="GKE40" s="61"/>
      <c r="GKF40" s="61"/>
      <c r="GKG40" s="61"/>
      <c r="GKH40" s="61"/>
      <c r="GKI40" s="61"/>
      <c r="GKJ40" s="61"/>
      <c r="GKK40" s="61"/>
      <c r="GKL40" s="61"/>
      <c r="GKM40" s="61"/>
      <c r="GKN40" s="61"/>
      <c r="GKO40" s="61"/>
      <c r="GKP40" s="61"/>
      <c r="GKQ40" s="61"/>
      <c r="GKR40" s="61"/>
      <c r="GKS40" s="61"/>
      <c r="GKT40" s="61"/>
      <c r="GKU40" s="61"/>
      <c r="GKV40" s="61"/>
      <c r="GKW40" s="61"/>
      <c r="GKX40" s="61"/>
      <c r="GKY40" s="61"/>
      <c r="GKZ40" s="61"/>
      <c r="GLA40" s="61"/>
      <c r="GLB40" s="61"/>
      <c r="GLC40" s="61"/>
      <c r="GLD40" s="61"/>
      <c r="GLE40" s="61"/>
      <c r="GLF40" s="61"/>
      <c r="GLG40" s="61"/>
      <c r="GLH40" s="61"/>
      <c r="GLI40" s="61"/>
      <c r="GLJ40" s="61"/>
      <c r="GLK40" s="61"/>
      <c r="GLL40" s="61"/>
      <c r="GLM40" s="61"/>
      <c r="GLN40" s="61"/>
      <c r="GLO40" s="61"/>
      <c r="GLP40" s="61"/>
      <c r="GLQ40" s="61"/>
      <c r="GLR40" s="61"/>
      <c r="GLS40" s="61"/>
      <c r="GLT40" s="61"/>
      <c r="GLU40" s="61"/>
      <c r="GLV40" s="61"/>
      <c r="GLW40" s="61"/>
      <c r="GLX40" s="61"/>
      <c r="GLY40" s="61"/>
      <c r="GLZ40" s="61"/>
      <c r="GMA40" s="61"/>
      <c r="GMB40" s="61"/>
      <c r="GMC40" s="61"/>
      <c r="GMD40" s="61"/>
      <c r="GME40" s="61"/>
      <c r="GMF40" s="61"/>
      <c r="GMG40" s="61"/>
      <c r="GMH40" s="61"/>
      <c r="GMI40" s="61"/>
      <c r="GMJ40" s="61"/>
      <c r="GMK40" s="61"/>
      <c r="GML40" s="61"/>
      <c r="GMM40" s="61"/>
      <c r="GMN40" s="61"/>
      <c r="GMO40" s="61"/>
      <c r="GMP40" s="61"/>
      <c r="GMQ40" s="61"/>
      <c r="GMR40" s="61"/>
      <c r="GMS40" s="61"/>
      <c r="GMT40" s="61"/>
      <c r="GMU40" s="61"/>
      <c r="GMV40" s="61"/>
      <c r="GMW40" s="61"/>
      <c r="GMX40" s="61"/>
      <c r="GMY40" s="61"/>
      <c r="GMZ40" s="61"/>
      <c r="GNA40" s="61"/>
      <c r="GNB40" s="61"/>
      <c r="GNC40" s="61"/>
      <c r="GND40" s="61"/>
      <c r="GNE40" s="61"/>
      <c r="GNF40" s="61"/>
      <c r="GNG40" s="61"/>
      <c r="GNH40" s="61"/>
      <c r="GNI40" s="61"/>
      <c r="GNJ40" s="61"/>
      <c r="GNK40" s="61"/>
      <c r="GNL40" s="61"/>
      <c r="GNM40" s="61"/>
      <c r="GNN40" s="61"/>
      <c r="GNO40" s="61"/>
      <c r="GNP40" s="61"/>
      <c r="GNQ40" s="61"/>
      <c r="GNR40" s="61"/>
      <c r="GNS40" s="61"/>
      <c r="GNT40" s="61"/>
      <c r="GNU40" s="61"/>
      <c r="GNV40" s="61"/>
      <c r="GNW40" s="61"/>
      <c r="GNX40" s="61"/>
      <c r="GNY40" s="61"/>
      <c r="GNZ40" s="61"/>
      <c r="GOA40" s="61"/>
      <c r="GOB40" s="61"/>
      <c r="GOC40" s="61"/>
      <c r="GOD40" s="61"/>
      <c r="GOE40" s="61"/>
      <c r="GOF40" s="61"/>
      <c r="GOG40" s="61"/>
      <c r="GOH40" s="61"/>
      <c r="GOI40" s="61"/>
      <c r="GOJ40" s="61"/>
      <c r="GOK40" s="61"/>
      <c r="GOL40" s="61"/>
      <c r="GOM40" s="61"/>
      <c r="GON40" s="61"/>
      <c r="GOO40" s="61"/>
      <c r="GOP40" s="61"/>
      <c r="GOQ40" s="61"/>
      <c r="GOR40" s="61"/>
      <c r="GOS40" s="61"/>
      <c r="GOT40" s="61"/>
      <c r="GOU40" s="61"/>
      <c r="GOV40" s="61"/>
      <c r="GOW40" s="61"/>
      <c r="GOX40" s="61"/>
      <c r="GOY40" s="61"/>
      <c r="GOZ40" s="61"/>
      <c r="GPA40" s="61"/>
      <c r="GPB40" s="61"/>
      <c r="GPC40" s="61"/>
      <c r="GPD40" s="61"/>
      <c r="GPE40" s="61"/>
      <c r="GPF40" s="61"/>
      <c r="GPG40" s="61"/>
      <c r="GPH40" s="61"/>
      <c r="GPI40" s="61"/>
      <c r="GPJ40" s="61"/>
      <c r="GPK40" s="61"/>
      <c r="GPL40" s="61"/>
      <c r="GPM40" s="61"/>
      <c r="GPN40" s="61"/>
      <c r="GPO40" s="61"/>
      <c r="GPP40" s="61"/>
      <c r="GPQ40" s="61"/>
      <c r="GPR40" s="61"/>
      <c r="GPS40" s="61"/>
      <c r="GPT40" s="61"/>
      <c r="GPU40" s="61"/>
      <c r="GPV40" s="61"/>
      <c r="GPW40" s="61"/>
      <c r="GPX40" s="61"/>
      <c r="GPY40" s="61"/>
      <c r="GPZ40" s="61"/>
      <c r="GQA40" s="61"/>
      <c r="GQB40" s="61"/>
      <c r="GQC40" s="61"/>
      <c r="GQD40" s="61"/>
      <c r="GQE40" s="61"/>
      <c r="GQF40" s="61"/>
      <c r="GQG40" s="61"/>
      <c r="GQH40" s="61"/>
      <c r="GQI40" s="61"/>
      <c r="GQJ40" s="61"/>
      <c r="GQK40" s="61"/>
      <c r="GQL40" s="61"/>
      <c r="GQM40" s="61"/>
      <c r="GQN40" s="61"/>
      <c r="GQO40" s="61"/>
      <c r="GQP40" s="61"/>
      <c r="GQQ40" s="61"/>
      <c r="GQR40" s="61"/>
      <c r="GQS40" s="61"/>
      <c r="GQT40" s="61"/>
      <c r="GQU40" s="61"/>
      <c r="GQV40" s="61"/>
      <c r="GQW40" s="61"/>
      <c r="GQX40" s="61"/>
      <c r="GQY40" s="61"/>
      <c r="GQZ40" s="61"/>
      <c r="GRA40" s="61"/>
      <c r="GRB40" s="61"/>
      <c r="GRC40" s="61"/>
      <c r="GRD40" s="61"/>
      <c r="GRE40" s="61"/>
      <c r="GRF40" s="61"/>
      <c r="GRG40" s="61"/>
      <c r="GRH40" s="61"/>
      <c r="GRI40" s="61"/>
      <c r="GRJ40" s="61"/>
      <c r="GRK40" s="61"/>
      <c r="GRL40" s="61"/>
      <c r="GRM40" s="61"/>
      <c r="GRN40" s="61"/>
      <c r="GRO40" s="61"/>
      <c r="GRP40" s="61"/>
      <c r="GRQ40" s="61"/>
      <c r="GRR40" s="61"/>
      <c r="GRS40" s="61"/>
      <c r="GRT40" s="61"/>
      <c r="GRU40" s="61"/>
      <c r="GRV40" s="61"/>
      <c r="GRW40" s="61"/>
      <c r="GRX40" s="61"/>
      <c r="GRY40" s="61"/>
      <c r="GRZ40" s="61"/>
      <c r="GSA40" s="61"/>
      <c r="GSB40" s="61"/>
      <c r="GSC40" s="61"/>
      <c r="GSD40" s="61"/>
      <c r="GSE40" s="61"/>
      <c r="GSF40" s="61"/>
      <c r="GSG40" s="61"/>
      <c r="GSH40" s="61"/>
      <c r="GSI40" s="61"/>
      <c r="GSJ40" s="61"/>
      <c r="GSK40" s="61"/>
      <c r="GSL40" s="61"/>
      <c r="GSM40" s="61"/>
      <c r="GSN40" s="61"/>
      <c r="GSO40" s="61"/>
      <c r="GSP40" s="61"/>
      <c r="GSQ40" s="61"/>
      <c r="GSR40" s="61"/>
      <c r="GSS40" s="61"/>
      <c r="GST40" s="61"/>
      <c r="GSU40" s="61"/>
      <c r="GSV40" s="61"/>
      <c r="GSW40" s="61"/>
      <c r="GSX40" s="61"/>
      <c r="GSY40" s="61"/>
      <c r="GSZ40" s="61"/>
      <c r="GTA40" s="61"/>
      <c r="GTB40" s="61"/>
      <c r="GTC40" s="61"/>
      <c r="GTD40" s="61"/>
      <c r="GTE40" s="61"/>
      <c r="GTF40" s="61"/>
      <c r="GTG40" s="61"/>
      <c r="GTH40" s="61"/>
      <c r="GTI40" s="61"/>
      <c r="GTJ40" s="61"/>
      <c r="GTK40" s="61"/>
      <c r="GTL40" s="61"/>
      <c r="GTM40" s="61"/>
      <c r="GTN40" s="61"/>
      <c r="GTO40" s="61"/>
      <c r="GTP40" s="61"/>
      <c r="GTQ40" s="61"/>
      <c r="GTR40" s="61"/>
      <c r="GTS40" s="61"/>
      <c r="GTT40" s="61"/>
      <c r="GTU40" s="61"/>
      <c r="GTV40" s="61"/>
      <c r="GTW40" s="61"/>
      <c r="GTX40" s="61"/>
      <c r="GTY40" s="61"/>
      <c r="GTZ40" s="61"/>
      <c r="GUA40" s="61"/>
      <c r="GUB40" s="61"/>
      <c r="GUC40" s="61"/>
      <c r="GUD40" s="61"/>
      <c r="GUE40" s="61"/>
      <c r="GUF40" s="61"/>
      <c r="GUG40" s="61"/>
      <c r="GUH40" s="61"/>
      <c r="GUI40" s="61"/>
      <c r="GUJ40" s="61"/>
      <c r="GUK40" s="61"/>
      <c r="GUL40" s="61"/>
      <c r="GUM40" s="61"/>
      <c r="GUN40" s="61"/>
      <c r="GUO40" s="61"/>
      <c r="GUP40" s="61"/>
      <c r="GUQ40" s="61"/>
      <c r="GUR40" s="61"/>
      <c r="GUS40" s="61"/>
      <c r="GUT40" s="61"/>
      <c r="GUU40" s="61"/>
      <c r="GUV40" s="61"/>
      <c r="GUW40" s="61"/>
      <c r="GUX40" s="61"/>
      <c r="GUY40" s="61"/>
      <c r="GUZ40" s="61"/>
      <c r="GVA40" s="61"/>
      <c r="GVB40" s="61"/>
      <c r="GVC40" s="61"/>
      <c r="GVD40" s="61"/>
      <c r="GVE40" s="61"/>
      <c r="GVF40" s="61"/>
      <c r="GVG40" s="61"/>
      <c r="GVH40" s="61"/>
      <c r="GVI40" s="61"/>
      <c r="GVJ40" s="61"/>
      <c r="GVK40" s="61"/>
      <c r="GVL40" s="61"/>
      <c r="GVM40" s="61"/>
      <c r="GVN40" s="61"/>
      <c r="GVO40" s="61"/>
      <c r="GVP40" s="61"/>
      <c r="GVQ40" s="61"/>
      <c r="GVR40" s="61"/>
      <c r="GVS40" s="61"/>
      <c r="GVT40" s="61"/>
      <c r="GVU40" s="61"/>
      <c r="GVV40" s="61"/>
      <c r="GVW40" s="61"/>
      <c r="GVX40" s="61"/>
      <c r="GVY40" s="61"/>
      <c r="GVZ40" s="61"/>
      <c r="GWA40" s="61"/>
      <c r="GWB40" s="61"/>
      <c r="GWC40" s="61"/>
      <c r="GWD40" s="61"/>
      <c r="GWE40" s="61"/>
      <c r="GWF40" s="61"/>
      <c r="GWG40" s="61"/>
      <c r="GWH40" s="61"/>
      <c r="GWI40" s="61"/>
      <c r="GWJ40" s="61"/>
      <c r="GWK40" s="61"/>
      <c r="GWL40" s="61"/>
      <c r="GWM40" s="61"/>
      <c r="GWN40" s="61"/>
      <c r="GWO40" s="61"/>
      <c r="GWP40" s="61"/>
      <c r="GWQ40" s="61"/>
      <c r="GWR40" s="61"/>
      <c r="GWS40" s="61"/>
      <c r="GWT40" s="61"/>
      <c r="GWU40" s="61"/>
      <c r="GWV40" s="61"/>
      <c r="GWW40" s="61"/>
      <c r="GWX40" s="61"/>
      <c r="GWY40" s="61"/>
      <c r="GWZ40" s="61"/>
      <c r="GXA40" s="61"/>
      <c r="GXB40" s="61"/>
      <c r="GXC40" s="61"/>
      <c r="GXD40" s="61"/>
      <c r="GXE40" s="61"/>
      <c r="GXF40" s="61"/>
      <c r="GXG40" s="61"/>
      <c r="GXH40" s="61"/>
      <c r="GXI40" s="61"/>
      <c r="GXJ40" s="61"/>
      <c r="GXK40" s="61"/>
      <c r="GXL40" s="61"/>
      <c r="GXM40" s="61"/>
      <c r="GXN40" s="61"/>
      <c r="GXO40" s="61"/>
      <c r="GXP40" s="61"/>
      <c r="GXQ40" s="61"/>
      <c r="GXR40" s="61"/>
      <c r="GXS40" s="61"/>
      <c r="GXT40" s="61"/>
      <c r="GXU40" s="61"/>
      <c r="GXV40" s="61"/>
      <c r="GXW40" s="61"/>
      <c r="GXX40" s="61"/>
      <c r="GXY40" s="61"/>
      <c r="GXZ40" s="61"/>
      <c r="GYA40" s="61"/>
      <c r="GYB40" s="61"/>
      <c r="GYC40" s="61"/>
      <c r="GYD40" s="61"/>
      <c r="GYE40" s="61"/>
      <c r="GYF40" s="61"/>
      <c r="GYG40" s="61"/>
      <c r="GYH40" s="61"/>
      <c r="GYI40" s="61"/>
      <c r="GYJ40" s="61"/>
      <c r="GYK40" s="61"/>
      <c r="GYL40" s="61"/>
      <c r="GYM40" s="61"/>
      <c r="GYN40" s="61"/>
      <c r="GYO40" s="61"/>
      <c r="GYP40" s="61"/>
      <c r="GYQ40" s="61"/>
      <c r="GYR40" s="61"/>
      <c r="GYS40" s="61"/>
      <c r="GYT40" s="61"/>
      <c r="GYU40" s="61"/>
      <c r="GYV40" s="61"/>
      <c r="GYW40" s="61"/>
      <c r="GYX40" s="61"/>
      <c r="GYY40" s="61"/>
      <c r="GYZ40" s="61"/>
      <c r="GZA40" s="61"/>
      <c r="GZB40" s="61"/>
      <c r="GZC40" s="61"/>
      <c r="GZD40" s="61"/>
      <c r="GZE40" s="61"/>
      <c r="GZF40" s="61"/>
      <c r="GZG40" s="61"/>
      <c r="GZH40" s="61"/>
      <c r="GZI40" s="61"/>
      <c r="GZJ40" s="61"/>
      <c r="GZK40" s="61"/>
      <c r="GZL40" s="61"/>
      <c r="GZM40" s="61"/>
      <c r="GZN40" s="61"/>
      <c r="GZO40" s="61"/>
      <c r="GZP40" s="61"/>
      <c r="GZQ40" s="61"/>
      <c r="GZR40" s="61"/>
      <c r="GZS40" s="61"/>
      <c r="GZT40" s="61"/>
      <c r="GZU40" s="61"/>
      <c r="GZV40" s="61"/>
      <c r="GZW40" s="61"/>
      <c r="GZX40" s="61"/>
      <c r="GZY40" s="61"/>
      <c r="GZZ40" s="61"/>
      <c r="HAA40" s="61"/>
      <c r="HAB40" s="61"/>
      <c r="HAC40" s="61"/>
      <c r="HAD40" s="61"/>
      <c r="HAE40" s="61"/>
      <c r="HAF40" s="61"/>
      <c r="HAG40" s="61"/>
      <c r="HAH40" s="61"/>
      <c r="HAI40" s="61"/>
      <c r="HAJ40" s="61"/>
      <c r="HAK40" s="61"/>
      <c r="HAL40" s="61"/>
      <c r="HAM40" s="61"/>
      <c r="HAN40" s="61"/>
      <c r="HAO40" s="61"/>
      <c r="HAP40" s="61"/>
      <c r="HAQ40" s="61"/>
      <c r="HAR40" s="61"/>
      <c r="HAS40" s="61"/>
      <c r="HAT40" s="61"/>
      <c r="HAU40" s="61"/>
      <c r="HAV40" s="61"/>
      <c r="HAW40" s="61"/>
      <c r="HAX40" s="61"/>
      <c r="HAY40" s="61"/>
      <c r="HAZ40" s="61"/>
      <c r="HBA40" s="61"/>
      <c r="HBB40" s="61"/>
      <c r="HBC40" s="61"/>
      <c r="HBD40" s="61"/>
      <c r="HBE40" s="61"/>
      <c r="HBF40" s="61"/>
      <c r="HBG40" s="61"/>
      <c r="HBH40" s="61"/>
      <c r="HBI40" s="61"/>
      <c r="HBJ40" s="61"/>
      <c r="HBK40" s="61"/>
      <c r="HBL40" s="61"/>
      <c r="HBM40" s="61"/>
      <c r="HBN40" s="61"/>
      <c r="HBO40" s="61"/>
      <c r="HBP40" s="61"/>
      <c r="HBQ40" s="61"/>
      <c r="HBR40" s="61"/>
      <c r="HBS40" s="61"/>
      <c r="HBT40" s="61"/>
      <c r="HBU40" s="61"/>
      <c r="HBV40" s="61"/>
      <c r="HBW40" s="61"/>
      <c r="HBX40" s="61"/>
      <c r="HBY40" s="61"/>
      <c r="HBZ40" s="61"/>
      <c r="HCA40" s="61"/>
      <c r="HCB40" s="61"/>
      <c r="HCC40" s="61"/>
      <c r="HCD40" s="61"/>
      <c r="HCE40" s="61"/>
      <c r="HCF40" s="61"/>
      <c r="HCG40" s="61"/>
      <c r="HCH40" s="61"/>
      <c r="HCI40" s="61"/>
      <c r="HCJ40" s="61"/>
      <c r="HCK40" s="61"/>
      <c r="HCL40" s="61"/>
      <c r="HCM40" s="61"/>
      <c r="HCN40" s="61"/>
      <c r="HCO40" s="61"/>
      <c r="HCP40" s="61"/>
      <c r="HCQ40" s="61"/>
      <c r="HCR40" s="61"/>
      <c r="HCS40" s="61"/>
      <c r="HCT40" s="61"/>
      <c r="HCU40" s="61"/>
      <c r="HCV40" s="61"/>
      <c r="HCW40" s="61"/>
      <c r="HCX40" s="61"/>
      <c r="HCY40" s="61"/>
      <c r="HCZ40" s="61"/>
      <c r="HDA40" s="61"/>
      <c r="HDB40" s="61"/>
      <c r="HDC40" s="61"/>
      <c r="HDD40" s="61"/>
      <c r="HDE40" s="61"/>
      <c r="HDF40" s="61"/>
      <c r="HDG40" s="61"/>
      <c r="HDH40" s="61"/>
      <c r="HDI40" s="61"/>
      <c r="HDJ40" s="61"/>
      <c r="HDK40" s="61"/>
      <c r="HDL40" s="61"/>
      <c r="HDM40" s="61"/>
      <c r="HDN40" s="61"/>
      <c r="HDO40" s="61"/>
      <c r="HDP40" s="61"/>
      <c r="HDQ40" s="61"/>
      <c r="HDR40" s="61"/>
      <c r="HDS40" s="61"/>
      <c r="HDT40" s="61"/>
      <c r="HDU40" s="61"/>
      <c r="HDV40" s="61"/>
      <c r="HDW40" s="61"/>
      <c r="HDX40" s="61"/>
      <c r="HDY40" s="61"/>
      <c r="HDZ40" s="61"/>
      <c r="HEA40" s="61"/>
      <c r="HEB40" s="61"/>
      <c r="HEC40" s="61"/>
      <c r="HED40" s="61"/>
      <c r="HEE40" s="61"/>
      <c r="HEF40" s="61"/>
      <c r="HEG40" s="61"/>
      <c r="HEH40" s="61"/>
      <c r="HEI40" s="61"/>
      <c r="HEJ40" s="61"/>
      <c r="HEK40" s="61"/>
      <c r="HEL40" s="61"/>
      <c r="HEM40" s="61"/>
      <c r="HEN40" s="61"/>
      <c r="HEO40" s="61"/>
      <c r="HEP40" s="61"/>
      <c r="HEQ40" s="61"/>
      <c r="HER40" s="61"/>
      <c r="HES40" s="61"/>
      <c r="HET40" s="61"/>
      <c r="HEU40" s="61"/>
      <c r="HEV40" s="61"/>
      <c r="HEW40" s="61"/>
      <c r="HEX40" s="61"/>
      <c r="HEY40" s="61"/>
      <c r="HEZ40" s="61"/>
      <c r="HFA40" s="61"/>
      <c r="HFB40" s="61"/>
      <c r="HFC40" s="61"/>
      <c r="HFD40" s="61"/>
      <c r="HFE40" s="61"/>
      <c r="HFF40" s="61"/>
      <c r="HFG40" s="61"/>
      <c r="HFH40" s="61"/>
      <c r="HFI40" s="61"/>
      <c r="HFJ40" s="61"/>
      <c r="HFK40" s="61"/>
      <c r="HFL40" s="61"/>
      <c r="HFM40" s="61"/>
      <c r="HFN40" s="61"/>
      <c r="HFO40" s="61"/>
      <c r="HFP40" s="61"/>
      <c r="HFQ40" s="61"/>
      <c r="HFR40" s="61"/>
      <c r="HFS40" s="61"/>
      <c r="HFT40" s="61"/>
      <c r="HFU40" s="61"/>
      <c r="HFV40" s="61"/>
      <c r="HFW40" s="61"/>
      <c r="HFX40" s="61"/>
      <c r="HFY40" s="61"/>
      <c r="HFZ40" s="61"/>
      <c r="HGA40" s="61"/>
      <c r="HGB40" s="61"/>
      <c r="HGC40" s="61"/>
      <c r="HGD40" s="61"/>
      <c r="HGE40" s="61"/>
      <c r="HGF40" s="61"/>
      <c r="HGG40" s="61"/>
      <c r="HGH40" s="61"/>
      <c r="HGI40" s="61"/>
      <c r="HGJ40" s="61"/>
      <c r="HGK40" s="61"/>
      <c r="HGL40" s="61"/>
      <c r="HGM40" s="61"/>
      <c r="HGN40" s="61"/>
      <c r="HGO40" s="61"/>
      <c r="HGP40" s="61"/>
      <c r="HGQ40" s="61"/>
      <c r="HGR40" s="61"/>
      <c r="HGS40" s="61"/>
      <c r="HGT40" s="61"/>
      <c r="HGU40" s="61"/>
      <c r="HGV40" s="61"/>
      <c r="HGW40" s="61"/>
      <c r="HGX40" s="61"/>
      <c r="HGY40" s="61"/>
      <c r="HGZ40" s="61"/>
      <c r="HHA40" s="61"/>
      <c r="HHB40" s="61"/>
      <c r="HHC40" s="61"/>
      <c r="HHD40" s="61"/>
      <c r="HHE40" s="61"/>
      <c r="HHF40" s="61"/>
      <c r="HHG40" s="61"/>
      <c r="HHH40" s="61"/>
      <c r="HHI40" s="61"/>
      <c r="HHJ40" s="61"/>
      <c r="HHK40" s="61"/>
      <c r="HHL40" s="61"/>
      <c r="HHM40" s="61"/>
      <c r="HHN40" s="61"/>
      <c r="HHO40" s="61"/>
      <c r="HHP40" s="61"/>
      <c r="HHQ40" s="61"/>
      <c r="HHR40" s="61"/>
      <c r="HHS40" s="61"/>
      <c r="HHT40" s="61"/>
      <c r="HHU40" s="61"/>
      <c r="HHV40" s="61"/>
      <c r="HHW40" s="61"/>
      <c r="HHX40" s="61"/>
      <c r="HHY40" s="61"/>
      <c r="HHZ40" s="61"/>
      <c r="HIA40" s="61"/>
      <c r="HIB40" s="61"/>
      <c r="HIC40" s="61"/>
      <c r="HID40" s="61"/>
      <c r="HIE40" s="61"/>
      <c r="HIF40" s="61"/>
      <c r="HIG40" s="61"/>
      <c r="HIH40" s="61"/>
      <c r="HII40" s="61"/>
      <c r="HIJ40" s="61"/>
      <c r="HIK40" s="61"/>
      <c r="HIL40" s="61"/>
      <c r="HIM40" s="61"/>
      <c r="HIN40" s="61"/>
      <c r="HIO40" s="61"/>
      <c r="HIP40" s="61"/>
      <c r="HIQ40" s="61"/>
      <c r="HIR40" s="61"/>
      <c r="HIS40" s="61"/>
      <c r="HIT40" s="61"/>
      <c r="HIU40" s="61"/>
      <c r="HIV40" s="61"/>
      <c r="HIW40" s="61"/>
      <c r="HIX40" s="61"/>
      <c r="HIY40" s="61"/>
      <c r="HIZ40" s="61"/>
      <c r="HJA40" s="61"/>
      <c r="HJB40" s="61"/>
      <c r="HJC40" s="61"/>
      <c r="HJD40" s="61"/>
      <c r="HJE40" s="61"/>
      <c r="HJF40" s="61"/>
      <c r="HJG40" s="61"/>
      <c r="HJH40" s="61"/>
      <c r="HJI40" s="61"/>
      <c r="HJJ40" s="61"/>
      <c r="HJK40" s="61"/>
      <c r="HJL40" s="61"/>
      <c r="HJM40" s="61"/>
      <c r="HJN40" s="61"/>
      <c r="HJO40" s="61"/>
      <c r="HJP40" s="61"/>
      <c r="HJQ40" s="61"/>
      <c r="HJR40" s="61"/>
      <c r="HJS40" s="61"/>
      <c r="HJT40" s="61"/>
      <c r="HJU40" s="61"/>
      <c r="HJV40" s="61"/>
      <c r="HJW40" s="61"/>
      <c r="HJX40" s="61"/>
      <c r="HJY40" s="61"/>
      <c r="HJZ40" s="61"/>
      <c r="HKA40" s="61"/>
      <c r="HKB40" s="61"/>
      <c r="HKC40" s="61"/>
      <c r="HKD40" s="61"/>
      <c r="HKE40" s="61"/>
      <c r="HKF40" s="61"/>
      <c r="HKG40" s="61"/>
      <c r="HKH40" s="61"/>
      <c r="HKI40" s="61"/>
      <c r="HKJ40" s="61"/>
      <c r="HKK40" s="61"/>
      <c r="HKL40" s="61"/>
      <c r="HKM40" s="61"/>
      <c r="HKN40" s="61"/>
      <c r="HKO40" s="61"/>
      <c r="HKP40" s="61"/>
      <c r="HKQ40" s="61"/>
      <c r="HKR40" s="61"/>
      <c r="HKS40" s="61"/>
      <c r="HKT40" s="61"/>
      <c r="HKU40" s="61"/>
      <c r="HKV40" s="61"/>
      <c r="HKW40" s="61"/>
      <c r="HKX40" s="61"/>
      <c r="HKY40" s="61"/>
      <c r="HKZ40" s="61"/>
      <c r="HLA40" s="61"/>
      <c r="HLB40" s="61"/>
      <c r="HLC40" s="61"/>
      <c r="HLD40" s="61"/>
      <c r="HLE40" s="61"/>
      <c r="HLF40" s="61"/>
      <c r="HLG40" s="61"/>
      <c r="HLH40" s="61"/>
      <c r="HLI40" s="61"/>
      <c r="HLJ40" s="61"/>
      <c r="HLK40" s="61"/>
      <c r="HLL40" s="61"/>
      <c r="HLM40" s="61"/>
      <c r="HLN40" s="61"/>
      <c r="HLO40" s="61"/>
      <c r="HLP40" s="61"/>
      <c r="HLQ40" s="61"/>
      <c r="HLR40" s="61"/>
      <c r="HLS40" s="61"/>
      <c r="HLT40" s="61"/>
      <c r="HLU40" s="61"/>
      <c r="HLV40" s="61"/>
      <c r="HLW40" s="61"/>
      <c r="HLX40" s="61"/>
      <c r="HLY40" s="61"/>
      <c r="HLZ40" s="61"/>
      <c r="HMA40" s="61"/>
      <c r="HMB40" s="61"/>
      <c r="HMC40" s="61"/>
      <c r="HMD40" s="61"/>
      <c r="HME40" s="61"/>
      <c r="HMF40" s="61"/>
      <c r="HMG40" s="61"/>
      <c r="HMH40" s="61"/>
      <c r="HMI40" s="61"/>
      <c r="HMJ40" s="61"/>
      <c r="HMK40" s="61"/>
      <c r="HML40" s="61"/>
      <c r="HMM40" s="61"/>
      <c r="HMN40" s="61"/>
      <c r="HMO40" s="61"/>
      <c r="HMP40" s="61"/>
      <c r="HMQ40" s="61"/>
      <c r="HMR40" s="61"/>
      <c r="HMS40" s="61"/>
      <c r="HMT40" s="61"/>
      <c r="HMU40" s="61"/>
      <c r="HMV40" s="61"/>
      <c r="HMW40" s="61"/>
      <c r="HMX40" s="61"/>
      <c r="HMY40" s="61"/>
      <c r="HMZ40" s="61"/>
      <c r="HNA40" s="61"/>
      <c r="HNB40" s="61"/>
      <c r="HNC40" s="61"/>
      <c r="HND40" s="61"/>
      <c r="HNE40" s="61"/>
      <c r="HNF40" s="61"/>
      <c r="HNG40" s="61"/>
      <c r="HNH40" s="61"/>
      <c r="HNI40" s="61"/>
      <c r="HNJ40" s="61"/>
      <c r="HNK40" s="61"/>
      <c r="HNL40" s="61"/>
      <c r="HNM40" s="61"/>
      <c r="HNN40" s="61"/>
      <c r="HNO40" s="61"/>
      <c r="HNP40" s="61"/>
      <c r="HNQ40" s="61"/>
      <c r="HNR40" s="61"/>
      <c r="HNS40" s="61"/>
      <c r="HNT40" s="61"/>
      <c r="HNU40" s="61"/>
      <c r="HNV40" s="61"/>
      <c r="HNW40" s="61"/>
      <c r="HNX40" s="61"/>
      <c r="HNY40" s="61"/>
      <c r="HNZ40" s="61"/>
      <c r="HOA40" s="61"/>
      <c r="HOB40" s="61"/>
      <c r="HOC40" s="61"/>
      <c r="HOD40" s="61"/>
      <c r="HOE40" s="61"/>
      <c r="HOF40" s="61"/>
      <c r="HOG40" s="61"/>
      <c r="HOH40" s="61"/>
      <c r="HOI40" s="61"/>
      <c r="HOJ40" s="61"/>
      <c r="HOK40" s="61"/>
      <c r="HOL40" s="61"/>
      <c r="HOM40" s="61"/>
      <c r="HON40" s="61"/>
      <c r="HOO40" s="61"/>
      <c r="HOP40" s="61"/>
      <c r="HOQ40" s="61"/>
      <c r="HOR40" s="61"/>
      <c r="HOS40" s="61"/>
      <c r="HOT40" s="61"/>
      <c r="HOU40" s="61"/>
      <c r="HOV40" s="61"/>
      <c r="HOW40" s="61"/>
      <c r="HOX40" s="61"/>
      <c r="HOY40" s="61"/>
      <c r="HOZ40" s="61"/>
      <c r="HPA40" s="61"/>
      <c r="HPB40" s="61"/>
      <c r="HPC40" s="61"/>
      <c r="HPD40" s="61"/>
      <c r="HPE40" s="61"/>
      <c r="HPF40" s="61"/>
      <c r="HPG40" s="61"/>
      <c r="HPH40" s="61"/>
      <c r="HPI40" s="61"/>
      <c r="HPJ40" s="61"/>
      <c r="HPK40" s="61"/>
      <c r="HPL40" s="61"/>
      <c r="HPM40" s="61"/>
      <c r="HPN40" s="61"/>
      <c r="HPO40" s="61"/>
      <c r="HPP40" s="61"/>
      <c r="HPQ40" s="61"/>
      <c r="HPR40" s="61"/>
      <c r="HPS40" s="61"/>
      <c r="HPT40" s="61"/>
      <c r="HPU40" s="61"/>
      <c r="HPV40" s="61"/>
      <c r="HPW40" s="61"/>
      <c r="HPX40" s="61"/>
      <c r="HPY40" s="61"/>
      <c r="HPZ40" s="61"/>
      <c r="HQA40" s="61"/>
      <c r="HQB40" s="61"/>
      <c r="HQC40" s="61"/>
      <c r="HQD40" s="61"/>
      <c r="HQE40" s="61"/>
      <c r="HQF40" s="61"/>
      <c r="HQG40" s="61"/>
      <c r="HQH40" s="61"/>
      <c r="HQI40" s="61"/>
      <c r="HQJ40" s="61"/>
      <c r="HQK40" s="61"/>
      <c r="HQL40" s="61"/>
      <c r="HQM40" s="61"/>
      <c r="HQN40" s="61"/>
      <c r="HQO40" s="61"/>
      <c r="HQP40" s="61"/>
      <c r="HQQ40" s="61"/>
      <c r="HQR40" s="61"/>
      <c r="HQS40" s="61"/>
      <c r="HQT40" s="61"/>
      <c r="HQU40" s="61"/>
      <c r="HQV40" s="61"/>
      <c r="HQW40" s="61"/>
      <c r="HQX40" s="61"/>
      <c r="HQY40" s="61"/>
      <c r="HQZ40" s="61"/>
      <c r="HRA40" s="61"/>
      <c r="HRB40" s="61"/>
      <c r="HRC40" s="61"/>
      <c r="HRD40" s="61"/>
      <c r="HRE40" s="61"/>
      <c r="HRF40" s="61"/>
      <c r="HRG40" s="61"/>
      <c r="HRH40" s="61"/>
      <c r="HRI40" s="61"/>
      <c r="HRJ40" s="61"/>
      <c r="HRK40" s="61"/>
      <c r="HRL40" s="61"/>
      <c r="HRM40" s="61"/>
      <c r="HRN40" s="61"/>
      <c r="HRO40" s="61"/>
      <c r="HRP40" s="61"/>
      <c r="HRQ40" s="61"/>
      <c r="HRR40" s="61"/>
      <c r="HRS40" s="61"/>
      <c r="HRT40" s="61"/>
      <c r="HRU40" s="61"/>
      <c r="HRV40" s="61"/>
      <c r="HRW40" s="61"/>
      <c r="HRX40" s="61"/>
      <c r="HRY40" s="61"/>
      <c r="HRZ40" s="61"/>
      <c r="HSA40" s="61"/>
      <c r="HSB40" s="61"/>
      <c r="HSC40" s="61"/>
      <c r="HSD40" s="61"/>
      <c r="HSE40" s="61"/>
      <c r="HSF40" s="61"/>
      <c r="HSG40" s="61"/>
      <c r="HSH40" s="61"/>
      <c r="HSI40" s="61"/>
      <c r="HSJ40" s="61"/>
      <c r="HSK40" s="61"/>
      <c r="HSL40" s="61"/>
      <c r="HSM40" s="61"/>
      <c r="HSN40" s="61"/>
      <c r="HSO40" s="61"/>
      <c r="HSP40" s="61"/>
      <c r="HSQ40" s="61"/>
      <c r="HSR40" s="61"/>
      <c r="HSS40" s="61"/>
      <c r="HST40" s="61"/>
      <c r="HSU40" s="61"/>
      <c r="HSV40" s="61"/>
      <c r="HSW40" s="61"/>
      <c r="HSX40" s="61"/>
      <c r="HSY40" s="61"/>
      <c r="HSZ40" s="61"/>
      <c r="HTA40" s="61"/>
      <c r="HTB40" s="61"/>
      <c r="HTC40" s="61"/>
      <c r="HTD40" s="61"/>
      <c r="HTE40" s="61"/>
      <c r="HTF40" s="61"/>
      <c r="HTG40" s="61"/>
      <c r="HTH40" s="61"/>
      <c r="HTI40" s="61"/>
      <c r="HTJ40" s="61"/>
      <c r="HTK40" s="61"/>
      <c r="HTL40" s="61"/>
      <c r="HTM40" s="61"/>
      <c r="HTN40" s="61"/>
      <c r="HTO40" s="61"/>
      <c r="HTP40" s="61"/>
      <c r="HTQ40" s="61"/>
      <c r="HTR40" s="61"/>
      <c r="HTS40" s="61"/>
      <c r="HTT40" s="61"/>
      <c r="HTU40" s="61"/>
      <c r="HTV40" s="61"/>
      <c r="HTW40" s="61"/>
      <c r="HTX40" s="61"/>
      <c r="HTY40" s="61"/>
      <c r="HTZ40" s="61"/>
      <c r="HUA40" s="61"/>
      <c r="HUB40" s="61"/>
      <c r="HUC40" s="61"/>
      <c r="HUD40" s="61"/>
      <c r="HUE40" s="61"/>
      <c r="HUF40" s="61"/>
      <c r="HUG40" s="61"/>
      <c r="HUH40" s="61"/>
      <c r="HUI40" s="61"/>
      <c r="HUJ40" s="61"/>
      <c r="HUK40" s="61"/>
      <c r="HUL40" s="61"/>
      <c r="HUM40" s="61"/>
      <c r="HUN40" s="61"/>
      <c r="HUO40" s="61"/>
      <c r="HUP40" s="61"/>
      <c r="HUQ40" s="61"/>
      <c r="HUR40" s="61"/>
      <c r="HUS40" s="61"/>
      <c r="HUT40" s="61"/>
      <c r="HUU40" s="61"/>
      <c r="HUV40" s="61"/>
      <c r="HUW40" s="61"/>
      <c r="HUX40" s="61"/>
      <c r="HUY40" s="61"/>
      <c r="HUZ40" s="61"/>
      <c r="HVA40" s="61"/>
      <c r="HVB40" s="61"/>
      <c r="HVC40" s="61"/>
      <c r="HVD40" s="61"/>
      <c r="HVE40" s="61"/>
      <c r="HVF40" s="61"/>
      <c r="HVG40" s="61"/>
      <c r="HVH40" s="61"/>
      <c r="HVI40" s="61"/>
      <c r="HVJ40" s="61"/>
      <c r="HVK40" s="61"/>
      <c r="HVL40" s="61"/>
      <c r="HVM40" s="61"/>
      <c r="HVN40" s="61"/>
      <c r="HVO40" s="61"/>
      <c r="HVP40" s="61"/>
      <c r="HVQ40" s="61"/>
      <c r="HVR40" s="61"/>
      <c r="HVS40" s="61"/>
      <c r="HVT40" s="61"/>
      <c r="HVU40" s="61"/>
      <c r="HVV40" s="61"/>
      <c r="HVW40" s="61"/>
      <c r="HVX40" s="61"/>
      <c r="HVY40" s="61"/>
      <c r="HVZ40" s="61"/>
      <c r="HWA40" s="61"/>
      <c r="HWB40" s="61"/>
      <c r="HWC40" s="61"/>
      <c r="HWD40" s="61"/>
      <c r="HWE40" s="61"/>
      <c r="HWF40" s="61"/>
      <c r="HWG40" s="61"/>
      <c r="HWH40" s="61"/>
      <c r="HWI40" s="61"/>
      <c r="HWJ40" s="61"/>
      <c r="HWK40" s="61"/>
      <c r="HWL40" s="61"/>
      <c r="HWM40" s="61"/>
      <c r="HWN40" s="61"/>
      <c r="HWO40" s="61"/>
      <c r="HWP40" s="61"/>
      <c r="HWQ40" s="61"/>
      <c r="HWR40" s="61"/>
      <c r="HWS40" s="61"/>
      <c r="HWT40" s="61"/>
      <c r="HWU40" s="61"/>
      <c r="HWV40" s="61"/>
      <c r="HWW40" s="61"/>
      <c r="HWX40" s="61"/>
      <c r="HWY40" s="61"/>
      <c r="HWZ40" s="61"/>
      <c r="HXA40" s="61"/>
      <c r="HXB40" s="61"/>
      <c r="HXC40" s="61"/>
      <c r="HXD40" s="61"/>
      <c r="HXE40" s="61"/>
      <c r="HXF40" s="61"/>
      <c r="HXG40" s="61"/>
      <c r="HXH40" s="61"/>
      <c r="HXI40" s="61"/>
      <c r="HXJ40" s="61"/>
      <c r="HXK40" s="61"/>
      <c r="HXL40" s="61"/>
      <c r="HXM40" s="61"/>
      <c r="HXN40" s="61"/>
      <c r="HXO40" s="61"/>
      <c r="HXP40" s="61"/>
      <c r="HXQ40" s="61"/>
      <c r="HXR40" s="61"/>
      <c r="HXS40" s="61"/>
      <c r="HXT40" s="61"/>
      <c r="HXU40" s="61"/>
      <c r="HXV40" s="61"/>
      <c r="HXW40" s="61"/>
      <c r="HXX40" s="61"/>
      <c r="HXY40" s="61"/>
      <c r="HXZ40" s="61"/>
      <c r="HYA40" s="61"/>
      <c r="HYB40" s="61"/>
      <c r="HYC40" s="61"/>
      <c r="HYD40" s="61"/>
      <c r="HYE40" s="61"/>
      <c r="HYF40" s="61"/>
      <c r="HYG40" s="61"/>
      <c r="HYH40" s="61"/>
      <c r="HYI40" s="61"/>
      <c r="HYJ40" s="61"/>
      <c r="HYK40" s="61"/>
      <c r="HYL40" s="61"/>
      <c r="HYM40" s="61"/>
      <c r="HYN40" s="61"/>
      <c r="HYO40" s="61"/>
      <c r="HYP40" s="61"/>
      <c r="HYQ40" s="61"/>
      <c r="HYR40" s="61"/>
      <c r="HYS40" s="61"/>
      <c r="HYT40" s="61"/>
      <c r="HYU40" s="61"/>
      <c r="HYV40" s="61"/>
      <c r="HYW40" s="61"/>
      <c r="HYX40" s="61"/>
      <c r="HYY40" s="61"/>
      <c r="HYZ40" s="61"/>
      <c r="HZA40" s="61"/>
      <c r="HZB40" s="61"/>
      <c r="HZC40" s="61"/>
      <c r="HZD40" s="61"/>
      <c r="HZE40" s="61"/>
      <c r="HZF40" s="61"/>
      <c r="HZG40" s="61"/>
      <c r="HZH40" s="61"/>
      <c r="HZI40" s="61"/>
      <c r="HZJ40" s="61"/>
      <c r="HZK40" s="61"/>
      <c r="HZL40" s="61"/>
      <c r="HZM40" s="61"/>
      <c r="HZN40" s="61"/>
      <c r="HZO40" s="61"/>
      <c r="HZP40" s="61"/>
      <c r="HZQ40" s="61"/>
      <c r="HZR40" s="61"/>
      <c r="HZS40" s="61"/>
      <c r="HZT40" s="61"/>
      <c r="HZU40" s="61"/>
      <c r="HZV40" s="61"/>
      <c r="HZW40" s="61"/>
      <c r="HZX40" s="61"/>
      <c r="HZY40" s="61"/>
      <c r="HZZ40" s="61"/>
      <c r="IAA40" s="61"/>
      <c r="IAB40" s="61"/>
      <c r="IAC40" s="61"/>
      <c r="IAD40" s="61"/>
      <c r="IAE40" s="61"/>
      <c r="IAF40" s="61"/>
      <c r="IAG40" s="61"/>
      <c r="IAH40" s="61"/>
      <c r="IAI40" s="61"/>
      <c r="IAJ40" s="61"/>
      <c r="IAK40" s="61"/>
      <c r="IAL40" s="61"/>
      <c r="IAM40" s="61"/>
      <c r="IAN40" s="61"/>
      <c r="IAO40" s="61"/>
      <c r="IAP40" s="61"/>
      <c r="IAQ40" s="61"/>
      <c r="IAR40" s="61"/>
      <c r="IAS40" s="61"/>
      <c r="IAT40" s="61"/>
      <c r="IAU40" s="61"/>
      <c r="IAV40" s="61"/>
      <c r="IAW40" s="61"/>
      <c r="IAX40" s="61"/>
      <c r="IAY40" s="61"/>
      <c r="IAZ40" s="61"/>
      <c r="IBA40" s="61"/>
      <c r="IBB40" s="61"/>
      <c r="IBC40" s="61"/>
      <c r="IBD40" s="61"/>
      <c r="IBE40" s="61"/>
      <c r="IBF40" s="61"/>
      <c r="IBG40" s="61"/>
      <c r="IBH40" s="61"/>
      <c r="IBI40" s="61"/>
      <c r="IBJ40" s="61"/>
      <c r="IBK40" s="61"/>
      <c r="IBL40" s="61"/>
      <c r="IBM40" s="61"/>
      <c r="IBN40" s="61"/>
      <c r="IBO40" s="61"/>
      <c r="IBP40" s="61"/>
      <c r="IBQ40" s="61"/>
      <c r="IBR40" s="61"/>
      <c r="IBS40" s="61"/>
      <c r="IBT40" s="61"/>
      <c r="IBU40" s="61"/>
      <c r="IBV40" s="61"/>
      <c r="IBW40" s="61"/>
      <c r="IBX40" s="61"/>
      <c r="IBY40" s="61"/>
      <c r="IBZ40" s="61"/>
      <c r="ICA40" s="61"/>
      <c r="ICB40" s="61"/>
      <c r="ICC40" s="61"/>
      <c r="ICD40" s="61"/>
      <c r="ICE40" s="61"/>
      <c r="ICF40" s="61"/>
      <c r="ICG40" s="61"/>
      <c r="ICH40" s="61"/>
      <c r="ICI40" s="61"/>
      <c r="ICJ40" s="61"/>
      <c r="ICK40" s="61"/>
      <c r="ICL40" s="61"/>
      <c r="ICM40" s="61"/>
      <c r="ICN40" s="61"/>
      <c r="ICO40" s="61"/>
      <c r="ICP40" s="61"/>
      <c r="ICQ40" s="61"/>
      <c r="ICR40" s="61"/>
      <c r="ICS40" s="61"/>
      <c r="ICT40" s="61"/>
      <c r="ICU40" s="61"/>
      <c r="ICV40" s="61"/>
      <c r="ICW40" s="61"/>
      <c r="ICX40" s="61"/>
      <c r="ICY40" s="61"/>
      <c r="ICZ40" s="61"/>
      <c r="IDA40" s="61"/>
      <c r="IDB40" s="61"/>
      <c r="IDC40" s="61"/>
      <c r="IDD40" s="61"/>
      <c r="IDE40" s="61"/>
      <c r="IDF40" s="61"/>
      <c r="IDG40" s="61"/>
      <c r="IDH40" s="61"/>
      <c r="IDI40" s="61"/>
      <c r="IDJ40" s="61"/>
      <c r="IDK40" s="61"/>
      <c r="IDL40" s="61"/>
      <c r="IDM40" s="61"/>
      <c r="IDN40" s="61"/>
      <c r="IDO40" s="61"/>
      <c r="IDP40" s="61"/>
      <c r="IDQ40" s="61"/>
      <c r="IDR40" s="61"/>
      <c r="IDS40" s="61"/>
      <c r="IDT40" s="61"/>
      <c r="IDU40" s="61"/>
      <c r="IDV40" s="61"/>
      <c r="IDW40" s="61"/>
      <c r="IDX40" s="61"/>
      <c r="IDY40" s="61"/>
      <c r="IDZ40" s="61"/>
      <c r="IEA40" s="61"/>
      <c r="IEB40" s="61"/>
      <c r="IEC40" s="61"/>
      <c r="IED40" s="61"/>
      <c r="IEE40" s="61"/>
      <c r="IEF40" s="61"/>
      <c r="IEG40" s="61"/>
      <c r="IEH40" s="61"/>
      <c r="IEI40" s="61"/>
      <c r="IEJ40" s="61"/>
      <c r="IEK40" s="61"/>
      <c r="IEL40" s="61"/>
      <c r="IEM40" s="61"/>
      <c r="IEN40" s="61"/>
      <c r="IEO40" s="61"/>
      <c r="IEP40" s="61"/>
      <c r="IEQ40" s="61"/>
      <c r="IER40" s="61"/>
      <c r="IES40" s="61"/>
      <c r="IET40" s="61"/>
      <c r="IEU40" s="61"/>
      <c r="IEV40" s="61"/>
      <c r="IEW40" s="61"/>
      <c r="IEX40" s="61"/>
      <c r="IEY40" s="61"/>
      <c r="IEZ40" s="61"/>
      <c r="IFA40" s="61"/>
      <c r="IFB40" s="61"/>
      <c r="IFC40" s="61"/>
      <c r="IFD40" s="61"/>
      <c r="IFE40" s="61"/>
      <c r="IFF40" s="61"/>
      <c r="IFG40" s="61"/>
      <c r="IFH40" s="61"/>
      <c r="IFI40" s="61"/>
      <c r="IFJ40" s="61"/>
      <c r="IFK40" s="61"/>
      <c r="IFL40" s="61"/>
      <c r="IFM40" s="61"/>
      <c r="IFN40" s="61"/>
      <c r="IFO40" s="61"/>
      <c r="IFP40" s="61"/>
      <c r="IFQ40" s="61"/>
      <c r="IFR40" s="61"/>
      <c r="IFS40" s="61"/>
      <c r="IFT40" s="61"/>
      <c r="IFU40" s="61"/>
      <c r="IFV40" s="61"/>
      <c r="IFW40" s="61"/>
      <c r="IFX40" s="61"/>
      <c r="IFY40" s="61"/>
      <c r="IFZ40" s="61"/>
      <c r="IGA40" s="61"/>
      <c r="IGB40" s="61"/>
      <c r="IGC40" s="61"/>
      <c r="IGD40" s="61"/>
      <c r="IGE40" s="61"/>
      <c r="IGF40" s="61"/>
      <c r="IGG40" s="61"/>
      <c r="IGH40" s="61"/>
      <c r="IGI40" s="61"/>
      <c r="IGJ40" s="61"/>
      <c r="IGK40" s="61"/>
      <c r="IGL40" s="61"/>
      <c r="IGM40" s="61"/>
      <c r="IGN40" s="61"/>
      <c r="IGO40" s="61"/>
      <c r="IGP40" s="61"/>
      <c r="IGQ40" s="61"/>
      <c r="IGR40" s="61"/>
      <c r="IGS40" s="61"/>
      <c r="IGT40" s="61"/>
      <c r="IGU40" s="61"/>
      <c r="IGV40" s="61"/>
      <c r="IGW40" s="61"/>
      <c r="IGX40" s="61"/>
      <c r="IGY40" s="61"/>
      <c r="IGZ40" s="61"/>
      <c r="IHA40" s="61"/>
      <c r="IHB40" s="61"/>
      <c r="IHC40" s="61"/>
      <c r="IHD40" s="61"/>
      <c r="IHE40" s="61"/>
      <c r="IHF40" s="61"/>
      <c r="IHG40" s="61"/>
      <c r="IHH40" s="61"/>
      <c r="IHI40" s="61"/>
      <c r="IHJ40" s="61"/>
      <c r="IHK40" s="61"/>
      <c r="IHL40" s="61"/>
      <c r="IHM40" s="61"/>
      <c r="IHN40" s="61"/>
      <c r="IHO40" s="61"/>
      <c r="IHP40" s="61"/>
      <c r="IHQ40" s="61"/>
      <c r="IHR40" s="61"/>
      <c r="IHS40" s="61"/>
      <c r="IHT40" s="61"/>
      <c r="IHU40" s="61"/>
      <c r="IHV40" s="61"/>
      <c r="IHW40" s="61"/>
      <c r="IHX40" s="61"/>
      <c r="IHY40" s="61"/>
      <c r="IHZ40" s="61"/>
      <c r="IIA40" s="61"/>
      <c r="IIB40" s="61"/>
      <c r="IIC40" s="61"/>
      <c r="IID40" s="61"/>
      <c r="IIE40" s="61"/>
      <c r="IIF40" s="61"/>
      <c r="IIG40" s="61"/>
      <c r="IIH40" s="61"/>
      <c r="III40" s="61"/>
      <c r="IIJ40" s="61"/>
      <c r="IIK40" s="61"/>
      <c r="IIL40" s="61"/>
      <c r="IIM40" s="61"/>
      <c r="IIN40" s="61"/>
      <c r="IIO40" s="61"/>
      <c r="IIP40" s="61"/>
      <c r="IIQ40" s="61"/>
      <c r="IIR40" s="61"/>
      <c r="IIS40" s="61"/>
      <c r="IIT40" s="61"/>
      <c r="IIU40" s="61"/>
      <c r="IIV40" s="61"/>
      <c r="IIW40" s="61"/>
      <c r="IIX40" s="61"/>
      <c r="IIY40" s="61"/>
      <c r="IIZ40" s="61"/>
      <c r="IJA40" s="61"/>
      <c r="IJB40" s="61"/>
      <c r="IJC40" s="61"/>
      <c r="IJD40" s="61"/>
      <c r="IJE40" s="61"/>
      <c r="IJF40" s="61"/>
      <c r="IJG40" s="61"/>
      <c r="IJH40" s="61"/>
      <c r="IJI40" s="61"/>
      <c r="IJJ40" s="61"/>
      <c r="IJK40" s="61"/>
      <c r="IJL40" s="61"/>
      <c r="IJM40" s="61"/>
      <c r="IJN40" s="61"/>
      <c r="IJO40" s="61"/>
      <c r="IJP40" s="61"/>
      <c r="IJQ40" s="61"/>
      <c r="IJR40" s="61"/>
      <c r="IJS40" s="61"/>
      <c r="IJT40" s="61"/>
      <c r="IJU40" s="61"/>
      <c r="IJV40" s="61"/>
      <c r="IJW40" s="61"/>
      <c r="IJX40" s="61"/>
      <c r="IJY40" s="61"/>
      <c r="IJZ40" s="61"/>
      <c r="IKA40" s="61"/>
      <c r="IKB40" s="61"/>
      <c r="IKC40" s="61"/>
      <c r="IKD40" s="61"/>
      <c r="IKE40" s="61"/>
      <c r="IKF40" s="61"/>
      <c r="IKG40" s="61"/>
      <c r="IKH40" s="61"/>
      <c r="IKI40" s="61"/>
      <c r="IKJ40" s="61"/>
      <c r="IKK40" s="61"/>
      <c r="IKL40" s="61"/>
      <c r="IKM40" s="61"/>
      <c r="IKN40" s="61"/>
      <c r="IKO40" s="61"/>
      <c r="IKP40" s="61"/>
      <c r="IKQ40" s="61"/>
      <c r="IKR40" s="61"/>
      <c r="IKS40" s="61"/>
      <c r="IKT40" s="61"/>
      <c r="IKU40" s="61"/>
      <c r="IKV40" s="61"/>
      <c r="IKW40" s="61"/>
      <c r="IKX40" s="61"/>
      <c r="IKY40" s="61"/>
      <c r="IKZ40" s="61"/>
      <c r="ILA40" s="61"/>
      <c r="ILB40" s="61"/>
      <c r="ILC40" s="61"/>
      <c r="ILD40" s="61"/>
      <c r="ILE40" s="61"/>
      <c r="ILF40" s="61"/>
      <c r="ILG40" s="61"/>
      <c r="ILH40" s="61"/>
      <c r="ILI40" s="61"/>
      <c r="ILJ40" s="61"/>
      <c r="ILK40" s="61"/>
      <c r="ILL40" s="61"/>
      <c r="ILM40" s="61"/>
      <c r="ILN40" s="61"/>
      <c r="ILO40" s="61"/>
      <c r="ILP40" s="61"/>
      <c r="ILQ40" s="61"/>
      <c r="ILR40" s="61"/>
      <c r="ILS40" s="61"/>
      <c r="ILT40" s="61"/>
      <c r="ILU40" s="61"/>
      <c r="ILV40" s="61"/>
      <c r="ILW40" s="61"/>
      <c r="ILX40" s="61"/>
      <c r="ILY40" s="61"/>
      <c r="ILZ40" s="61"/>
      <c r="IMA40" s="61"/>
      <c r="IMB40" s="61"/>
      <c r="IMC40" s="61"/>
      <c r="IMD40" s="61"/>
      <c r="IME40" s="61"/>
      <c r="IMF40" s="61"/>
      <c r="IMG40" s="61"/>
      <c r="IMH40" s="61"/>
      <c r="IMI40" s="61"/>
      <c r="IMJ40" s="61"/>
      <c r="IMK40" s="61"/>
      <c r="IML40" s="61"/>
      <c r="IMM40" s="61"/>
      <c r="IMN40" s="61"/>
      <c r="IMO40" s="61"/>
      <c r="IMP40" s="61"/>
      <c r="IMQ40" s="61"/>
      <c r="IMR40" s="61"/>
      <c r="IMS40" s="61"/>
      <c r="IMT40" s="61"/>
      <c r="IMU40" s="61"/>
      <c r="IMV40" s="61"/>
      <c r="IMW40" s="61"/>
      <c r="IMX40" s="61"/>
      <c r="IMY40" s="61"/>
      <c r="IMZ40" s="61"/>
      <c r="INA40" s="61"/>
      <c r="INB40" s="61"/>
      <c r="INC40" s="61"/>
      <c r="IND40" s="61"/>
      <c r="INE40" s="61"/>
      <c r="INF40" s="61"/>
      <c r="ING40" s="61"/>
      <c r="INH40" s="61"/>
      <c r="INI40" s="61"/>
      <c r="INJ40" s="61"/>
      <c r="INK40" s="61"/>
      <c r="INL40" s="61"/>
      <c r="INM40" s="61"/>
      <c r="INN40" s="61"/>
      <c r="INO40" s="61"/>
      <c r="INP40" s="61"/>
      <c r="INQ40" s="61"/>
      <c r="INR40" s="61"/>
      <c r="INS40" s="61"/>
      <c r="INT40" s="61"/>
      <c r="INU40" s="61"/>
      <c r="INV40" s="61"/>
      <c r="INW40" s="61"/>
      <c r="INX40" s="61"/>
      <c r="INY40" s="61"/>
      <c r="INZ40" s="61"/>
      <c r="IOA40" s="61"/>
      <c r="IOB40" s="61"/>
      <c r="IOC40" s="61"/>
      <c r="IOD40" s="61"/>
      <c r="IOE40" s="61"/>
      <c r="IOF40" s="61"/>
      <c r="IOG40" s="61"/>
      <c r="IOH40" s="61"/>
      <c r="IOI40" s="61"/>
      <c r="IOJ40" s="61"/>
      <c r="IOK40" s="61"/>
      <c r="IOL40" s="61"/>
      <c r="IOM40" s="61"/>
      <c r="ION40" s="61"/>
      <c r="IOO40" s="61"/>
      <c r="IOP40" s="61"/>
      <c r="IOQ40" s="61"/>
      <c r="IOR40" s="61"/>
      <c r="IOS40" s="61"/>
      <c r="IOT40" s="61"/>
      <c r="IOU40" s="61"/>
      <c r="IOV40" s="61"/>
      <c r="IOW40" s="61"/>
      <c r="IOX40" s="61"/>
      <c r="IOY40" s="61"/>
      <c r="IOZ40" s="61"/>
      <c r="IPA40" s="61"/>
      <c r="IPB40" s="61"/>
      <c r="IPC40" s="61"/>
      <c r="IPD40" s="61"/>
      <c r="IPE40" s="61"/>
      <c r="IPF40" s="61"/>
      <c r="IPG40" s="61"/>
      <c r="IPH40" s="61"/>
      <c r="IPI40" s="61"/>
      <c r="IPJ40" s="61"/>
      <c r="IPK40" s="61"/>
      <c r="IPL40" s="61"/>
      <c r="IPM40" s="61"/>
      <c r="IPN40" s="61"/>
      <c r="IPO40" s="61"/>
      <c r="IPP40" s="61"/>
      <c r="IPQ40" s="61"/>
      <c r="IPR40" s="61"/>
      <c r="IPS40" s="61"/>
      <c r="IPT40" s="61"/>
      <c r="IPU40" s="61"/>
      <c r="IPV40" s="61"/>
      <c r="IPW40" s="61"/>
      <c r="IPX40" s="61"/>
      <c r="IPY40" s="61"/>
      <c r="IPZ40" s="61"/>
      <c r="IQA40" s="61"/>
      <c r="IQB40" s="61"/>
      <c r="IQC40" s="61"/>
      <c r="IQD40" s="61"/>
      <c r="IQE40" s="61"/>
      <c r="IQF40" s="61"/>
      <c r="IQG40" s="61"/>
      <c r="IQH40" s="61"/>
      <c r="IQI40" s="61"/>
      <c r="IQJ40" s="61"/>
      <c r="IQK40" s="61"/>
      <c r="IQL40" s="61"/>
      <c r="IQM40" s="61"/>
      <c r="IQN40" s="61"/>
      <c r="IQO40" s="61"/>
      <c r="IQP40" s="61"/>
      <c r="IQQ40" s="61"/>
      <c r="IQR40" s="61"/>
      <c r="IQS40" s="61"/>
      <c r="IQT40" s="61"/>
      <c r="IQU40" s="61"/>
      <c r="IQV40" s="61"/>
      <c r="IQW40" s="61"/>
      <c r="IQX40" s="61"/>
      <c r="IQY40" s="61"/>
      <c r="IQZ40" s="61"/>
      <c r="IRA40" s="61"/>
      <c r="IRB40" s="61"/>
      <c r="IRC40" s="61"/>
      <c r="IRD40" s="61"/>
      <c r="IRE40" s="61"/>
      <c r="IRF40" s="61"/>
      <c r="IRG40" s="61"/>
      <c r="IRH40" s="61"/>
      <c r="IRI40" s="61"/>
      <c r="IRJ40" s="61"/>
      <c r="IRK40" s="61"/>
      <c r="IRL40" s="61"/>
      <c r="IRM40" s="61"/>
      <c r="IRN40" s="61"/>
      <c r="IRO40" s="61"/>
      <c r="IRP40" s="61"/>
      <c r="IRQ40" s="61"/>
      <c r="IRR40" s="61"/>
      <c r="IRS40" s="61"/>
      <c r="IRT40" s="61"/>
      <c r="IRU40" s="61"/>
      <c r="IRV40" s="61"/>
      <c r="IRW40" s="61"/>
      <c r="IRX40" s="61"/>
      <c r="IRY40" s="61"/>
      <c r="IRZ40" s="61"/>
      <c r="ISA40" s="61"/>
      <c r="ISB40" s="61"/>
      <c r="ISC40" s="61"/>
      <c r="ISD40" s="61"/>
      <c r="ISE40" s="61"/>
      <c r="ISF40" s="61"/>
      <c r="ISG40" s="61"/>
      <c r="ISH40" s="61"/>
      <c r="ISI40" s="61"/>
      <c r="ISJ40" s="61"/>
      <c r="ISK40" s="61"/>
      <c r="ISL40" s="61"/>
      <c r="ISM40" s="61"/>
      <c r="ISN40" s="61"/>
      <c r="ISO40" s="61"/>
      <c r="ISP40" s="61"/>
      <c r="ISQ40" s="61"/>
      <c r="ISR40" s="61"/>
      <c r="ISS40" s="61"/>
      <c r="IST40" s="61"/>
      <c r="ISU40" s="61"/>
      <c r="ISV40" s="61"/>
      <c r="ISW40" s="61"/>
      <c r="ISX40" s="61"/>
      <c r="ISY40" s="61"/>
      <c r="ISZ40" s="61"/>
      <c r="ITA40" s="61"/>
      <c r="ITB40" s="61"/>
      <c r="ITC40" s="61"/>
      <c r="ITD40" s="61"/>
      <c r="ITE40" s="61"/>
      <c r="ITF40" s="61"/>
      <c r="ITG40" s="61"/>
      <c r="ITH40" s="61"/>
      <c r="ITI40" s="61"/>
      <c r="ITJ40" s="61"/>
      <c r="ITK40" s="61"/>
      <c r="ITL40" s="61"/>
      <c r="ITM40" s="61"/>
      <c r="ITN40" s="61"/>
      <c r="ITO40" s="61"/>
      <c r="ITP40" s="61"/>
      <c r="ITQ40" s="61"/>
      <c r="ITR40" s="61"/>
      <c r="ITS40" s="61"/>
      <c r="ITT40" s="61"/>
      <c r="ITU40" s="61"/>
      <c r="ITV40" s="61"/>
      <c r="ITW40" s="61"/>
      <c r="ITX40" s="61"/>
      <c r="ITY40" s="61"/>
      <c r="ITZ40" s="61"/>
      <c r="IUA40" s="61"/>
      <c r="IUB40" s="61"/>
      <c r="IUC40" s="61"/>
      <c r="IUD40" s="61"/>
      <c r="IUE40" s="61"/>
      <c r="IUF40" s="61"/>
      <c r="IUG40" s="61"/>
      <c r="IUH40" s="61"/>
      <c r="IUI40" s="61"/>
      <c r="IUJ40" s="61"/>
      <c r="IUK40" s="61"/>
      <c r="IUL40" s="61"/>
      <c r="IUM40" s="61"/>
      <c r="IUN40" s="61"/>
      <c r="IUO40" s="61"/>
      <c r="IUP40" s="61"/>
      <c r="IUQ40" s="61"/>
      <c r="IUR40" s="61"/>
      <c r="IUS40" s="61"/>
      <c r="IUT40" s="61"/>
      <c r="IUU40" s="61"/>
      <c r="IUV40" s="61"/>
      <c r="IUW40" s="61"/>
      <c r="IUX40" s="61"/>
      <c r="IUY40" s="61"/>
      <c r="IUZ40" s="61"/>
      <c r="IVA40" s="61"/>
      <c r="IVB40" s="61"/>
      <c r="IVC40" s="61"/>
      <c r="IVD40" s="61"/>
      <c r="IVE40" s="61"/>
      <c r="IVF40" s="61"/>
      <c r="IVG40" s="61"/>
      <c r="IVH40" s="61"/>
      <c r="IVI40" s="61"/>
      <c r="IVJ40" s="61"/>
      <c r="IVK40" s="61"/>
      <c r="IVL40" s="61"/>
      <c r="IVM40" s="61"/>
      <c r="IVN40" s="61"/>
      <c r="IVO40" s="61"/>
      <c r="IVP40" s="61"/>
      <c r="IVQ40" s="61"/>
      <c r="IVR40" s="61"/>
      <c r="IVS40" s="61"/>
      <c r="IVT40" s="61"/>
      <c r="IVU40" s="61"/>
      <c r="IVV40" s="61"/>
      <c r="IVW40" s="61"/>
      <c r="IVX40" s="61"/>
      <c r="IVY40" s="61"/>
      <c r="IVZ40" s="61"/>
      <c r="IWA40" s="61"/>
      <c r="IWB40" s="61"/>
      <c r="IWC40" s="61"/>
      <c r="IWD40" s="61"/>
      <c r="IWE40" s="61"/>
      <c r="IWF40" s="61"/>
      <c r="IWG40" s="61"/>
      <c r="IWH40" s="61"/>
      <c r="IWI40" s="61"/>
      <c r="IWJ40" s="61"/>
      <c r="IWK40" s="61"/>
      <c r="IWL40" s="61"/>
      <c r="IWM40" s="61"/>
      <c r="IWN40" s="61"/>
      <c r="IWO40" s="61"/>
      <c r="IWP40" s="61"/>
      <c r="IWQ40" s="61"/>
      <c r="IWR40" s="61"/>
      <c r="IWS40" s="61"/>
      <c r="IWT40" s="61"/>
      <c r="IWU40" s="61"/>
      <c r="IWV40" s="61"/>
      <c r="IWW40" s="61"/>
      <c r="IWX40" s="61"/>
      <c r="IWY40" s="61"/>
      <c r="IWZ40" s="61"/>
      <c r="IXA40" s="61"/>
      <c r="IXB40" s="61"/>
      <c r="IXC40" s="61"/>
      <c r="IXD40" s="61"/>
      <c r="IXE40" s="61"/>
      <c r="IXF40" s="61"/>
      <c r="IXG40" s="61"/>
      <c r="IXH40" s="61"/>
      <c r="IXI40" s="61"/>
      <c r="IXJ40" s="61"/>
      <c r="IXK40" s="61"/>
      <c r="IXL40" s="61"/>
      <c r="IXM40" s="61"/>
      <c r="IXN40" s="61"/>
      <c r="IXO40" s="61"/>
      <c r="IXP40" s="61"/>
      <c r="IXQ40" s="61"/>
      <c r="IXR40" s="61"/>
      <c r="IXS40" s="61"/>
      <c r="IXT40" s="61"/>
      <c r="IXU40" s="61"/>
      <c r="IXV40" s="61"/>
      <c r="IXW40" s="61"/>
      <c r="IXX40" s="61"/>
      <c r="IXY40" s="61"/>
      <c r="IXZ40" s="61"/>
      <c r="IYA40" s="61"/>
      <c r="IYB40" s="61"/>
      <c r="IYC40" s="61"/>
      <c r="IYD40" s="61"/>
      <c r="IYE40" s="61"/>
      <c r="IYF40" s="61"/>
      <c r="IYG40" s="61"/>
      <c r="IYH40" s="61"/>
      <c r="IYI40" s="61"/>
      <c r="IYJ40" s="61"/>
      <c r="IYK40" s="61"/>
      <c r="IYL40" s="61"/>
      <c r="IYM40" s="61"/>
      <c r="IYN40" s="61"/>
      <c r="IYO40" s="61"/>
      <c r="IYP40" s="61"/>
      <c r="IYQ40" s="61"/>
      <c r="IYR40" s="61"/>
      <c r="IYS40" s="61"/>
      <c r="IYT40" s="61"/>
      <c r="IYU40" s="61"/>
      <c r="IYV40" s="61"/>
      <c r="IYW40" s="61"/>
      <c r="IYX40" s="61"/>
      <c r="IYY40" s="61"/>
      <c r="IYZ40" s="61"/>
      <c r="IZA40" s="61"/>
      <c r="IZB40" s="61"/>
      <c r="IZC40" s="61"/>
      <c r="IZD40" s="61"/>
      <c r="IZE40" s="61"/>
      <c r="IZF40" s="61"/>
      <c r="IZG40" s="61"/>
      <c r="IZH40" s="61"/>
      <c r="IZI40" s="61"/>
      <c r="IZJ40" s="61"/>
      <c r="IZK40" s="61"/>
      <c r="IZL40" s="61"/>
      <c r="IZM40" s="61"/>
      <c r="IZN40" s="61"/>
      <c r="IZO40" s="61"/>
      <c r="IZP40" s="61"/>
      <c r="IZQ40" s="61"/>
      <c r="IZR40" s="61"/>
      <c r="IZS40" s="61"/>
      <c r="IZT40" s="61"/>
      <c r="IZU40" s="61"/>
      <c r="IZV40" s="61"/>
      <c r="IZW40" s="61"/>
      <c r="IZX40" s="61"/>
      <c r="IZY40" s="61"/>
      <c r="IZZ40" s="61"/>
      <c r="JAA40" s="61"/>
      <c r="JAB40" s="61"/>
      <c r="JAC40" s="61"/>
      <c r="JAD40" s="61"/>
      <c r="JAE40" s="61"/>
      <c r="JAF40" s="61"/>
      <c r="JAG40" s="61"/>
      <c r="JAH40" s="61"/>
      <c r="JAI40" s="61"/>
      <c r="JAJ40" s="61"/>
      <c r="JAK40" s="61"/>
      <c r="JAL40" s="61"/>
      <c r="JAM40" s="61"/>
      <c r="JAN40" s="61"/>
      <c r="JAO40" s="61"/>
      <c r="JAP40" s="61"/>
      <c r="JAQ40" s="61"/>
      <c r="JAR40" s="61"/>
      <c r="JAS40" s="61"/>
      <c r="JAT40" s="61"/>
      <c r="JAU40" s="61"/>
      <c r="JAV40" s="61"/>
      <c r="JAW40" s="61"/>
      <c r="JAX40" s="61"/>
      <c r="JAY40" s="61"/>
      <c r="JAZ40" s="61"/>
      <c r="JBA40" s="61"/>
      <c r="JBB40" s="61"/>
      <c r="JBC40" s="61"/>
      <c r="JBD40" s="61"/>
      <c r="JBE40" s="61"/>
      <c r="JBF40" s="61"/>
      <c r="JBG40" s="61"/>
      <c r="JBH40" s="61"/>
      <c r="JBI40" s="61"/>
      <c r="JBJ40" s="61"/>
      <c r="JBK40" s="61"/>
      <c r="JBL40" s="61"/>
      <c r="JBM40" s="61"/>
      <c r="JBN40" s="61"/>
      <c r="JBO40" s="61"/>
      <c r="JBP40" s="61"/>
      <c r="JBQ40" s="61"/>
      <c r="JBR40" s="61"/>
      <c r="JBS40" s="61"/>
      <c r="JBT40" s="61"/>
      <c r="JBU40" s="61"/>
      <c r="JBV40" s="61"/>
      <c r="JBW40" s="61"/>
      <c r="JBX40" s="61"/>
      <c r="JBY40" s="61"/>
      <c r="JBZ40" s="61"/>
      <c r="JCA40" s="61"/>
      <c r="JCB40" s="61"/>
      <c r="JCC40" s="61"/>
      <c r="JCD40" s="61"/>
      <c r="JCE40" s="61"/>
      <c r="JCF40" s="61"/>
      <c r="JCG40" s="61"/>
      <c r="JCH40" s="61"/>
      <c r="JCI40" s="61"/>
      <c r="JCJ40" s="61"/>
      <c r="JCK40" s="61"/>
      <c r="JCL40" s="61"/>
      <c r="JCM40" s="61"/>
      <c r="JCN40" s="61"/>
      <c r="JCO40" s="61"/>
      <c r="JCP40" s="61"/>
      <c r="JCQ40" s="61"/>
      <c r="JCR40" s="61"/>
      <c r="JCS40" s="61"/>
      <c r="JCT40" s="61"/>
      <c r="JCU40" s="61"/>
      <c r="JCV40" s="61"/>
      <c r="JCW40" s="61"/>
      <c r="JCX40" s="61"/>
      <c r="JCY40" s="61"/>
      <c r="JCZ40" s="61"/>
      <c r="JDA40" s="61"/>
      <c r="JDB40" s="61"/>
      <c r="JDC40" s="61"/>
      <c r="JDD40" s="61"/>
      <c r="JDE40" s="61"/>
      <c r="JDF40" s="61"/>
      <c r="JDG40" s="61"/>
      <c r="JDH40" s="61"/>
      <c r="JDI40" s="61"/>
      <c r="JDJ40" s="61"/>
      <c r="JDK40" s="61"/>
      <c r="JDL40" s="61"/>
      <c r="JDM40" s="61"/>
      <c r="JDN40" s="61"/>
      <c r="JDO40" s="61"/>
      <c r="JDP40" s="61"/>
      <c r="JDQ40" s="61"/>
      <c r="JDR40" s="61"/>
      <c r="JDS40" s="61"/>
      <c r="JDT40" s="61"/>
      <c r="JDU40" s="61"/>
      <c r="JDV40" s="61"/>
      <c r="JDW40" s="61"/>
      <c r="JDX40" s="61"/>
      <c r="JDY40" s="61"/>
      <c r="JDZ40" s="61"/>
      <c r="JEA40" s="61"/>
      <c r="JEB40" s="61"/>
      <c r="JEC40" s="61"/>
      <c r="JED40" s="61"/>
      <c r="JEE40" s="61"/>
      <c r="JEF40" s="61"/>
      <c r="JEG40" s="61"/>
      <c r="JEH40" s="61"/>
      <c r="JEI40" s="61"/>
      <c r="JEJ40" s="61"/>
      <c r="JEK40" s="61"/>
      <c r="JEL40" s="61"/>
      <c r="JEM40" s="61"/>
      <c r="JEN40" s="61"/>
      <c r="JEO40" s="61"/>
      <c r="JEP40" s="61"/>
      <c r="JEQ40" s="61"/>
      <c r="JER40" s="61"/>
      <c r="JES40" s="61"/>
      <c r="JET40" s="61"/>
      <c r="JEU40" s="61"/>
      <c r="JEV40" s="61"/>
      <c r="JEW40" s="61"/>
      <c r="JEX40" s="61"/>
      <c r="JEY40" s="61"/>
      <c r="JEZ40" s="61"/>
      <c r="JFA40" s="61"/>
      <c r="JFB40" s="61"/>
      <c r="JFC40" s="61"/>
      <c r="JFD40" s="61"/>
      <c r="JFE40" s="61"/>
      <c r="JFF40" s="61"/>
      <c r="JFG40" s="61"/>
      <c r="JFH40" s="61"/>
      <c r="JFI40" s="61"/>
      <c r="JFJ40" s="61"/>
      <c r="JFK40" s="61"/>
      <c r="JFL40" s="61"/>
      <c r="JFM40" s="61"/>
      <c r="JFN40" s="61"/>
      <c r="JFO40" s="61"/>
      <c r="JFP40" s="61"/>
      <c r="JFQ40" s="61"/>
      <c r="JFR40" s="61"/>
      <c r="JFS40" s="61"/>
      <c r="JFT40" s="61"/>
      <c r="JFU40" s="61"/>
      <c r="JFV40" s="61"/>
      <c r="JFW40" s="61"/>
      <c r="JFX40" s="61"/>
      <c r="JFY40" s="61"/>
      <c r="JFZ40" s="61"/>
      <c r="JGA40" s="61"/>
      <c r="JGB40" s="61"/>
      <c r="JGC40" s="61"/>
      <c r="JGD40" s="61"/>
      <c r="JGE40" s="61"/>
      <c r="JGF40" s="61"/>
      <c r="JGG40" s="61"/>
      <c r="JGH40" s="61"/>
      <c r="JGI40" s="61"/>
      <c r="JGJ40" s="61"/>
      <c r="JGK40" s="61"/>
      <c r="JGL40" s="61"/>
      <c r="JGM40" s="61"/>
      <c r="JGN40" s="61"/>
      <c r="JGO40" s="61"/>
      <c r="JGP40" s="61"/>
      <c r="JGQ40" s="61"/>
      <c r="JGR40" s="61"/>
      <c r="JGS40" s="61"/>
      <c r="JGT40" s="61"/>
      <c r="JGU40" s="61"/>
      <c r="JGV40" s="61"/>
      <c r="JGW40" s="61"/>
      <c r="JGX40" s="61"/>
      <c r="JGY40" s="61"/>
      <c r="JGZ40" s="61"/>
      <c r="JHA40" s="61"/>
      <c r="JHB40" s="61"/>
      <c r="JHC40" s="61"/>
      <c r="JHD40" s="61"/>
      <c r="JHE40" s="61"/>
      <c r="JHF40" s="61"/>
      <c r="JHG40" s="61"/>
      <c r="JHH40" s="61"/>
      <c r="JHI40" s="61"/>
      <c r="JHJ40" s="61"/>
      <c r="JHK40" s="61"/>
      <c r="JHL40" s="61"/>
      <c r="JHM40" s="61"/>
      <c r="JHN40" s="61"/>
      <c r="JHO40" s="61"/>
      <c r="JHP40" s="61"/>
      <c r="JHQ40" s="61"/>
      <c r="JHR40" s="61"/>
      <c r="JHS40" s="61"/>
      <c r="JHT40" s="61"/>
      <c r="JHU40" s="61"/>
      <c r="JHV40" s="61"/>
      <c r="JHW40" s="61"/>
      <c r="JHX40" s="61"/>
      <c r="JHY40" s="61"/>
      <c r="JHZ40" s="61"/>
      <c r="JIA40" s="61"/>
      <c r="JIB40" s="61"/>
      <c r="JIC40" s="61"/>
      <c r="JID40" s="61"/>
      <c r="JIE40" s="61"/>
      <c r="JIF40" s="61"/>
      <c r="JIG40" s="61"/>
      <c r="JIH40" s="61"/>
      <c r="JII40" s="61"/>
      <c r="JIJ40" s="61"/>
      <c r="JIK40" s="61"/>
      <c r="JIL40" s="61"/>
      <c r="JIM40" s="61"/>
      <c r="JIN40" s="61"/>
      <c r="JIO40" s="61"/>
      <c r="JIP40" s="61"/>
      <c r="JIQ40" s="61"/>
      <c r="JIR40" s="61"/>
      <c r="JIS40" s="61"/>
      <c r="JIT40" s="61"/>
      <c r="JIU40" s="61"/>
      <c r="JIV40" s="61"/>
      <c r="JIW40" s="61"/>
      <c r="JIX40" s="61"/>
      <c r="JIY40" s="61"/>
      <c r="JIZ40" s="61"/>
      <c r="JJA40" s="61"/>
      <c r="JJB40" s="61"/>
      <c r="JJC40" s="61"/>
      <c r="JJD40" s="61"/>
      <c r="JJE40" s="61"/>
      <c r="JJF40" s="61"/>
      <c r="JJG40" s="61"/>
      <c r="JJH40" s="61"/>
      <c r="JJI40" s="61"/>
      <c r="JJJ40" s="61"/>
      <c r="JJK40" s="61"/>
      <c r="JJL40" s="61"/>
      <c r="JJM40" s="61"/>
      <c r="JJN40" s="61"/>
      <c r="JJO40" s="61"/>
      <c r="JJP40" s="61"/>
      <c r="JJQ40" s="61"/>
      <c r="JJR40" s="61"/>
      <c r="JJS40" s="61"/>
      <c r="JJT40" s="61"/>
      <c r="JJU40" s="61"/>
      <c r="JJV40" s="61"/>
      <c r="JJW40" s="61"/>
      <c r="JJX40" s="61"/>
      <c r="JJY40" s="61"/>
      <c r="JJZ40" s="61"/>
      <c r="JKA40" s="61"/>
      <c r="JKB40" s="61"/>
      <c r="JKC40" s="61"/>
      <c r="JKD40" s="61"/>
      <c r="JKE40" s="61"/>
      <c r="JKF40" s="61"/>
      <c r="JKG40" s="61"/>
      <c r="JKH40" s="61"/>
      <c r="JKI40" s="61"/>
      <c r="JKJ40" s="61"/>
      <c r="JKK40" s="61"/>
      <c r="JKL40" s="61"/>
      <c r="JKM40" s="61"/>
      <c r="JKN40" s="61"/>
      <c r="JKO40" s="61"/>
      <c r="JKP40" s="61"/>
      <c r="JKQ40" s="61"/>
      <c r="JKR40" s="61"/>
      <c r="JKS40" s="61"/>
      <c r="JKT40" s="61"/>
      <c r="JKU40" s="61"/>
      <c r="JKV40" s="61"/>
      <c r="JKW40" s="61"/>
      <c r="JKX40" s="61"/>
      <c r="JKY40" s="61"/>
      <c r="JKZ40" s="61"/>
      <c r="JLA40" s="61"/>
      <c r="JLB40" s="61"/>
      <c r="JLC40" s="61"/>
      <c r="JLD40" s="61"/>
      <c r="JLE40" s="61"/>
      <c r="JLF40" s="61"/>
      <c r="JLG40" s="61"/>
      <c r="JLH40" s="61"/>
      <c r="JLI40" s="61"/>
      <c r="JLJ40" s="61"/>
      <c r="JLK40" s="61"/>
      <c r="JLL40" s="61"/>
      <c r="JLM40" s="61"/>
      <c r="JLN40" s="61"/>
      <c r="JLO40" s="61"/>
      <c r="JLP40" s="61"/>
      <c r="JLQ40" s="61"/>
      <c r="JLR40" s="61"/>
      <c r="JLS40" s="61"/>
      <c r="JLT40" s="61"/>
      <c r="JLU40" s="61"/>
      <c r="JLV40" s="61"/>
      <c r="JLW40" s="61"/>
      <c r="JLX40" s="61"/>
      <c r="JLY40" s="61"/>
      <c r="JLZ40" s="61"/>
      <c r="JMA40" s="61"/>
      <c r="JMB40" s="61"/>
      <c r="JMC40" s="61"/>
      <c r="JMD40" s="61"/>
      <c r="JME40" s="61"/>
      <c r="JMF40" s="61"/>
      <c r="JMG40" s="61"/>
      <c r="JMH40" s="61"/>
      <c r="JMI40" s="61"/>
      <c r="JMJ40" s="61"/>
      <c r="JMK40" s="61"/>
      <c r="JML40" s="61"/>
      <c r="JMM40" s="61"/>
      <c r="JMN40" s="61"/>
      <c r="JMO40" s="61"/>
      <c r="JMP40" s="61"/>
      <c r="JMQ40" s="61"/>
      <c r="JMR40" s="61"/>
      <c r="JMS40" s="61"/>
      <c r="JMT40" s="61"/>
      <c r="JMU40" s="61"/>
      <c r="JMV40" s="61"/>
      <c r="JMW40" s="61"/>
      <c r="JMX40" s="61"/>
      <c r="JMY40" s="61"/>
      <c r="JMZ40" s="61"/>
      <c r="JNA40" s="61"/>
      <c r="JNB40" s="61"/>
      <c r="JNC40" s="61"/>
      <c r="JND40" s="61"/>
      <c r="JNE40" s="61"/>
      <c r="JNF40" s="61"/>
      <c r="JNG40" s="61"/>
      <c r="JNH40" s="61"/>
      <c r="JNI40" s="61"/>
      <c r="JNJ40" s="61"/>
      <c r="JNK40" s="61"/>
      <c r="JNL40" s="61"/>
      <c r="JNM40" s="61"/>
      <c r="JNN40" s="61"/>
      <c r="JNO40" s="61"/>
      <c r="JNP40" s="61"/>
      <c r="JNQ40" s="61"/>
      <c r="JNR40" s="61"/>
      <c r="JNS40" s="61"/>
      <c r="JNT40" s="61"/>
      <c r="JNU40" s="61"/>
      <c r="JNV40" s="61"/>
      <c r="JNW40" s="61"/>
      <c r="JNX40" s="61"/>
      <c r="JNY40" s="61"/>
      <c r="JNZ40" s="61"/>
      <c r="JOA40" s="61"/>
      <c r="JOB40" s="61"/>
      <c r="JOC40" s="61"/>
      <c r="JOD40" s="61"/>
      <c r="JOE40" s="61"/>
      <c r="JOF40" s="61"/>
      <c r="JOG40" s="61"/>
      <c r="JOH40" s="61"/>
      <c r="JOI40" s="61"/>
      <c r="JOJ40" s="61"/>
      <c r="JOK40" s="61"/>
      <c r="JOL40" s="61"/>
      <c r="JOM40" s="61"/>
      <c r="JON40" s="61"/>
      <c r="JOO40" s="61"/>
      <c r="JOP40" s="61"/>
      <c r="JOQ40" s="61"/>
      <c r="JOR40" s="61"/>
      <c r="JOS40" s="61"/>
      <c r="JOT40" s="61"/>
      <c r="JOU40" s="61"/>
      <c r="JOV40" s="61"/>
      <c r="JOW40" s="61"/>
      <c r="JOX40" s="61"/>
      <c r="JOY40" s="61"/>
      <c r="JOZ40" s="61"/>
      <c r="JPA40" s="61"/>
      <c r="JPB40" s="61"/>
      <c r="JPC40" s="61"/>
      <c r="JPD40" s="61"/>
      <c r="JPE40" s="61"/>
      <c r="JPF40" s="61"/>
      <c r="JPG40" s="61"/>
      <c r="JPH40" s="61"/>
      <c r="JPI40" s="61"/>
      <c r="JPJ40" s="61"/>
      <c r="JPK40" s="61"/>
      <c r="JPL40" s="61"/>
      <c r="JPM40" s="61"/>
      <c r="JPN40" s="61"/>
      <c r="JPO40" s="61"/>
      <c r="JPP40" s="61"/>
      <c r="JPQ40" s="61"/>
      <c r="JPR40" s="61"/>
      <c r="JPS40" s="61"/>
      <c r="JPT40" s="61"/>
      <c r="JPU40" s="61"/>
      <c r="JPV40" s="61"/>
      <c r="JPW40" s="61"/>
      <c r="JPX40" s="61"/>
      <c r="JPY40" s="61"/>
      <c r="JPZ40" s="61"/>
      <c r="JQA40" s="61"/>
      <c r="JQB40" s="61"/>
      <c r="JQC40" s="61"/>
      <c r="JQD40" s="61"/>
      <c r="JQE40" s="61"/>
      <c r="JQF40" s="61"/>
      <c r="JQG40" s="61"/>
      <c r="JQH40" s="61"/>
      <c r="JQI40" s="61"/>
      <c r="JQJ40" s="61"/>
      <c r="JQK40" s="61"/>
      <c r="JQL40" s="61"/>
      <c r="JQM40" s="61"/>
      <c r="JQN40" s="61"/>
      <c r="JQO40" s="61"/>
      <c r="JQP40" s="61"/>
      <c r="JQQ40" s="61"/>
      <c r="JQR40" s="61"/>
      <c r="JQS40" s="61"/>
      <c r="JQT40" s="61"/>
      <c r="JQU40" s="61"/>
      <c r="JQV40" s="61"/>
      <c r="JQW40" s="61"/>
      <c r="JQX40" s="61"/>
      <c r="JQY40" s="61"/>
      <c r="JQZ40" s="61"/>
      <c r="JRA40" s="61"/>
      <c r="JRB40" s="61"/>
      <c r="JRC40" s="61"/>
      <c r="JRD40" s="61"/>
      <c r="JRE40" s="61"/>
      <c r="JRF40" s="61"/>
      <c r="JRG40" s="61"/>
      <c r="JRH40" s="61"/>
      <c r="JRI40" s="61"/>
      <c r="JRJ40" s="61"/>
      <c r="JRK40" s="61"/>
      <c r="JRL40" s="61"/>
      <c r="JRM40" s="61"/>
      <c r="JRN40" s="61"/>
      <c r="JRO40" s="61"/>
      <c r="JRP40" s="61"/>
      <c r="JRQ40" s="61"/>
      <c r="JRR40" s="61"/>
      <c r="JRS40" s="61"/>
      <c r="JRT40" s="61"/>
      <c r="JRU40" s="61"/>
      <c r="JRV40" s="61"/>
      <c r="JRW40" s="61"/>
      <c r="JRX40" s="61"/>
      <c r="JRY40" s="61"/>
      <c r="JRZ40" s="61"/>
      <c r="JSA40" s="61"/>
      <c r="JSB40" s="61"/>
      <c r="JSC40" s="61"/>
      <c r="JSD40" s="61"/>
      <c r="JSE40" s="61"/>
      <c r="JSF40" s="61"/>
      <c r="JSG40" s="61"/>
      <c r="JSH40" s="61"/>
      <c r="JSI40" s="61"/>
      <c r="JSJ40" s="61"/>
      <c r="JSK40" s="61"/>
      <c r="JSL40" s="61"/>
      <c r="JSM40" s="61"/>
      <c r="JSN40" s="61"/>
      <c r="JSO40" s="61"/>
      <c r="JSP40" s="61"/>
      <c r="JSQ40" s="61"/>
      <c r="JSR40" s="61"/>
      <c r="JSS40" s="61"/>
      <c r="JST40" s="61"/>
      <c r="JSU40" s="61"/>
      <c r="JSV40" s="61"/>
      <c r="JSW40" s="61"/>
      <c r="JSX40" s="61"/>
      <c r="JSY40" s="61"/>
      <c r="JSZ40" s="61"/>
      <c r="JTA40" s="61"/>
      <c r="JTB40" s="61"/>
      <c r="JTC40" s="61"/>
      <c r="JTD40" s="61"/>
      <c r="JTE40" s="61"/>
      <c r="JTF40" s="61"/>
      <c r="JTG40" s="61"/>
      <c r="JTH40" s="61"/>
      <c r="JTI40" s="61"/>
      <c r="JTJ40" s="61"/>
      <c r="JTK40" s="61"/>
      <c r="JTL40" s="61"/>
      <c r="JTM40" s="61"/>
      <c r="JTN40" s="61"/>
      <c r="JTO40" s="61"/>
      <c r="JTP40" s="61"/>
      <c r="JTQ40" s="61"/>
      <c r="JTR40" s="61"/>
      <c r="JTS40" s="61"/>
      <c r="JTT40" s="61"/>
      <c r="JTU40" s="61"/>
      <c r="JTV40" s="61"/>
      <c r="JTW40" s="61"/>
      <c r="JTX40" s="61"/>
      <c r="JTY40" s="61"/>
      <c r="JTZ40" s="61"/>
      <c r="JUA40" s="61"/>
      <c r="JUB40" s="61"/>
      <c r="JUC40" s="61"/>
      <c r="JUD40" s="61"/>
      <c r="JUE40" s="61"/>
      <c r="JUF40" s="61"/>
      <c r="JUG40" s="61"/>
      <c r="JUH40" s="61"/>
      <c r="JUI40" s="61"/>
      <c r="JUJ40" s="61"/>
      <c r="JUK40" s="61"/>
      <c r="JUL40" s="61"/>
      <c r="JUM40" s="61"/>
      <c r="JUN40" s="61"/>
      <c r="JUO40" s="61"/>
      <c r="JUP40" s="61"/>
      <c r="JUQ40" s="61"/>
      <c r="JUR40" s="61"/>
      <c r="JUS40" s="61"/>
      <c r="JUT40" s="61"/>
      <c r="JUU40" s="61"/>
      <c r="JUV40" s="61"/>
      <c r="JUW40" s="61"/>
      <c r="JUX40" s="61"/>
      <c r="JUY40" s="61"/>
      <c r="JUZ40" s="61"/>
      <c r="JVA40" s="61"/>
      <c r="JVB40" s="61"/>
      <c r="JVC40" s="61"/>
      <c r="JVD40" s="61"/>
      <c r="JVE40" s="61"/>
      <c r="JVF40" s="61"/>
      <c r="JVG40" s="61"/>
      <c r="JVH40" s="61"/>
      <c r="JVI40" s="61"/>
      <c r="JVJ40" s="61"/>
      <c r="JVK40" s="61"/>
      <c r="JVL40" s="61"/>
      <c r="JVM40" s="61"/>
      <c r="JVN40" s="61"/>
      <c r="JVO40" s="61"/>
      <c r="JVP40" s="61"/>
      <c r="JVQ40" s="61"/>
      <c r="JVR40" s="61"/>
      <c r="JVS40" s="61"/>
      <c r="JVT40" s="61"/>
      <c r="JVU40" s="61"/>
      <c r="JVV40" s="61"/>
      <c r="JVW40" s="61"/>
      <c r="JVX40" s="61"/>
      <c r="JVY40" s="61"/>
      <c r="JVZ40" s="61"/>
      <c r="JWA40" s="61"/>
      <c r="JWB40" s="61"/>
      <c r="JWC40" s="61"/>
      <c r="JWD40" s="61"/>
      <c r="JWE40" s="61"/>
      <c r="JWF40" s="61"/>
      <c r="JWG40" s="61"/>
      <c r="JWH40" s="61"/>
      <c r="JWI40" s="61"/>
      <c r="JWJ40" s="61"/>
      <c r="JWK40" s="61"/>
      <c r="JWL40" s="61"/>
      <c r="JWM40" s="61"/>
      <c r="JWN40" s="61"/>
      <c r="JWO40" s="61"/>
      <c r="JWP40" s="61"/>
      <c r="JWQ40" s="61"/>
      <c r="JWR40" s="61"/>
      <c r="JWS40" s="61"/>
      <c r="JWT40" s="61"/>
      <c r="JWU40" s="61"/>
      <c r="JWV40" s="61"/>
      <c r="JWW40" s="61"/>
      <c r="JWX40" s="61"/>
      <c r="JWY40" s="61"/>
      <c r="JWZ40" s="61"/>
      <c r="JXA40" s="61"/>
      <c r="JXB40" s="61"/>
      <c r="JXC40" s="61"/>
      <c r="JXD40" s="61"/>
      <c r="JXE40" s="61"/>
      <c r="JXF40" s="61"/>
      <c r="JXG40" s="61"/>
      <c r="JXH40" s="61"/>
      <c r="JXI40" s="61"/>
      <c r="JXJ40" s="61"/>
      <c r="JXK40" s="61"/>
      <c r="JXL40" s="61"/>
      <c r="JXM40" s="61"/>
      <c r="JXN40" s="61"/>
      <c r="JXO40" s="61"/>
      <c r="JXP40" s="61"/>
      <c r="JXQ40" s="61"/>
      <c r="JXR40" s="61"/>
      <c r="JXS40" s="61"/>
      <c r="JXT40" s="61"/>
      <c r="JXU40" s="61"/>
      <c r="JXV40" s="61"/>
      <c r="JXW40" s="61"/>
      <c r="JXX40" s="61"/>
      <c r="JXY40" s="61"/>
      <c r="JXZ40" s="61"/>
      <c r="JYA40" s="61"/>
      <c r="JYB40" s="61"/>
      <c r="JYC40" s="61"/>
      <c r="JYD40" s="61"/>
      <c r="JYE40" s="61"/>
      <c r="JYF40" s="61"/>
      <c r="JYG40" s="61"/>
      <c r="JYH40" s="61"/>
      <c r="JYI40" s="61"/>
      <c r="JYJ40" s="61"/>
      <c r="JYK40" s="61"/>
      <c r="JYL40" s="61"/>
      <c r="JYM40" s="61"/>
      <c r="JYN40" s="61"/>
      <c r="JYO40" s="61"/>
      <c r="JYP40" s="61"/>
      <c r="JYQ40" s="61"/>
      <c r="JYR40" s="61"/>
      <c r="JYS40" s="61"/>
      <c r="JYT40" s="61"/>
      <c r="JYU40" s="61"/>
      <c r="JYV40" s="61"/>
      <c r="JYW40" s="61"/>
      <c r="JYX40" s="61"/>
      <c r="JYY40" s="61"/>
      <c r="JYZ40" s="61"/>
      <c r="JZA40" s="61"/>
      <c r="JZB40" s="61"/>
      <c r="JZC40" s="61"/>
      <c r="JZD40" s="61"/>
      <c r="JZE40" s="61"/>
      <c r="JZF40" s="61"/>
      <c r="JZG40" s="61"/>
      <c r="JZH40" s="61"/>
      <c r="JZI40" s="61"/>
      <c r="JZJ40" s="61"/>
      <c r="JZK40" s="61"/>
      <c r="JZL40" s="61"/>
      <c r="JZM40" s="61"/>
      <c r="JZN40" s="61"/>
      <c r="JZO40" s="61"/>
      <c r="JZP40" s="61"/>
      <c r="JZQ40" s="61"/>
      <c r="JZR40" s="61"/>
      <c r="JZS40" s="61"/>
      <c r="JZT40" s="61"/>
      <c r="JZU40" s="61"/>
      <c r="JZV40" s="61"/>
      <c r="JZW40" s="61"/>
      <c r="JZX40" s="61"/>
      <c r="JZY40" s="61"/>
      <c r="JZZ40" s="61"/>
      <c r="KAA40" s="61"/>
      <c r="KAB40" s="61"/>
      <c r="KAC40" s="61"/>
      <c r="KAD40" s="61"/>
      <c r="KAE40" s="61"/>
      <c r="KAF40" s="61"/>
      <c r="KAG40" s="61"/>
      <c r="KAH40" s="61"/>
      <c r="KAI40" s="61"/>
      <c r="KAJ40" s="61"/>
      <c r="KAK40" s="61"/>
      <c r="KAL40" s="61"/>
      <c r="KAM40" s="61"/>
      <c r="KAN40" s="61"/>
      <c r="KAO40" s="61"/>
      <c r="KAP40" s="61"/>
      <c r="KAQ40" s="61"/>
      <c r="KAR40" s="61"/>
      <c r="KAS40" s="61"/>
      <c r="KAT40" s="61"/>
      <c r="KAU40" s="61"/>
      <c r="KAV40" s="61"/>
      <c r="KAW40" s="61"/>
      <c r="KAX40" s="61"/>
      <c r="KAY40" s="61"/>
      <c r="KAZ40" s="61"/>
      <c r="KBA40" s="61"/>
      <c r="KBB40" s="61"/>
      <c r="KBC40" s="61"/>
      <c r="KBD40" s="61"/>
      <c r="KBE40" s="61"/>
      <c r="KBF40" s="61"/>
      <c r="KBG40" s="61"/>
      <c r="KBH40" s="61"/>
      <c r="KBI40" s="61"/>
      <c r="KBJ40" s="61"/>
      <c r="KBK40" s="61"/>
      <c r="KBL40" s="61"/>
      <c r="KBM40" s="61"/>
      <c r="KBN40" s="61"/>
      <c r="KBO40" s="61"/>
      <c r="KBP40" s="61"/>
      <c r="KBQ40" s="61"/>
      <c r="KBR40" s="61"/>
      <c r="KBS40" s="61"/>
      <c r="KBT40" s="61"/>
      <c r="KBU40" s="61"/>
      <c r="KBV40" s="61"/>
      <c r="KBW40" s="61"/>
      <c r="KBX40" s="61"/>
      <c r="KBY40" s="61"/>
      <c r="KBZ40" s="61"/>
      <c r="KCA40" s="61"/>
      <c r="KCB40" s="61"/>
      <c r="KCC40" s="61"/>
      <c r="KCD40" s="61"/>
      <c r="KCE40" s="61"/>
      <c r="KCF40" s="61"/>
      <c r="KCG40" s="61"/>
      <c r="KCH40" s="61"/>
      <c r="KCI40" s="61"/>
      <c r="KCJ40" s="61"/>
      <c r="KCK40" s="61"/>
      <c r="KCL40" s="61"/>
      <c r="KCM40" s="61"/>
      <c r="KCN40" s="61"/>
      <c r="KCO40" s="61"/>
      <c r="KCP40" s="61"/>
      <c r="KCQ40" s="61"/>
      <c r="KCR40" s="61"/>
      <c r="KCS40" s="61"/>
      <c r="KCT40" s="61"/>
      <c r="KCU40" s="61"/>
      <c r="KCV40" s="61"/>
      <c r="KCW40" s="61"/>
      <c r="KCX40" s="61"/>
      <c r="KCY40" s="61"/>
      <c r="KCZ40" s="61"/>
      <c r="KDA40" s="61"/>
      <c r="KDB40" s="61"/>
      <c r="KDC40" s="61"/>
      <c r="KDD40" s="61"/>
      <c r="KDE40" s="61"/>
      <c r="KDF40" s="61"/>
      <c r="KDG40" s="61"/>
      <c r="KDH40" s="61"/>
      <c r="KDI40" s="61"/>
      <c r="KDJ40" s="61"/>
      <c r="KDK40" s="61"/>
      <c r="KDL40" s="61"/>
      <c r="KDM40" s="61"/>
      <c r="KDN40" s="61"/>
      <c r="KDO40" s="61"/>
      <c r="KDP40" s="61"/>
      <c r="KDQ40" s="61"/>
      <c r="KDR40" s="61"/>
      <c r="KDS40" s="61"/>
      <c r="KDT40" s="61"/>
      <c r="KDU40" s="61"/>
      <c r="KDV40" s="61"/>
      <c r="KDW40" s="61"/>
      <c r="KDX40" s="61"/>
      <c r="KDY40" s="61"/>
      <c r="KDZ40" s="61"/>
      <c r="KEA40" s="61"/>
      <c r="KEB40" s="61"/>
      <c r="KEC40" s="61"/>
      <c r="KED40" s="61"/>
      <c r="KEE40" s="61"/>
      <c r="KEF40" s="61"/>
      <c r="KEG40" s="61"/>
      <c r="KEH40" s="61"/>
      <c r="KEI40" s="61"/>
      <c r="KEJ40" s="61"/>
      <c r="KEK40" s="61"/>
      <c r="KEL40" s="61"/>
      <c r="KEM40" s="61"/>
      <c r="KEN40" s="61"/>
      <c r="KEO40" s="61"/>
      <c r="KEP40" s="61"/>
      <c r="KEQ40" s="61"/>
      <c r="KER40" s="61"/>
      <c r="KES40" s="61"/>
      <c r="KET40" s="61"/>
      <c r="KEU40" s="61"/>
      <c r="KEV40" s="61"/>
      <c r="KEW40" s="61"/>
      <c r="KEX40" s="61"/>
      <c r="KEY40" s="61"/>
      <c r="KEZ40" s="61"/>
      <c r="KFA40" s="61"/>
      <c r="KFB40" s="61"/>
      <c r="KFC40" s="61"/>
      <c r="KFD40" s="61"/>
      <c r="KFE40" s="61"/>
      <c r="KFF40" s="61"/>
      <c r="KFG40" s="61"/>
      <c r="KFH40" s="61"/>
      <c r="KFI40" s="61"/>
      <c r="KFJ40" s="61"/>
      <c r="KFK40" s="61"/>
      <c r="KFL40" s="61"/>
      <c r="KFM40" s="61"/>
      <c r="KFN40" s="61"/>
      <c r="KFO40" s="61"/>
      <c r="KFP40" s="61"/>
      <c r="KFQ40" s="61"/>
      <c r="KFR40" s="61"/>
      <c r="KFS40" s="61"/>
      <c r="KFT40" s="61"/>
      <c r="KFU40" s="61"/>
      <c r="KFV40" s="61"/>
      <c r="KFW40" s="61"/>
      <c r="KFX40" s="61"/>
      <c r="KFY40" s="61"/>
      <c r="KFZ40" s="61"/>
      <c r="KGA40" s="61"/>
      <c r="KGB40" s="61"/>
      <c r="KGC40" s="61"/>
      <c r="KGD40" s="61"/>
      <c r="KGE40" s="61"/>
      <c r="KGF40" s="61"/>
      <c r="KGG40" s="61"/>
      <c r="KGH40" s="61"/>
      <c r="KGI40" s="61"/>
      <c r="KGJ40" s="61"/>
      <c r="KGK40" s="61"/>
      <c r="KGL40" s="61"/>
      <c r="KGM40" s="61"/>
      <c r="KGN40" s="61"/>
      <c r="KGO40" s="61"/>
      <c r="KGP40" s="61"/>
      <c r="KGQ40" s="61"/>
      <c r="KGR40" s="61"/>
      <c r="KGS40" s="61"/>
      <c r="KGT40" s="61"/>
      <c r="KGU40" s="61"/>
      <c r="KGV40" s="61"/>
      <c r="KGW40" s="61"/>
      <c r="KGX40" s="61"/>
      <c r="KGY40" s="61"/>
      <c r="KGZ40" s="61"/>
      <c r="KHA40" s="61"/>
      <c r="KHB40" s="61"/>
      <c r="KHC40" s="61"/>
      <c r="KHD40" s="61"/>
      <c r="KHE40" s="61"/>
      <c r="KHF40" s="61"/>
      <c r="KHG40" s="61"/>
      <c r="KHH40" s="61"/>
      <c r="KHI40" s="61"/>
      <c r="KHJ40" s="61"/>
      <c r="KHK40" s="61"/>
      <c r="KHL40" s="61"/>
      <c r="KHM40" s="61"/>
      <c r="KHN40" s="61"/>
      <c r="KHO40" s="61"/>
      <c r="KHP40" s="61"/>
      <c r="KHQ40" s="61"/>
      <c r="KHR40" s="61"/>
      <c r="KHS40" s="61"/>
      <c r="KHT40" s="61"/>
      <c r="KHU40" s="61"/>
      <c r="KHV40" s="61"/>
      <c r="KHW40" s="61"/>
      <c r="KHX40" s="61"/>
      <c r="KHY40" s="61"/>
      <c r="KHZ40" s="61"/>
      <c r="KIA40" s="61"/>
      <c r="KIB40" s="61"/>
      <c r="KIC40" s="61"/>
      <c r="KID40" s="61"/>
      <c r="KIE40" s="61"/>
      <c r="KIF40" s="61"/>
      <c r="KIG40" s="61"/>
      <c r="KIH40" s="61"/>
      <c r="KII40" s="61"/>
      <c r="KIJ40" s="61"/>
      <c r="KIK40" s="61"/>
      <c r="KIL40" s="61"/>
      <c r="KIM40" s="61"/>
      <c r="KIN40" s="61"/>
      <c r="KIO40" s="61"/>
      <c r="KIP40" s="61"/>
      <c r="KIQ40" s="61"/>
      <c r="KIR40" s="61"/>
      <c r="KIS40" s="61"/>
      <c r="KIT40" s="61"/>
      <c r="KIU40" s="61"/>
      <c r="KIV40" s="61"/>
      <c r="KIW40" s="61"/>
      <c r="KIX40" s="61"/>
      <c r="KIY40" s="61"/>
      <c r="KIZ40" s="61"/>
      <c r="KJA40" s="61"/>
      <c r="KJB40" s="61"/>
      <c r="KJC40" s="61"/>
      <c r="KJD40" s="61"/>
      <c r="KJE40" s="61"/>
      <c r="KJF40" s="61"/>
      <c r="KJG40" s="61"/>
      <c r="KJH40" s="61"/>
      <c r="KJI40" s="61"/>
      <c r="KJJ40" s="61"/>
      <c r="KJK40" s="61"/>
      <c r="KJL40" s="61"/>
      <c r="KJM40" s="61"/>
      <c r="KJN40" s="61"/>
      <c r="KJO40" s="61"/>
      <c r="KJP40" s="61"/>
      <c r="KJQ40" s="61"/>
      <c r="KJR40" s="61"/>
      <c r="KJS40" s="61"/>
      <c r="KJT40" s="61"/>
      <c r="KJU40" s="61"/>
      <c r="KJV40" s="61"/>
      <c r="KJW40" s="61"/>
      <c r="KJX40" s="61"/>
      <c r="KJY40" s="61"/>
      <c r="KJZ40" s="61"/>
      <c r="KKA40" s="61"/>
      <c r="KKB40" s="61"/>
      <c r="KKC40" s="61"/>
      <c r="KKD40" s="61"/>
      <c r="KKE40" s="61"/>
      <c r="KKF40" s="61"/>
      <c r="KKG40" s="61"/>
      <c r="KKH40" s="61"/>
      <c r="KKI40" s="61"/>
      <c r="KKJ40" s="61"/>
      <c r="KKK40" s="61"/>
      <c r="KKL40" s="61"/>
      <c r="KKM40" s="61"/>
      <c r="KKN40" s="61"/>
      <c r="KKO40" s="61"/>
      <c r="KKP40" s="61"/>
      <c r="KKQ40" s="61"/>
      <c r="KKR40" s="61"/>
      <c r="KKS40" s="61"/>
      <c r="KKT40" s="61"/>
      <c r="KKU40" s="61"/>
      <c r="KKV40" s="61"/>
      <c r="KKW40" s="61"/>
      <c r="KKX40" s="61"/>
      <c r="KKY40" s="61"/>
      <c r="KKZ40" s="61"/>
      <c r="KLA40" s="61"/>
      <c r="KLB40" s="61"/>
      <c r="KLC40" s="61"/>
      <c r="KLD40" s="61"/>
      <c r="KLE40" s="61"/>
      <c r="KLF40" s="61"/>
      <c r="KLG40" s="61"/>
      <c r="KLH40" s="61"/>
      <c r="KLI40" s="61"/>
      <c r="KLJ40" s="61"/>
      <c r="KLK40" s="61"/>
      <c r="KLL40" s="61"/>
      <c r="KLM40" s="61"/>
      <c r="KLN40" s="61"/>
      <c r="KLO40" s="61"/>
      <c r="KLP40" s="61"/>
      <c r="KLQ40" s="61"/>
      <c r="KLR40" s="61"/>
      <c r="KLS40" s="61"/>
      <c r="KLT40" s="61"/>
      <c r="KLU40" s="61"/>
      <c r="KLV40" s="61"/>
      <c r="KLW40" s="61"/>
      <c r="KLX40" s="61"/>
      <c r="KLY40" s="61"/>
      <c r="KLZ40" s="61"/>
      <c r="KMA40" s="61"/>
      <c r="KMB40" s="61"/>
      <c r="KMC40" s="61"/>
      <c r="KMD40" s="61"/>
      <c r="KME40" s="61"/>
      <c r="KMF40" s="61"/>
      <c r="KMG40" s="61"/>
      <c r="KMH40" s="61"/>
      <c r="KMI40" s="61"/>
      <c r="KMJ40" s="61"/>
      <c r="KMK40" s="61"/>
      <c r="KML40" s="61"/>
      <c r="KMM40" s="61"/>
      <c r="KMN40" s="61"/>
      <c r="KMO40" s="61"/>
      <c r="KMP40" s="61"/>
      <c r="KMQ40" s="61"/>
      <c r="KMR40" s="61"/>
      <c r="KMS40" s="61"/>
      <c r="KMT40" s="61"/>
      <c r="KMU40" s="61"/>
      <c r="KMV40" s="61"/>
      <c r="KMW40" s="61"/>
      <c r="KMX40" s="61"/>
      <c r="KMY40" s="61"/>
      <c r="KMZ40" s="61"/>
      <c r="KNA40" s="61"/>
      <c r="KNB40" s="61"/>
      <c r="KNC40" s="61"/>
      <c r="KND40" s="61"/>
      <c r="KNE40" s="61"/>
      <c r="KNF40" s="61"/>
      <c r="KNG40" s="61"/>
      <c r="KNH40" s="61"/>
      <c r="KNI40" s="61"/>
      <c r="KNJ40" s="61"/>
      <c r="KNK40" s="61"/>
      <c r="KNL40" s="61"/>
      <c r="KNM40" s="61"/>
      <c r="KNN40" s="61"/>
      <c r="KNO40" s="61"/>
      <c r="KNP40" s="61"/>
      <c r="KNQ40" s="61"/>
      <c r="KNR40" s="61"/>
      <c r="KNS40" s="61"/>
      <c r="KNT40" s="61"/>
      <c r="KNU40" s="61"/>
      <c r="KNV40" s="61"/>
      <c r="KNW40" s="61"/>
      <c r="KNX40" s="61"/>
      <c r="KNY40" s="61"/>
      <c r="KNZ40" s="61"/>
      <c r="KOA40" s="61"/>
      <c r="KOB40" s="61"/>
      <c r="KOC40" s="61"/>
      <c r="KOD40" s="61"/>
      <c r="KOE40" s="61"/>
      <c r="KOF40" s="61"/>
      <c r="KOG40" s="61"/>
      <c r="KOH40" s="61"/>
      <c r="KOI40" s="61"/>
      <c r="KOJ40" s="61"/>
      <c r="KOK40" s="61"/>
      <c r="KOL40" s="61"/>
      <c r="KOM40" s="61"/>
      <c r="KON40" s="61"/>
      <c r="KOO40" s="61"/>
      <c r="KOP40" s="61"/>
      <c r="KOQ40" s="61"/>
      <c r="KOR40" s="61"/>
      <c r="KOS40" s="61"/>
      <c r="KOT40" s="61"/>
      <c r="KOU40" s="61"/>
      <c r="KOV40" s="61"/>
      <c r="KOW40" s="61"/>
      <c r="KOX40" s="61"/>
      <c r="KOY40" s="61"/>
      <c r="KOZ40" s="61"/>
      <c r="KPA40" s="61"/>
      <c r="KPB40" s="61"/>
      <c r="KPC40" s="61"/>
      <c r="KPD40" s="61"/>
      <c r="KPE40" s="61"/>
      <c r="KPF40" s="61"/>
      <c r="KPG40" s="61"/>
      <c r="KPH40" s="61"/>
      <c r="KPI40" s="61"/>
      <c r="KPJ40" s="61"/>
      <c r="KPK40" s="61"/>
      <c r="KPL40" s="61"/>
      <c r="KPM40" s="61"/>
      <c r="KPN40" s="61"/>
      <c r="KPO40" s="61"/>
      <c r="KPP40" s="61"/>
      <c r="KPQ40" s="61"/>
      <c r="KPR40" s="61"/>
      <c r="KPS40" s="61"/>
      <c r="KPT40" s="61"/>
      <c r="KPU40" s="61"/>
      <c r="KPV40" s="61"/>
      <c r="KPW40" s="61"/>
      <c r="KPX40" s="61"/>
      <c r="KPY40" s="61"/>
      <c r="KPZ40" s="61"/>
      <c r="KQA40" s="61"/>
      <c r="KQB40" s="61"/>
      <c r="KQC40" s="61"/>
      <c r="KQD40" s="61"/>
      <c r="KQE40" s="61"/>
      <c r="KQF40" s="61"/>
      <c r="KQG40" s="61"/>
      <c r="KQH40" s="61"/>
      <c r="KQI40" s="61"/>
      <c r="KQJ40" s="61"/>
      <c r="KQK40" s="61"/>
      <c r="KQL40" s="61"/>
      <c r="KQM40" s="61"/>
      <c r="KQN40" s="61"/>
      <c r="KQO40" s="61"/>
      <c r="KQP40" s="61"/>
      <c r="KQQ40" s="61"/>
      <c r="KQR40" s="61"/>
      <c r="KQS40" s="61"/>
      <c r="KQT40" s="61"/>
      <c r="KQU40" s="61"/>
      <c r="KQV40" s="61"/>
      <c r="KQW40" s="61"/>
      <c r="KQX40" s="61"/>
      <c r="KQY40" s="61"/>
      <c r="KQZ40" s="61"/>
      <c r="KRA40" s="61"/>
      <c r="KRB40" s="61"/>
      <c r="KRC40" s="61"/>
      <c r="KRD40" s="61"/>
      <c r="KRE40" s="61"/>
      <c r="KRF40" s="61"/>
      <c r="KRG40" s="61"/>
      <c r="KRH40" s="61"/>
      <c r="KRI40" s="61"/>
      <c r="KRJ40" s="61"/>
      <c r="KRK40" s="61"/>
      <c r="KRL40" s="61"/>
      <c r="KRM40" s="61"/>
      <c r="KRN40" s="61"/>
      <c r="KRO40" s="61"/>
      <c r="KRP40" s="61"/>
      <c r="KRQ40" s="61"/>
      <c r="KRR40" s="61"/>
      <c r="KRS40" s="61"/>
      <c r="KRT40" s="61"/>
      <c r="KRU40" s="61"/>
      <c r="KRV40" s="61"/>
      <c r="KRW40" s="61"/>
      <c r="KRX40" s="61"/>
      <c r="KRY40" s="61"/>
      <c r="KRZ40" s="61"/>
      <c r="KSA40" s="61"/>
      <c r="KSB40" s="61"/>
      <c r="KSC40" s="61"/>
      <c r="KSD40" s="61"/>
      <c r="KSE40" s="61"/>
      <c r="KSF40" s="61"/>
      <c r="KSG40" s="61"/>
      <c r="KSH40" s="61"/>
      <c r="KSI40" s="61"/>
      <c r="KSJ40" s="61"/>
      <c r="KSK40" s="61"/>
      <c r="KSL40" s="61"/>
      <c r="KSM40" s="61"/>
      <c r="KSN40" s="61"/>
      <c r="KSO40" s="61"/>
      <c r="KSP40" s="61"/>
      <c r="KSQ40" s="61"/>
      <c r="KSR40" s="61"/>
      <c r="KSS40" s="61"/>
      <c r="KST40" s="61"/>
      <c r="KSU40" s="61"/>
      <c r="KSV40" s="61"/>
      <c r="KSW40" s="61"/>
      <c r="KSX40" s="61"/>
      <c r="KSY40" s="61"/>
      <c r="KSZ40" s="61"/>
      <c r="KTA40" s="61"/>
      <c r="KTB40" s="61"/>
      <c r="KTC40" s="61"/>
      <c r="KTD40" s="61"/>
      <c r="KTE40" s="61"/>
      <c r="KTF40" s="61"/>
      <c r="KTG40" s="61"/>
      <c r="KTH40" s="61"/>
      <c r="KTI40" s="61"/>
      <c r="KTJ40" s="61"/>
      <c r="KTK40" s="61"/>
      <c r="KTL40" s="61"/>
      <c r="KTM40" s="61"/>
      <c r="KTN40" s="61"/>
      <c r="KTO40" s="61"/>
      <c r="KTP40" s="61"/>
      <c r="KTQ40" s="61"/>
      <c r="KTR40" s="61"/>
      <c r="KTS40" s="61"/>
      <c r="KTT40" s="61"/>
      <c r="KTU40" s="61"/>
      <c r="KTV40" s="61"/>
      <c r="KTW40" s="61"/>
      <c r="KTX40" s="61"/>
      <c r="KTY40" s="61"/>
      <c r="KTZ40" s="61"/>
      <c r="KUA40" s="61"/>
      <c r="KUB40" s="61"/>
      <c r="KUC40" s="61"/>
      <c r="KUD40" s="61"/>
      <c r="KUE40" s="61"/>
      <c r="KUF40" s="61"/>
      <c r="KUG40" s="61"/>
      <c r="KUH40" s="61"/>
      <c r="KUI40" s="61"/>
      <c r="KUJ40" s="61"/>
      <c r="KUK40" s="61"/>
      <c r="KUL40" s="61"/>
      <c r="KUM40" s="61"/>
      <c r="KUN40" s="61"/>
      <c r="KUO40" s="61"/>
      <c r="KUP40" s="61"/>
      <c r="KUQ40" s="61"/>
      <c r="KUR40" s="61"/>
      <c r="KUS40" s="61"/>
      <c r="KUT40" s="61"/>
      <c r="KUU40" s="61"/>
      <c r="KUV40" s="61"/>
      <c r="KUW40" s="61"/>
      <c r="KUX40" s="61"/>
      <c r="KUY40" s="61"/>
      <c r="KUZ40" s="61"/>
      <c r="KVA40" s="61"/>
      <c r="KVB40" s="61"/>
      <c r="KVC40" s="61"/>
      <c r="KVD40" s="61"/>
      <c r="KVE40" s="61"/>
      <c r="KVF40" s="61"/>
      <c r="KVG40" s="61"/>
      <c r="KVH40" s="61"/>
      <c r="KVI40" s="61"/>
      <c r="KVJ40" s="61"/>
      <c r="KVK40" s="61"/>
      <c r="KVL40" s="61"/>
      <c r="KVM40" s="61"/>
      <c r="KVN40" s="61"/>
      <c r="KVO40" s="61"/>
      <c r="KVP40" s="61"/>
      <c r="KVQ40" s="61"/>
      <c r="KVR40" s="61"/>
      <c r="KVS40" s="61"/>
      <c r="KVT40" s="61"/>
      <c r="KVU40" s="61"/>
      <c r="KVV40" s="61"/>
      <c r="KVW40" s="61"/>
      <c r="KVX40" s="61"/>
      <c r="KVY40" s="61"/>
      <c r="KVZ40" s="61"/>
      <c r="KWA40" s="61"/>
      <c r="KWB40" s="61"/>
      <c r="KWC40" s="61"/>
      <c r="KWD40" s="61"/>
      <c r="KWE40" s="61"/>
      <c r="KWF40" s="61"/>
      <c r="KWG40" s="61"/>
      <c r="KWH40" s="61"/>
      <c r="KWI40" s="61"/>
      <c r="KWJ40" s="61"/>
      <c r="KWK40" s="61"/>
      <c r="KWL40" s="61"/>
      <c r="KWM40" s="61"/>
      <c r="KWN40" s="61"/>
      <c r="KWO40" s="61"/>
      <c r="KWP40" s="61"/>
      <c r="KWQ40" s="61"/>
      <c r="KWR40" s="61"/>
      <c r="KWS40" s="61"/>
      <c r="KWT40" s="61"/>
      <c r="KWU40" s="61"/>
      <c r="KWV40" s="61"/>
      <c r="KWW40" s="61"/>
      <c r="KWX40" s="61"/>
      <c r="KWY40" s="61"/>
      <c r="KWZ40" s="61"/>
      <c r="KXA40" s="61"/>
      <c r="KXB40" s="61"/>
      <c r="KXC40" s="61"/>
      <c r="KXD40" s="61"/>
      <c r="KXE40" s="61"/>
      <c r="KXF40" s="61"/>
      <c r="KXG40" s="61"/>
      <c r="KXH40" s="61"/>
      <c r="KXI40" s="61"/>
      <c r="KXJ40" s="61"/>
      <c r="KXK40" s="61"/>
      <c r="KXL40" s="61"/>
      <c r="KXM40" s="61"/>
      <c r="KXN40" s="61"/>
      <c r="KXO40" s="61"/>
      <c r="KXP40" s="61"/>
      <c r="KXQ40" s="61"/>
      <c r="KXR40" s="61"/>
      <c r="KXS40" s="61"/>
      <c r="KXT40" s="61"/>
      <c r="KXU40" s="61"/>
      <c r="KXV40" s="61"/>
      <c r="KXW40" s="61"/>
      <c r="KXX40" s="61"/>
      <c r="KXY40" s="61"/>
      <c r="KXZ40" s="61"/>
      <c r="KYA40" s="61"/>
      <c r="KYB40" s="61"/>
      <c r="KYC40" s="61"/>
      <c r="KYD40" s="61"/>
      <c r="KYE40" s="61"/>
      <c r="KYF40" s="61"/>
      <c r="KYG40" s="61"/>
      <c r="KYH40" s="61"/>
      <c r="KYI40" s="61"/>
      <c r="KYJ40" s="61"/>
      <c r="KYK40" s="61"/>
      <c r="KYL40" s="61"/>
      <c r="KYM40" s="61"/>
      <c r="KYN40" s="61"/>
      <c r="KYO40" s="61"/>
      <c r="KYP40" s="61"/>
      <c r="KYQ40" s="61"/>
      <c r="KYR40" s="61"/>
      <c r="KYS40" s="61"/>
      <c r="KYT40" s="61"/>
      <c r="KYU40" s="61"/>
      <c r="KYV40" s="61"/>
      <c r="KYW40" s="61"/>
      <c r="KYX40" s="61"/>
      <c r="KYY40" s="61"/>
      <c r="KYZ40" s="61"/>
      <c r="KZA40" s="61"/>
      <c r="KZB40" s="61"/>
      <c r="KZC40" s="61"/>
      <c r="KZD40" s="61"/>
      <c r="KZE40" s="61"/>
      <c r="KZF40" s="61"/>
      <c r="KZG40" s="61"/>
      <c r="KZH40" s="61"/>
      <c r="KZI40" s="61"/>
      <c r="KZJ40" s="61"/>
      <c r="KZK40" s="61"/>
      <c r="KZL40" s="61"/>
      <c r="KZM40" s="61"/>
      <c r="KZN40" s="61"/>
      <c r="KZO40" s="61"/>
      <c r="KZP40" s="61"/>
      <c r="KZQ40" s="61"/>
      <c r="KZR40" s="61"/>
      <c r="KZS40" s="61"/>
      <c r="KZT40" s="61"/>
      <c r="KZU40" s="61"/>
      <c r="KZV40" s="61"/>
      <c r="KZW40" s="61"/>
      <c r="KZX40" s="61"/>
      <c r="KZY40" s="61"/>
      <c r="KZZ40" s="61"/>
      <c r="LAA40" s="61"/>
      <c r="LAB40" s="61"/>
      <c r="LAC40" s="61"/>
      <c r="LAD40" s="61"/>
      <c r="LAE40" s="61"/>
      <c r="LAF40" s="61"/>
      <c r="LAG40" s="61"/>
      <c r="LAH40" s="61"/>
      <c r="LAI40" s="61"/>
      <c r="LAJ40" s="61"/>
      <c r="LAK40" s="61"/>
      <c r="LAL40" s="61"/>
      <c r="LAM40" s="61"/>
      <c r="LAN40" s="61"/>
      <c r="LAO40" s="61"/>
      <c r="LAP40" s="61"/>
      <c r="LAQ40" s="61"/>
      <c r="LAR40" s="61"/>
      <c r="LAS40" s="61"/>
      <c r="LAT40" s="61"/>
      <c r="LAU40" s="61"/>
      <c r="LAV40" s="61"/>
      <c r="LAW40" s="61"/>
      <c r="LAX40" s="61"/>
      <c r="LAY40" s="61"/>
      <c r="LAZ40" s="61"/>
      <c r="LBA40" s="61"/>
      <c r="LBB40" s="61"/>
      <c r="LBC40" s="61"/>
      <c r="LBD40" s="61"/>
      <c r="LBE40" s="61"/>
      <c r="LBF40" s="61"/>
      <c r="LBG40" s="61"/>
      <c r="LBH40" s="61"/>
      <c r="LBI40" s="61"/>
      <c r="LBJ40" s="61"/>
      <c r="LBK40" s="61"/>
      <c r="LBL40" s="61"/>
      <c r="LBM40" s="61"/>
      <c r="LBN40" s="61"/>
      <c r="LBO40" s="61"/>
      <c r="LBP40" s="61"/>
      <c r="LBQ40" s="61"/>
      <c r="LBR40" s="61"/>
      <c r="LBS40" s="61"/>
      <c r="LBT40" s="61"/>
      <c r="LBU40" s="61"/>
      <c r="LBV40" s="61"/>
      <c r="LBW40" s="61"/>
      <c r="LBX40" s="61"/>
      <c r="LBY40" s="61"/>
      <c r="LBZ40" s="61"/>
      <c r="LCA40" s="61"/>
      <c r="LCB40" s="61"/>
      <c r="LCC40" s="61"/>
      <c r="LCD40" s="61"/>
      <c r="LCE40" s="61"/>
      <c r="LCF40" s="61"/>
      <c r="LCG40" s="61"/>
      <c r="LCH40" s="61"/>
      <c r="LCI40" s="61"/>
      <c r="LCJ40" s="61"/>
      <c r="LCK40" s="61"/>
      <c r="LCL40" s="61"/>
      <c r="LCM40" s="61"/>
      <c r="LCN40" s="61"/>
      <c r="LCO40" s="61"/>
      <c r="LCP40" s="61"/>
      <c r="LCQ40" s="61"/>
      <c r="LCR40" s="61"/>
      <c r="LCS40" s="61"/>
      <c r="LCT40" s="61"/>
      <c r="LCU40" s="61"/>
      <c r="LCV40" s="61"/>
      <c r="LCW40" s="61"/>
      <c r="LCX40" s="61"/>
      <c r="LCY40" s="61"/>
      <c r="LCZ40" s="61"/>
      <c r="LDA40" s="61"/>
      <c r="LDB40" s="61"/>
      <c r="LDC40" s="61"/>
      <c r="LDD40" s="61"/>
      <c r="LDE40" s="61"/>
      <c r="LDF40" s="61"/>
      <c r="LDG40" s="61"/>
      <c r="LDH40" s="61"/>
      <c r="LDI40" s="61"/>
      <c r="LDJ40" s="61"/>
      <c r="LDK40" s="61"/>
      <c r="LDL40" s="61"/>
      <c r="LDM40" s="61"/>
      <c r="LDN40" s="61"/>
      <c r="LDO40" s="61"/>
      <c r="LDP40" s="61"/>
      <c r="LDQ40" s="61"/>
      <c r="LDR40" s="61"/>
      <c r="LDS40" s="61"/>
      <c r="LDT40" s="61"/>
      <c r="LDU40" s="61"/>
      <c r="LDV40" s="61"/>
      <c r="LDW40" s="61"/>
      <c r="LDX40" s="61"/>
      <c r="LDY40" s="61"/>
      <c r="LDZ40" s="61"/>
      <c r="LEA40" s="61"/>
      <c r="LEB40" s="61"/>
      <c r="LEC40" s="61"/>
      <c r="LED40" s="61"/>
      <c r="LEE40" s="61"/>
      <c r="LEF40" s="61"/>
      <c r="LEG40" s="61"/>
      <c r="LEH40" s="61"/>
      <c r="LEI40" s="61"/>
      <c r="LEJ40" s="61"/>
      <c r="LEK40" s="61"/>
      <c r="LEL40" s="61"/>
      <c r="LEM40" s="61"/>
      <c r="LEN40" s="61"/>
      <c r="LEO40" s="61"/>
      <c r="LEP40" s="61"/>
      <c r="LEQ40" s="61"/>
      <c r="LER40" s="61"/>
      <c r="LES40" s="61"/>
      <c r="LET40" s="61"/>
      <c r="LEU40" s="61"/>
      <c r="LEV40" s="61"/>
      <c r="LEW40" s="61"/>
      <c r="LEX40" s="61"/>
      <c r="LEY40" s="61"/>
      <c r="LEZ40" s="61"/>
      <c r="LFA40" s="61"/>
      <c r="LFB40" s="61"/>
      <c r="LFC40" s="61"/>
      <c r="LFD40" s="61"/>
      <c r="LFE40" s="61"/>
      <c r="LFF40" s="61"/>
      <c r="LFG40" s="61"/>
      <c r="LFH40" s="61"/>
      <c r="LFI40" s="61"/>
      <c r="LFJ40" s="61"/>
      <c r="LFK40" s="61"/>
      <c r="LFL40" s="61"/>
      <c r="LFM40" s="61"/>
      <c r="LFN40" s="61"/>
      <c r="LFO40" s="61"/>
      <c r="LFP40" s="61"/>
      <c r="LFQ40" s="61"/>
      <c r="LFR40" s="61"/>
      <c r="LFS40" s="61"/>
      <c r="LFT40" s="61"/>
      <c r="LFU40" s="61"/>
      <c r="LFV40" s="61"/>
      <c r="LFW40" s="61"/>
      <c r="LFX40" s="61"/>
      <c r="LFY40" s="61"/>
      <c r="LFZ40" s="61"/>
      <c r="LGA40" s="61"/>
      <c r="LGB40" s="61"/>
      <c r="LGC40" s="61"/>
      <c r="LGD40" s="61"/>
      <c r="LGE40" s="61"/>
      <c r="LGF40" s="61"/>
      <c r="LGG40" s="61"/>
      <c r="LGH40" s="61"/>
      <c r="LGI40" s="61"/>
      <c r="LGJ40" s="61"/>
      <c r="LGK40" s="61"/>
      <c r="LGL40" s="61"/>
      <c r="LGM40" s="61"/>
      <c r="LGN40" s="61"/>
      <c r="LGO40" s="61"/>
      <c r="LGP40" s="61"/>
      <c r="LGQ40" s="61"/>
      <c r="LGR40" s="61"/>
      <c r="LGS40" s="61"/>
      <c r="LGT40" s="61"/>
      <c r="LGU40" s="61"/>
      <c r="LGV40" s="61"/>
      <c r="LGW40" s="61"/>
      <c r="LGX40" s="61"/>
      <c r="LGY40" s="61"/>
      <c r="LGZ40" s="61"/>
      <c r="LHA40" s="61"/>
      <c r="LHB40" s="61"/>
      <c r="LHC40" s="61"/>
      <c r="LHD40" s="61"/>
      <c r="LHE40" s="61"/>
      <c r="LHF40" s="61"/>
      <c r="LHG40" s="61"/>
      <c r="LHH40" s="61"/>
      <c r="LHI40" s="61"/>
      <c r="LHJ40" s="61"/>
      <c r="LHK40" s="61"/>
      <c r="LHL40" s="61"/>
      <c r="LHM40" s="61"/>
      <c r="LHN40" s="61"/>
      <c r="LHO40" s="61"/>
      <c r="LHP40" s="61"/>
      <c r="LHQ40" s="61"/>
      <c r="LHR40" s="61"/>
      <c r="LHS40" s="61"/>
      <c r="LHT40" s="61"/>
      <c r="LHU40" s="61"/>
      <c r="LHV40" s="61"/>
      <c r="LHW40" s="61"/>
      <c r="LHX40" s="61"/>
      <c r="LHY40" s="61"/>
      <c r="LHZ40" s="61"/>
      <c r="LIA40" s="61"/>
      <c r="LIB40" s="61"/>
      <c r="LIC40" s="61"/>
      <c r="LID40" s="61"/>
      <c r="LIE40" s="61"/>
      <c r="LIF40" s="61"/>
      <c r="LIG40" s="61"/>
      <c r="LIH40" s="61"/>
      <c r="LII40" s="61"/>
      <c r="LIJ40" s="61"/>
      <c r="LIK40" s="61"/>
      <c r="LIL40" s="61"/>
      <c r="LIM40" s="61"/>
      <c r="LIN40" s="61"/>
      <c r="LIO40" s="61"/>
      <c r="LIP40" s="61"/>
      <c r="LIQ40" s="61"/>
      <c r="LIR40" s="61"/>
      <c r="LIS40" s="61"/>
      <c r="LIT40" s="61"/>
      <c r="LIU40" s="61"/>
      <c r="LIV40" s="61"/>
      <c r="LIW40" s="61"/>
      <c r="LIX40" s="61"/>
      <c r="LIY40" s="61"/>
      <c r="LIZ40" s="61"/>
      <c r="LJA40" s="61"/>
      <c r="LJB40" s="61"/>
      <c r="LJC40" s="61"/>
      <c r="LJD40" s="61"/>
      <c r="LJE40" s="61"/>
      <c r="LJF40" s="61"/>
      <c r="LJG40" s="61"/>
      <c r="LJH40" s="61"/>
      <c r="LJI40" s="61"/>
      <c r="LJJ40" s="61"/>
      <c r="LJK40" s="61"/>
      <c r="LJL40" s="61"/>
      <c r="LJM40" s="61"/>
      <c r="LJN40" s="61"/>
      <c r="LJO40" s="61"/>
      <c r="LJP40" s="61"/>
      <c r="LJQ40" s="61"/>
      <c r="LJR40" s="61"/>
      <c r="LJS40" s="61"/>
      <c r="LJT40" s="61"/>
      <c r="LJU40" s="61"/>
      <c r="LJV40" s="61"/>
      <c r="LJW40" s="61"/>
      <c r="LJX40" s="61"/>
      <c r="LJY40" s="61"/>
      <c r="LJZ40" s="61"/>
      <c r="LKA40" s="61"/>
      <c r="LKB40" s="61"/>
      <c r="LKC40" s="61"/>
      <c r="LKD40" s="61"/>
      <c r="LKE40" s="61"/>
      <c r="LKF40" s="61"/>
      <c r="LKG40" s="61"/>
      <c r="LKH40" s="61"/>
      <c r="LKI40" s="61"/>
      <c r="LKJ40" s="61"/>
      <c r="LKK40" s="61"/>
      <c r="LKL40" s="61"/>
      <c r="LKM40" s="61"/>
      <c r="LKN40" s="61"/>
      <c r="LKO40" s="61"/>
      <c r="LKP40" s="61"/>
      <c r="LKQ40" s="61"/>
      <c r="LKR40" s="61"/>
      <c r="LKS40" s="61"/>
      <c r="LKT40" s="61"/>
      <c r="LKU40" s="61"/>
      <c r="LKV40" s="61"/>
      <c r="LKW40" s="61"/>
      <c r="LKX40" s="61"/>
      <c r="LKY40" s="61"/>
      <c r="LKZ40" s="61"/>
      <c r="LLA40" s="61"/>
      <c r="LLB40" s="61"/>
      <c r="LLC40" s="61"/>
      <c r="LLD40" s="61"/>
      <c r="LLE40" s="61"/>
      <c r="LLF40" s="61"/>
      <c r="LLG40" s="61"/>
      <c r="LLH40" s="61"/>
      <c r="LLI40" s="61"/>
      <c r="LLJ40" s="61"/>
      <c r="LLK40" s="61"/>
      <c r="LLL40" s="61"/>
      <c r="LLM40" s="61"/>
      <c r="LLN40" s="61"/>
      <c r="LLO40" s="61"/>
      <c r="LLP40" s="61"/>
      <c r="LLQ40" s="61"/>
      <c r="LLR40" s="61"/>
      <c r="LLS40" s="61"/>
      <c r="LLT40" s="61"/>
      <c r="LLU40" s="61"/>
      <c r="LLV40" s="61"/>
      <c r="LLW40" s="61"/>
      <c r="LLX40" s="61"/>
      <c r="LLY40" s="61"/>
      <c r="LLZ40" s="61"/>
      <c r="LMA40" s="61"/>
      <c r="LMB40" s="61"/>
      <c r="LMC40" s="61"/>
      <c r="LMD40" s="61"/>
      <c r="LME40" s="61"/>
      <c r="LMF40" s="61"/>
      <c r="LMG40" s="61"/>
      <c r="LMH40" s="61"/>
      <c r="LMI40" s="61"/>
      <c r="LMJ40" s="61"/>
      <c r="LMK40" s="61"/>
      <c r="LML40" s="61"/>
      <c r="LMM40" s="61"/>
      <c r="LMN40" s="61"/>
      <c r="LMO40" s="61"/>
      <c r="LMP40" s="61"/>
      <c r="LMQ40" s="61"/>
      <c r="LMR40" s="61"/>
      <c r="LMS40" s="61"/>
      <c r="LMT40" s="61"/>
      <c r="LMU40" s="61"/>
      <c r="LMV40" s="61"/>
      <c r="LMW40" s="61"/>
      <c r="LMX40" s="61"/>
      <c r="LMY40" s="61"/>
      <c r="LMZ40" s="61"/>
      <c r="LNA40" s="61"/>
      <c r="LNB40" s="61"/>
      <c r="LNC40" s="61"/>
      <c r="LND40" s="61"/>
      <c r="LNE40" s="61"/>
      <c r="LNF40" s="61"/>
      <c r="LNG40" s="61"/>
      <c r="LNH40" s="61"/>
      <c r="LNI40" s="61"/>
      <c r="LNJ40" s="61"/>
      <c r="LNK40" s="61"/>
      <c r="LNL40" s="61"/>
      <c r="LNM40" s="61"/>
      <c r="LNN40" s="61"/>
      <c r="LNO40" s="61"/>
      <c r="LNP40" s="61"/>
      <c r="LNQ40" s="61"/>
      <c r="LNR40" s="61"/>
      <c r="LNS40" s="61"/>
      <c r="LNT40" s="61"/>
      <c r="LNU40" s="61"/>
      <c r="LNV40" s="61"/>
      <c r="LNW40" s="61"/>
      <c r="LNX40" s="61"/>
      <c r="LNY40" s="61"/>
      <c r="LNZ40" s="61"/>
      <c r="LOA40" s="61"/>
      <c r="LOB40" s="61"/>
      <c r="LOC40" s="61"/>
      <c r="LOD40" s="61"/>
      <c r="LOE40" s="61"/>
      <c r="LOF40" s="61"/>
      <c r="LOG40" s="61"/>
      <c r="LOH40" s="61"/>
      <c r="LOI40" s="61"/>
      <c r="LOJ40" s="61"/>
      <c r="LOK40" s="61"/>
      <c r="LOL40" s="61"/>
      <c r="LOM40" s="61"/>
      <c r="LON40" s="61"/>
      <c r="LOO40" s="61"/>
      <c r="LOP40" s="61"/>
      <c r="LOQ40" s="61"/>
      <c r="LOR40" s="61"/>
      <c r="LOS40" s="61"/>
      <c r="LOT40" s="61"/>
      <c r="LOU40" s="61"/>
      <c r="LOV40" s="61"/>
      <c r="LOW40" s="61"/>
      <c r="LOX40" s="61"/>
      <c r="LOY40" s="61"/>
      <c r="LOZ40" s="61"/>
      <c r="LPA40" s="61"/>
      <c r="LPB40" s="61"/>
      <c r="LPC40" s="61"/>
      <c r="LPD40" s="61"/>
      <c r="LPE40" s="61"/>
      <c r="LPF40" s="61"/>
      <c r="LPG40" s="61"/>
      <c r="LPH40" s="61"/>
      <c r="LPI40" s="61"/>
      <c r="LPJ40" s="61"/>
      <c r="LPK40" s="61"/>
      <c r="LPL40" s="61"/>
      <c r="LPM40" s="61"/>
      <c r="LPN40" s="61"/>
      <c r="LPO40" s="61"/>
      <c r="LPP40" s="61"/>
      <c r="LPQ40" s="61"/>
      <c r="LPR40" s="61"/>
      <c r="LPS40" s="61"/>
      <c r="LPT40" s="61"/>
      <c r="LPU40" s="61"/>
      <c r="LPV40" s="61"/>
      <c r="LPW40" s="61"/>
      <c r="LPX40" s="61"/>
      <c r="LPY40" s="61"/>
      <c r="LPZ40" s="61"/>
      <c r="LQA40" s="61"/>
      <c r="LQB40" s="61"/>
      <c r="LQC40" s="61"/>
      <c r="LQD40" s="61"/>
      <c r="LQE40" s="61"/>
      <c r="LQF40" s="61"/>
      <c r="LQG40" s="61"/>
      <c r="LQH40" s="61"/>
      <c r="LQI40" s="61"/>
      <c r="LQJ40" s="61"/>
      <c r="LQK40" s="61"/>
      <c r="LQL40" s="61"/>
      <c r="LQM40" s="61"/>
      <c r="LQN40" s="61"/>
      <c r="LQO40" s="61"/>
      <c r="LQP40" s="61"/>
      <c r="LQQ40" s="61"/>
      <c r="LQR40" s="61"/>
      <c r="LQS40" s="61"/>
      <c r="LQT40" s="61"/>
      <c r="LQU40" s="61"/>
      <c r="LQV40" s="61"/>
      <c r="LQW40" s="61"/>
      <c r="LQX40" s="61"/>
      <c r="LQY40" s="61"/>
      <c r="LQZ40" s="61"/>
      <c r="LRA40" s="61"/>
      <c r="LRB40" s="61"/>
      <c r="LRC40" s="61"/>
      <c r="LRD40" s="61"/>
      <c r="LRE40" s="61"/>
      <c r="LRF40" s="61"/>
      <c r="LRG40" s="61"/>
      <c r="LRH40" s="61"/>
      <c r="LRI40" s="61"/>
      <c r="LRJ40" s="61"/>
      <c r="LRK40" s="61"/>
      <c r="LRL40" s="61"/>
      <c r="LRM40" s="61"/>
      <c r="LRN40" s="61"/>
      <c r="LRO40" s="61"/>
      <c r="LRP40" s="61"/>
      <c r="LRQ40" s="61"/>
      <c r="LRR40" s="61"/>
      <c r="LRS40" s="61"/>
      <c r="LRT40" s="61"/>
      <c r="LRU40" s="61"/>
      <c r="LRV40" s="61"/>
      <c r="LRW40" s="61"/>
      <c r="LRX40" s="61"/>
      <c r="LRY40" s="61"/>
      <c r="LRZ40" s="61"/>
      <c r="LSA40" s="61"/>
      <c r="LSB40" s="61"/>
      <c r="LSC40" s="61"/>
      <c r="LSD40" s="61"/>
      <c r="LSE40" s="61"/>
      <c r="LSF40" s="61"/>
      <c r="LSG40" s="61"/>
      <c r="LSH40" s="61"/>
      <c r="LSI40" s="61"/>
      <c r="LSJ40" s="61"/>
      <c r="LSK40" s="61"/>
      <c r="LSL40" s="61"/>
      <c r="LSM40" s="61"/>
      <c r="LSN40" s="61"/>
      <c r="LSO40" s="61"/>
      <c r="LSP40" s="61"/>
      <c r="LSQ40" s="61"/>
      <c r="LSR40" s="61"/>
      <c r="LSS40" s="61"/>
      <c r="LST40" s="61"/>
      <c r="LSU40" s="61"/>
      <c r="LSV40" s="61"/>
      <c r="LSW40" s="61"/>
      <c r="LSX40" s="61"/>
      <c r="LSY40" s="61"/>
      <c r="LSZ40" s="61"/>
      <c r="LTA40" s="61"/>
      <c r="LTB40" s="61"/>
      <c r="LTC40" s="61"/>
      <c r="LTD40" s="61"/>
      <c r="LTE40" s="61"/>
      <c r="LTF40" s="61"/>
      <c r="LTG40" s="61"/>
      <c r="LTH40" s="61"/>
      <c r="LTI40" s="61"/>
      <c r="LTJ40" s="61"/>
      <c r="LTK40" s="61"/>
      <c r="LTL40" s="61"/>
      <c r="LTM40" s="61"/>
      <c r="LTN40" s="61"/>
      <c r="LTO40" s="61"/>
      <c r="LTP40" s="61"/>
      <c r="LTQ40" s="61"/>
      <c r="LTR40" s="61"/>
      <c r="LTS40" s="61"/>
      <c r="LTT40" s="61"/>
      <c r="LTU40" s="61"/>
      <c r="LTV40" s="61"/>
      <c r="LTW40" s="61"/>
      <c r="LTX40" s="61"/>
      <c r="LTY40" s="61"/>
      <c r="LTZ40" s="61"/>
      <c r="LUA40" s="61"/>
      <c r="LUB40" s="61"/>
      <c r="LUC40" s="61"/>
      <c r="LUD40" s="61"/>
      <c r="LUE40" s="61"/>
      <c r="LUF40" s="61"/>
      <c r="LUG40" s="61"/>
      <c r="LUH40" s="61"/>
      <c r="LUI40" s="61"/>
      <c r="LUJ40" s="61"/>
      <c r="LUK40" s="61"/>
      <c r="LUL40" s="61"/>
      <c r="LUM40" s="61"/>
      <c r="LUN40" s="61"/>
      <c r="LUO40" s="61"/>
      <c r="LUP40" s="61"/>
      <c r="LUQ40" s="61"/>
      <c r="LUR40" s="61"/>
      <c r="LUS40" s="61"/>
      <c r="LUT40" s="61"/>
      <c r="LUU40" s="61"/>
      <c r="LUV40" s="61"/>
      <c r="LUW40" s="61"/>
      <c r="LUX40" s="61"/>
      <c r="LUY40" s="61"/>
      <c r="LUZ40" s="61"/>
      <c r="LVA40" s="61"/>
      <c r="LVB40" s="61"/>
      <c r="LVC40" s="61"/>
      <c r="LVD40" s="61"/>
      <c r="LVE40" s="61"/>
      <c r="LVF40" s="61"/>
      <c r="LVG40" s="61"/>
      <c r="LVH40" s="61"/>
      <c r="LVI40" s="61"/>
      <c r="LVJ40" s="61"/>
      <c r="LVK40" s="61"/>
      <c r="LVL40" s="61"/>
      <c r="LVM40" s="61"/>
      <c r="LVN40" s="61"/>
      <c r="LVO40" s="61"/>
      <c r="LVP40" s="61"/>
      <c r="LVQ40" s="61"/>
      <c r="LVR40" s="61"/>
      <c r="LVS40" s="61"/>
      <c r="LVT40" s="61"/>
      <c r="LVU40" s="61"/>
      <c r="LVV40" s="61"/>
      <c r="LVW40" s="61"/>
      <c r="LVX40" s="61"/>
      <c r="LVY40" s="61"/>
      <c r="LVZ40" s="61"/>
      <c r="LWA40" s="61"/>
      <c r="LWB40" s="61"/>
      <c r="LWC40" s="61"/>
      <c r="LWD40" s="61"/>
      <c r="LWE40" s="61"/>
      <c r="LWF40" s="61"/>
      <c r="LWG40" s="61"/>
      <c r="LWH40" s="61"/>
      <c r="LWI40" s="61"/>
      <c r="LWJ40" s="61"/>
      <c r="LWK40" s="61"/>
      <c r="LWL40" s="61"/>
      <c r="LWM40" s="61"/>
      <c r="LWN40" s="61"/>
      <c r="LWO40" s="61"/>
      <c r="LWP40" s="61"/>
      <c r="LWQ40" s="61"/>
      <c r="LWR40" s="61"/>
      <c r="LWS40" s="61"/>
      <c r="LWT40" s="61"/>
      <c r="LWU40" s="61"/>
      <c r="LWV40" s="61"/>
      <c r="LWW40" s="61"/>
      <c r="LWX40" s="61"/>
      <c r="LWY40" s="61"/>
      <c r="LWZ40" s="61"/>
      <c r="LXA40" s="61"/>
      <c r="LXB40" s="61"/>
      <c r="LXC40" s="61"/>
      <c r="LXD40" s="61"/>
      <c r="LXE40" s="61"/>
      <c r="LXF40" s="61"/>
      <c r="LXG40" s="61"/>
      <c r="LXH40" s="61"/>
      <c r="LXI40" s="61"/>
      <c r="LXJ40" s="61"/>
      <c r="LXK40" s="61"/>
      <c r="LXL40" s="61"/>
      <c r="LXM40" s="61"/>
      <c r="LXN40" s="61"/>
      <c r="LXO40" s="61"/>
      <c r="LXP40" s="61"/>
      <c r="LXQ40" s="61"/>
      <c r="LXR40" s="61"/>
      <c r="LXS40" s="61"/>
      <c r="LXT40" s="61"/>
      <c r="LXU40" s="61"/>
      <c r="LXV40" s="61"/>
      <c r="LXW40" s="61"/>
      <c r="LXX40" s="61"/>
      <c r="LXY40" s="61"/>
      <c r="LXZ40" s="61"/>
      <c r="LYA40" s="61"/>
      <c r="LYB40" s="61"/>
      <c r="LYC40" s="61"/>
      <c r="LYD40" s="61"/>
      <c r="LYE40" s="61"/>
      <c r="LYF40" s="61"/>
      <c r="LYG40" s="61"/>
      <c r="LYH40" s="61"/>
      <c r="LYI40" s="61"/>
      <c r="LYJ40" s="61"/>
      <c r="LYK40" s="61"/>
      <c r="LYL40" s="61"/>
      <c r="LYM40" s="61"/>
      <c r="LYN40" s="61"/>
      <c r="LYO40" s="61"/>
      <c r="LYP40" s="61"/>
      <c r="LYQ40" s="61"/>
      <c r="LYR40" s="61"/>
      <c r="LYS40" s="61"/>
      <c r="LYT40" s="61"/>
      <c r="LYU40" s="61"/>
      <c r="LYV40" s="61"/>
      <c r="LYW40" s="61"/>
      <c r="LYX40" s="61"/>
      <c r="LYY40" s="61"/>
      <c r="LYZ40" s="61"/>
      <c r="LZA40" s="61"/>
      <c r="LZB40" s="61"/>
      <c r="LZC40" s="61"/>
      <c r="LZD40" s="61"/>
      <c r="LZE40" s="61"/>
      <c r="LZF40" s="61"/>
      <c r="LZG40" s="61"/>
      <c r="LZH40" s="61"/>
      <c r="LZI40" s="61"/>
      <c r="LZJ40" s="61"/>
      <c r="LZK40" s="61"/>
      <c r="LZL40" s="61"/>
      <c r="LZM40" s="61"/>
      <c r="LZN40" s="61"/>
      <c r="LZO40" s="61"/>
      <c r="LZP40" s="61"/>
      <c r="LZQ40" s="61"/>
      <c r="LZR40" s="61"/>
      <c r="LZS40" s="61"/>
      <c r="LZT40" s="61"/>
      <c r="LZU40" s="61"/>
      <c r="LZV40" s="61"/>
      <c r="LZW40" s="61"/>
      <c r="LZX40" s="61"/>
      <c r="LZY40" s="61"/>
      <c r="LZZ40" s="61"/>
      <c r="MAA40" s="61"/>
      <c r="MAB40" s="61"/>
      <c r="MAC40" s="61"/>
      <c r="MAD40" s="61"/>
      <c r="MAE40" s="61"/>
      <c r="MAF40" s="61"/>
      <c r="MAG40" s="61"/>
      <c r="MAH40" s="61"/>
      <c r="MAI40" s="61"/>
      <c r="MAJ40" s="61"/>
      <c r="MAK40" s="61"/>
      <c r="MAL40" s="61"/>
      <c r="MAM40" s="61"/>
      <c r="MAN40" s="61"/>
      <c r="MAO40" s="61"/>
      <c r="MAP40" s="61"/>
      <c r="MAQ40" s="61"/>
      <c r="MAR40" s="61"/>
      <c r="MAS40" s="61"/>
      <c r="MAT40" s="61"/>
      <c r="MAU40" s="61"/>
      <c r="MAV40" s="61"/>
      <c r="MAW40" s="61"/>
      <c r="MAX40" s="61"/>
      <c r="MAY40" s="61"/>
      <c r="MAZ40" s="61"/>
      <c r="MBA40" s="61"/>
      <c r="MBB40" s="61"/>
      <c r="MBC40" s="61"/>
      <c r="MBD40" s="61"/>
      <c r="MBE40" s="61"/>
      <c r="MBF40" s="61"/>
      <c r="MBG40" s="61"/>
      <c r="MBH40" s="61"/>
      <c r="MBI40" s="61"/>
      <c r="MBJ40" s="61"/>
      <c r="MBK40" s="61"/>
      <c r="MBL40" s="61"/>
      <c r="MBM40" s="61"/>
      <c r="MBN40" s="61"/>
      <c r="MBO40" s="61"/>
      <c r="MBP40" s="61"/>
      <c r="MBQ40" s="61"/>
      <c r="MBR40" s="61"/>
      <c r="MBS40" s="61"/>
      <c r="MBT40" s="61"/>
      <c r="MBU40" s="61"/>
      <c r="MBV40" s="61"/>
      <c r="MBW40" s="61"/>
      <c r="MBX40" s="61"/>
      <c r="MBY40" s="61"/>
      <c r="MBZ40" s="61"/>
      <c r="MCA40" s="61"/>
      <c r="MCB40" s="61"/>
      <c r="MCC40" s="61"/>
      <c r="MCD40" s="61"/>
      <c r="MCE40" s="61"/>
      <c r="MCF40" s="61"/>
      <c r="MCG40" s="61"/>
      <c r="MCH40" s="61"/>
      <c r="MCI40" s="61"/>
      <c r="MCJ40" s="61"/>
      <c r="MCK40" s="61"/>
      <c r="MCL40" s="61"/>
      <c r="MCM40" s="61"/>
      <c r="MCN40" s="61"/>
      <c r="MCO40" s="61"/>
      <c r="MCP40" s="61"/>
      <c r="MCQ40" s="61"/>
      <c r="MCR40" s="61"/>
      <c r="MCS40" s="61"/>
      <c r="MCT40" s="61"/>
      <c r="MCU40" s="61"/>
      <c r="MCV40" s="61"/>
      <c r="MCW40" s="61"/>
      <c r="MCX40" s="61"/>
      <c r="MCY40" s="61"/>
      <c r="MCZ40" s="61"/>
      <c r="MDA40" s="61"/>
      <c r="MDB40" s="61"/>
      <c r="MDC40" s="61"/>
      <c r="MDD40" s="61"/>
      <c r="MDE40" s="61"/>
      <c r="MDF40" s="61"/>
      <c r="MDG40" s="61"/>
      <c r="MDH40" s="61"/>
      <c r="MDI40" s="61"/>
      <c r="MDJ40" s="61"/>
      <c r="MDK40" s="61"/>
      <c r="MDL40" s="61"/>
      <c r="MDM40" s="61"/>
      <c r="MDN40" s="61"/>
      <c r="MDO40" s="61"/>
      <c r="MDP40" s="61"/>
      <c r="MDQ40" s="61"/>
      <c r="MDR40" s="61"/>
      <c r="MDS40" s="61"/>
      <c r="MDT40" s="61"/>
      <c r="MDU40" s="61"/>
      <c r="MDV40" s="61"/>
      <c r="MDW40" s="61"/>
      <c r="MDX40" s="61"/>
      <c r="MDY40" s="61"/>
      <c r="MDZ40" s="61"/>
      <c r="MEA40" s="61"/>
      <c r="MEB40" s="61"/>
      <c r="MEC40" s="61"/>
      <c r="MED40" s="61"/>
      <c r="MEE40" s="61"/>
      <c r="MEF40" s="61"/>
      <c r="MEG40" s="61"/>
      <c r="MEH40" s="61"/>
      <c r="MEI40" s="61"/>
      <c r="MEJ40" s="61"/>
      <c r="MEK40" s="61"/>
      <c r="MEL40" s="61"/>
      <c r="MEM40" s="61"/>
      <c r="MEN40" s="61"/>
      <c r="MEO40" s="61"/>
      <c r="MEP40" s="61"/>
      <c r="MEQ40" s="61"/>
      <c r="MER40" s="61"/>
      <c r="MES40" s="61"/>
      <c r="MET40" s="61"/>
      <c r="MEU40" s="61"/>
      <c r="MEV40" s="61"/>
      <c r="MEW40" s="61"/>
      <c r="MEX40" s="61"/>
      <c r="MEY40" s="61"/>
      <c r="MEZ40" s="61"/>
      <c r="MFA40" s="61"/>
      <c r="MFB40" s="61"/>
      <c r="MFC40" s="61"/>
      <c r="MFD40" s="61"/>
      <c r="MFE40" s="61"/>
      <c r="MFF40" s="61"/>
      <c r="MFG40" s="61"/>
      <c r="MFH40" s="61"/>
      <c r="MFI40" s="61"/>
      <c r="MFJ40" s="61"/>
      <c r="MFK40" s="61"/>
      <c r="MFL40" s="61"/>
      <c r="MFM40" s="61"/>
      <c r="MFN40" s="61"/>
      <c r="MFO40" s="61"/>
      <c r="MFP40" s="61"/>
      <c r="MFQ40" s="61"/>
      <c r="MFR40" s="61"/>
      <c r="MFS40" s="61"/>
      <c r="MFT40" s="61"/>
      <c r="MFU40" s="61"/>
      <c r="MFV40" s="61"/>
      <c r="MFW40" s="61"/>
      <c r="MFX40" s="61"/>
      <c r="MFY40" s="61"/>
      <c r="MFZ40" s="61"/>
      <c r="MGA40" s="61"/>
      <c r="MGB40" s="61"/>
      <c r="MGC40" s="61"/>
      <c r="MGD40" s="61"/>
      <c r="MGE40" s="61"/>
      <c r="MGF40" s="61"/>
      <c r="MGG40" s="61"/>
      <c r="MGH40" s="61"/>
      <c r="MGI40" s="61"/>
      <c r="MGJ40" s="61"/>
      <c r="MGK40" s="61"/>
      <c r="MGL40" s="61"/>
      <c r="MGM40" s="61"/>
      <c r="MGN40" s="61"/>
      <c r="MGO40" s="61"/>
      <c r="MGP40" s="61"/>
      <c r="MGQ40" s="61"/>
      <c r="MGR40" s="61"/>
      <c r="MGS40" s="61"/>
      <c r="MGT40" s="61"/>
      <c r="MGU40" s="61"/>
      <c r="MGV40" s="61"/>
      <c r="MGW40" s="61"/>
      <c r="MGX40" s="61"/>
      <c r="MGY40" s="61"/>
      <c r="MGZ40" s="61"/>
      <c r="MHA40" s="61"/>
      <c r="MHB40" s="61"/>
      <c r="MHC40" s="61"/>
      <c r="MHD40" s="61"/>
      <c r="MHE40" s="61"/>
      <c r="MHF40" s="61"/>
      <c r="MHG40" s="61"/>
      <c r="MHH40" s="61"/>
      <c r="MHI40" s="61"/>
      <c r="MHJ40" s="61"/>
      <c r="MHK40" s="61"/>
      <c r="MHL40" s="61"/>
      <c r="MHM40" s="61"/>
      <c r="MHN40" s="61"/>
      <c r="MHO40" s="61"/>
      <c r="MHP40" s="61"/>
      <c r="MHQ40" s="61"/>
      <c r="MHR40" s="61"/>
      <c r="MHS40" s="61"/>
      <c r="MHT40" s="61"/>
      <c r="MHU40" s="61"/>
      <c r="MHV40" s="61"/>
      <c r="MHW40" s="61"/>
      <c r="MHX40" s="61"/>
      <c r="MHY40" s="61"/>
      <c r="MHZ40" s="61"/>
      <c r="MIA40" s="61"/>
      <c r="MIB40" s="61"/>
      <c r="MIC40" s="61"/>
      <c r="MID40" s="61"/>
      <c r="MIE40" s="61"/>
      <c r="MIF40" s="61"/>
      <c r="MIG40" s="61"/>
      <c r="MIH40" s="61"/>
      <c r="MII40" s="61"/>
      <c r="MIJ40" s="61"/>
      <c r="MIK40" s="61"/>
      <c r="MIL40" s="61"/>
      <c r="MIM40" s="61"/>
      <c r="MIN40" s="61"/>
      <c r="MIO40" s="61"/>
      <c r="MIP40" s="61"/>
      <c r="MIQ40" s="61"/>
      <c r="MIR40" s="61"/>
      <c r="MIS40" s="61"/>
      <c r="MIT40" s="61"/>
      <c r="MIU40" s="61"/>
      <c r="MIV40" s="61"/>
      <c r="MIW40" s="61"/>
      <c r="MIX40" s="61"/>
      <c r="MIY40" s="61"/>
      <c r="MIZ40" s="61"/>
      <c r="MJA40" s="61"/>
      <c r="MJB40" s="61"/>
      <c r="MJC40" s="61"/>
      <c r="MJD40" s="61"/>
      <c r="MJE40" s="61"/>
      <c r="MJF40" s="61"/>
      <c r="MJG40" s="61"/>
      <c r="MJH40" s="61"/>
      <c r="MJI40" s="61"/>
      <c r="MJJ40" s="61"/>
      <c r="MJK40" s="61"/>
      <c r="MJL40" s="61"/>
      <c r="MJM40" s="61"/>
      <c r="MJN40" s="61"/>
      <c r="MJO40" s="61"/>
      <c r="MJP40" s="61"/>
      <c r="MJQ40" s="61"/>
      <c r="MJR40" s="61"/>
      <c r="MJS40" s="61"/>
      <c r="MJT40" s="61"/>
      <c r="MJU40" s="61"/>
      <c r="MJV40" s="61"/>
      <c r="MJW40" s="61"/>
      <c r="MJX40" s="61"/>
      <c r="MJY40" s="61"/>
      <c r="MJZ40" s="61"/>
      <c r="MKA40" s="61"/>
      <c r="MKB40" s="61"/>
      <c r="MKC40" s="61"/>
      <c r="MKD40" s="61"/>
      <c r="MKE40" s="61"/>
      <c r="MKF40" s="61"/>
      <c r="MKG40" s="61"/>
      <c r="MKH40" s="61"/>
      <c r="MKI40" s="61"/>
      <c r="MKJ40" s="61"/>
      <c r="MKK40" s="61"/>
      <c r="MKL40" s="61"/>
      <c r="MKM40" s="61"/>
      <c r="MKN40" s="61"/>
      <c r="MKO40" s="61"/>
      <c r="MKP40" s="61"/>
      <c r="MKQ40" s="61"/>
      <c r="MKR40" s="61"/>
      <c r="MKS40" s="61"/>
      <c r="MKT40" s="61"/>
      <c r="MKU40" s="61"/>
      <c r="MKV40" s="61"/>
      <c r="MKW40" s="61"/>
      <c r="MKX40" s="61"/>
      <c r="MKY40" s="61"/>
      <c r="MKZ40" s="61"/>
      <c r="MLA40" s="61"/>
      <c r="MLB40" s="61"/>
      <c r="MLC40" s="61"/>
      <c r="MLD40" s="61"/>
      <c r="MLE40" s="61"/>
      <c r="MLF40" s="61"/>
      <c r="MLG40" s="61"/>
      <c r="MLH40" s="61"/>
      <c r="MLI40" s="61"/>
      <c r="MLJ40" s="61"/>
      <c r="MLK40" s="61"/>
      <c r="MLL40" s="61"/>
      <c r="MLM40" s="61"/>
      <c r="MLN40" s="61"/>
      <c r="MLO40" s="61"/>
      <c r="MLP40" s="61"/>
      <c r="MLQ40" s="61"/>
      <c r="MLR40" s="61"/>
      <c r="MLS40" s="61"/>
      <c r="MLT40" s="61"/>
      <c r="MLU40" s="61"/>
      <c r="MLV40" s="61"/>
      <c r="MLW40" s="61"/>
      <c r="MLX40" s="61"/>
      <c r="MLY40" s="61"/>
      <c r="MLZ40" s="61"/>
      <c r="MMA40" s="61"/>
      <c r="MMB40" s="61"/>
      <c r="MMC40" s="61"/>
      <c r="MMD40" s="61"/>
      <c r="MME40" s="61"/>
      <c r="MMF40" s="61"/>
      <c r="MMG40" s="61"/>
      <c r="MMH40" s="61"/>
      <c r="MMI40" s="61"/>
      <c r="MMJ40" s="61"/>
      <c r="MMK40" s="61"/>
      <c r="MML40" s="61"/>
      <c r="MMM40" s="61"/>
      <c r="MMN40" s="61"/>
      <c r="MMO40" s="61"/>
      <c r="MMP40" s="61"/>
      <c r="MMQ40" s="61"/>
      <c r="MMR40" s="61"/>
      <c r="MMS40" s="61"/>
      <c r="MMT40" s="61"/>
      <c r="MMU40" s="61"/>
      <c r="MMV40" s="61"/>
      <c r="MMW40" s="61"/>
      <c r="MMX40" s="61"/>
      <c r="MMY40" s="61"/>
      <c r="MMZ40" s="61"/>
      <c r="MNA40" s="61"/>
      <c r="MNB40" s="61"/>
      <c r="MNC40" s="61"/>
      <c r="MND40" s="61"/>
      <c r="MNE40" s="61"/>
      <c r="MNF40" s="61"/>
      <c r="MNG40" s="61"/>
      <c r="MNH40" s="61"/>
      <c r="MNI40" s="61"/>
      <c r="MNJ40" s="61"/>
      <c r="MNK40" s="61"/>
      <c r="MNL40" s="61"/>
      <c r="MNM40" s="61"/>
      <c r="MNN40" s="61"/>
      <c r="MNO40" s="61"/>
      <c r="MNP40" s="61"/>
      <c r="MNQ40" s="61"/>
      <c r="MNR40" s="61"/>
      <c r="MNS40" s="61"/>
      <c r="MNT40" s="61"/>
      <c r="MNU40" s="61"/>
      <c r="MNV40" s="61"/>
      <c r="MNW40" s="61"/>
      <c r="MNX40" s="61"/>
      <c r="MNY40" s="61"/>
      <c r="MNZ40" s="61"/>
      <c r="MOA40" s="61"/>
      <c r="MOB40" s="61"/>
      <c r="MOC40" s="61"/>
      <c r="MOD40" s="61"/>
      <c r="MOE40" s="61"/>
      <c r="MOF40" s="61"/>
      <c r="MOG40" s="61"/>
      <c r="MOH40" s="61"/>
      <c r="MOI40" s="61"/>
      <c r="MOJ40" s="61"/>
      <c r="MOK40" s="61"/>
      <c r="MOL40" s="61"/>
      <c r="MOM40" s="61"/>
      <c r="MON40" s="61"/>
      <c r="MOO40" s="61"/>
      <c r="MOP40" s="61"/>
      <c r="MOQ40" s="61"/>
      <c r="MOR40" s="61"/>
      <c r="MOS40" s="61"/>
      <c r="MOT40" s="61"/>
      <c r="MOU40" s="61"/>
      <c r="MOV40" s="61"/>
      <c r="MOW40" s="61"/>
      <c r="MOX40" s="61"/>
      <c r="MOY40" s="61"/>
      <c r="MOZ40" s="61"/>
      <c r="MPA40" s="61"/>
      <c r="MPB40" s="61"/>
      <c r="MPC40" s="61"/>
      <c r="MPD40" s="61"/>
      <c r="MPE40" s="61"/>
      <c r="MPF40" s="61"/>
      <c r="MPG40" s="61"/>
      <c r="MPH40" s="61"/>
      <c r="MPI40" s="61"/>
      <c r="MPJ40" s="61"/>
      <c r="MPK40" s="61"/>
      <c r="MPL40" s="61"/>
      <c r="MPM40" s="61"/>
      <c r="MPN40" s="61"/>
      <c r="MPO40" s="61"/>
      <c r="MPP40" s="61"/>
      <c r="MPQ40" s="61"/>
      <c r="MPR40" s="61"/>
      <c r="MPS40" s="61"/>
      <c r="MPT40" s="61"/>
      <c r="MPU40" s="61"/>
      <c r="MPV40" s="61"/>
      <c r="MPW40" s="61"/>
      <c r="MPX40" s="61"/>
      <c r="MPY40" s="61"/>
      <c r="MPZ40" s="61"/>
      <c r="MQA40" s="61"/>
      <c r="MQB40" s="61"/>
      <c r="MQC40" s="61"/>
      <c r="MQD40" s="61"/>
      <c r="MQE40" s="61"/>
      <c r="MQF40" s="61"/>
      <c r="MQG40" s="61"/>
      <c r="MQH40" s="61"/>
      <c r="MQI40" s="61"/>
      <c r="MQJ40" s="61"/>
      <c r="MQK40" s="61"/>
      <c r="MQL40" s="61"/>
      <c r="MQM40" s="61"/>
      <c r="MQN40" s="61"/>
      <c r="MQO40" s="61"/>
      <c r="MQP40" s="61"/>
      <c r="MQQ40" s="61"/>
      <c r="MQR40" s="61"/>
      <c r="MQS40" s="61"/>
      <c r="MQT40" s="61"/>
      <c r="MQU40" s="61"/>
      <c r="MQV40" s="61"/>
      <c r="MQW40" s="61"/>
      <c r="MQX40" s="61"/>
      <c r="MQY40" s="61"/>
      <c r="MQZ40" s="61"/>
      <c r="MRA40" s="61"/>
      <c r="MRB40" s="61"/>
      <c r="MRC40" s="61"/>
      <c r="MRD40" s="61"/>
      <c r="MRE40" s="61"/>
      <c r="MRF40" s="61"/>
      <c r="MRG40" s="61"/>
      <c r="MRH40" s="61"/>
      <c r="MRI40" s="61"/>
      <c r="MRJ40" s="61"/>
      <c r="MRK40" s="61"/>
      <c r="MRL40" s="61"/>
      <c r="MRM40" s="61"/>
      <c r="MRN40" s="61"/>
      <c r="MRO40" s="61"/>
      <c r="MRP40" s="61"/>
      <c r="MRQ40" s="61"/>
      <c r="MRR40" s="61"/>
      <c r="MRS40" s="61"/>
      <c r="MRT40" s="61"/>
      <c r="MRU40" s="61"/>
      <c r="MRV40" s="61"/>
      <c r="MRW40" s="61"/>
      <c r="MRX40" s="61"/>
      <c r="MRY40" s="61"/>
      <c r="MRZ40" s="61"/>
      <c r="MSA40" s="61"/>
      <c r="MSB40" s="61"/>
      <c r="MSC40" s="61"/>
      <c r="MSD40" s="61"/>
      <c r="MSE40" s="61"/>
      <c r="MSF40" s="61"/>
      <c r="MSG40" s="61"/>
      <c r="MSH40" s="61"/>
      <c r="MSI40" s="61"/>
      <c r="MSJ40" s="61"/>
      <c r="MSK40" s="61"/>
      <c r="MSL40" s="61"/>
      <c r="MSM40" s="61"/>
      <c r="MSN40" s="61"/>
      <c r="MSO40" s="61"/>
      <c r="MSP40" s="61"/>
      <c r="MSQ40" s="61"/>
      <c r="MSR40" s="61"/>
      <c r="MSS40" s="61"/>
      <c r="MST40" s="61"/>
      <c r="MSU40" s="61"/>
      <c r="MSV40" s="61"/>
      <c r="MSW40" s="61"/>
      <c r="MSX40" s="61"/>
      <c r="MSY40" s="61"/>
      <c r="MSZ40" s="61"/>
      <c r="MTA40" s="61"/>
      <c r="MTB40" s="61"/>
      <c r="MTC40" s="61"/>
      <c r="MTD40" s="61"/>
      <c r="MTE40" s="61"/>
      <c r="MTF40" s="61"/>
      <c r="MTG40" s="61"/>
      <c r="MTH40" s="61"/>
      <c r="MTI40" s="61"/>
      <c r="MTJ40" s="61"/>
      <c r="MTK40" s="61"/>
      <c r="MTL40" s="61"/>
      <c r="MTM40" s="61"/>
      <c r="MTN40" s="61"/>
      <c r="MTO40" s="61"/>
      <c r="MTP40" s="61"/>
      <c r="MTQ40" s="61"/>
      <c r="MTR40" s="61"/>
      <c r="MTS40" s="61"/>
      <c r="MTT40" s="61"/>
      <c r="MTU40" s="61"/>
      <c r="MTV40" s="61"/>
      <c r="MTW40" s="61"/>
      <c r="MTX40" s="61"/>
      <c r="MTY40" s="61"/>
      <c r="MTZ40" s="61"/>
      <c r="MUA40" s="61"/>
      <c r="MUB40" s="61"/>
      <c r="MUC40" s="61"/>
      <c r="MUD40" s="61"/>
      <c r="MUE40" s="61"/>
      <c r="MUF40" s="61"/>
      <c r="MUG40" s="61"/>
      <c r="MUH40" s="61"/>
      <c r="MUI40" s="61"/>
      <c r="MUJ40" s="61"/>
      <c r="MUK40" s="61"/>
      <c r="MUL40" s="61"/>
      <c r="MUM40" s="61"/>
      <c r="MUN40" s="61"/>
      <c r="MUO40" s="61"/>
      <c r="MUP40" s="61"/>
      <c r="MUQ40" s="61"/>
      <c r="MUR40" s="61"/>
      <c r="MUS40" s="61"/>
      <c r="MUT40" s="61"/>
      <c r="MUU40" s="61"/>
      <c r="MUV40" s="61"/>
      <c r="MUW40" s="61"/>
      <c r="MUX40" s="61"/>
      <c r="MUY40" s="61"/>
      <c r="MUZ40" s="61"/>
      <c r="MVA40" s="61"/>
      <c r="MVB40" s="61"/>
      <c r="MVC40" s="61"/>
      <c r="MVD40" s="61"/>
      <c r="MVE40" s="61"/>
      <c r="MVF40" s="61"/>
      <c r="MVG40" s="61"/>
      <c r="MVH40" s="61"/>
      <c r="MVI40" s="61"/>
      <c r="MVJ40" s="61"/>
      <c r="MVK40" s="61"/>
      <c r="MVL40" s="61"/>
      <c r="MVM40" s="61"/>
      <c r="MVN40" s="61"/>
      <c r="MVO40" s="61"/>
      <c r="MVP40" s="61"/>
      <c r="MVQ40" s="61"/>
      <c r="MVR40" s="61"/>
      <c r="MVS40" s="61"/>
      <c r="MVT40" s="61"/>
      <c r="MVU40" s="61"/>
      <c r="MVV40" s="61"/>
      <c r="MVW40" s="61"/>
      <c r="MVX40" s="61"/>
      <c r="MVY40" s="61"/>
      <c r="MVZ40" s="61"/>
      <c r="MWA40" s="61"/>
      <c r="MWB40" s="61"/>
      <c r="MWC40" s="61"/>
      <c r="MWD40" s="61"/>
      <c r="MWE40" s="61"/>
      <c r="MWF40" s="61"/>
      <c r="MWG40" s="61"/>
      <c r="MWH40" s="61"/>
      <c r="MWI40" s="61"/>
      <c r="MWJ40" s="61"/>
      <c r="MWK40" s="61"/>
      <c r="MWL40" s="61"/>
      <c r="MWM40" s="61"/>
      <c r="MWN40" s="61"/>
      <c r="MWO40" s="61"/>
      <c r="MWP40" s="61"/>
      <c r="MWQ40" s="61"/>
      <c r="MWR40" s="61"/>
      <c r="MWS40" s="61"/>
      <c r="MWT40" s="61"/>
      <c r="MWU40" s="61"/>
      <c r="MWV40" s="61"/>
      <c r="MWW40" s="61"/>
      <c r="MWX40" s="61"/>
      <c r="MWY40" s="61"/>
      <c r="MWZ40" s="61"/>
      <c r="MXA40" s="61"/>
      <c r="MXB40" s="61"/>
      <c r="MXC40" s="61"/>
      <c r="MXD40" s="61"/>
      <c r="MXE40" s="61"/>
      <c r="MXF40" s="61"/>
      <c r="MXG40" s="61"/>
      <c r="MXH40" s="61"/>
      <c r="MXI40" s="61"/>
      <c r="MXJ40" s="61"/>
      <c r="MXK40" s="61"/>
      <c r="MXL40" s="61"/>
      <c r="MXM40" s="61"/>
      <c r="MXN40" s="61"/>
      <c r="MXO40" s="61"/>
      <c r="MXP40" s="61"/>
      <c r="MXQ40" s="61"/>
      <c r="MXR40" s="61"/>
      <c r="MXS40" s="61"/>
      <c r="MXT40" s="61"/>
      <c r="MXU40" s="61"/>
      <c r="MXV40" s="61"/>
      <c r="MXW40" s="61"/>
      <c r="MXX40" s="61"/>
      <c r="MXY40" s="61"/>
      <c r="MXZ40" s="61"/>
      <c r="MYA40" s="61"/>
      <c r="MYB40" s="61"/>
      <c r="MYC40" s="61"/>
      <c r="MYD40" s="61"/>
      <c r="MYE40" s="61"/>
      <c r="MYF40" s="61"/>
      <c r="MYG40" s="61"/>
      <c r="MYH40" s="61"/>
      <c r="MYI40" s="61"/>
      <c r="MYJ40" s="61"/>
      <c r="MYK40" s="61"/>
      <c r="MYL40" s="61"/>
      <c r="MYM40" s="61"/>
      <c r="MYN40" s="61"/>
      <c r="MYO40" s="61"/>
      <c r="MYP40" s="61"/>
      <c r="MYQ40" s="61"/>
      <c r="MYR40" s="61"/>
      <c r="MYS40" s="61"/>
      <c r="MYT40" s="61"/>
      <c r="MYU40" s="61"/>
      <c r="MYV40" s="61"/>
      <c r="MYW40" s="61"/>
      <c r="MYX40" s="61"/>
      <c r="MYY40" s="61"/>
      <c r="MYZ40" s="61"/>
      <c r="MZA40" s="61"/>
      <c r="MZB40" s="61"/>
      <c r="MZC40" s="61"/>
      <c r="MZD40" s="61"/>
      <c r="MZE40" s="61"/>
      <c r="MZF40" s="61"/>
      <c r="MZG40" s="61"/>
      <c r="MZH40" s="61"/>
      <c r="MZI40" s="61"/>
      <c r="MZJ40" s="61"/>
      <c r="MZK40" s="61"/>
      <c r="MZL40" s="61"/>
      <c r="MZM40" s="61"/>
      <c r="MZN40" s="61"/>
      <c r="MZO40" s="61"/>
      <c r="MZP40" s="61"/>
      <c r="MZQ40" s="61"/>
      <c r="MZR40" s="61"/>
      <c r="MZS40" s="61"/>
      <c r="MZT40" s="61"/>
      <c r="MZU40" s="61"/>
      <c r="MZV40" s="61"/>
      <c r="MZW40" s="61"/>
      <c r="MZX40" s="61"/>
      <c r="MZY40" s="61"/>
      <c r="MZZ40" s="61"/>
      <c r="NAA40" s="61"/>
      <c r="NAB40" s="61"/>
      <c r="NAC40" s="61"/>
      <c r="NAD40" s="61"/>
      <c r="NAE40" s="61"/>
      <c r="NAF40" s="61"/>
      <c r="NAG40" s="61"/>
      <c r="NAH40" s="61"/>
      <c r="NAI40" s="61"/>
      <c r="NAJ40" s="61"/>
      <c r="NAK40" s="61"/>
      <c r="NAL40" s="61"/>
      <c r="NAM40" s="61"/>
      <c r="NAN40" s="61"/>
      <c r="NAO40" s="61"/>
      <c r="NAP40" s="61"/>
      <c r="NAQ40" s="61"/>
      <c r="NAR40" s="61"/>
      <c r="NAS40" s="61"/>
      <c r="NAT40" s="61"/>
      <c r="NAU40" s="61"/>
      <c r="NAV40" s="61"/>
      <c r="NAW40" s="61"/>
      <c r="NAX40" s="61"/>
      <c r="NAY40" s="61"/>
      <c r="NAZ40" s="61"/>
      <c r="NBA40" s="61"/>
      <c r="NBB40" s="61"/>
      <c r="NBC40" s="61"/>
      <c r="NBD40" s="61"/>
      <c r="NBE40" s="61"/>
      <c r="NBF40" s="61"/>
      <c r="NBG40" s="61"/>
      <c r="NBH40" s="61"/>
      <c r="NBI40" s="61"/>
      <c r="NBJ40" s="61"/>
      <c r="NBK40" s="61"/>
      <c r="NBL40" s="61"/>
      <c r="NBM40" s="61"/>
      <c r="NBN40" s="61"/>
      <c r="NBO40" s="61"/>
      <c r="NBP40" s="61"/>
      <c r="NBQ40" s="61"/>
      <c r="NBR40" s="61"/>
      <c r="NBS40" s="61"/>
      <c r="NBT40" s="61"/>
      <c r="NBU40" s="61"/>
      <c r="NBV40" s="61"/>
      <c r="NBW40" s="61"/>
      <c r="NBX40" s="61"/>
      <c r="NBY40" s="61"/>
      <c r="NBZ40" s="61"/>
      <c r="NCA40" s="61"/>
      <c r="NCB40" s="61"/>
      <c r="NCC40" s="61"/>
      <c r="NCD40" s="61"/>
      <c r="NCE40" s="61"/>
      <c r="NCF40" s="61"/>
      <c r="NCG40" s="61"/>
      <c r="NCH40" s="61"/>
      <c r="NCI40" s="61"/>
      <c r="NCJ40" s="61"/>
      <c r="NCK40" s="61"/>
      <c r="NCL40" s="61"/>
      <c r="NCM40" s="61"/>
      <c r="NCN40" s="61"/>
      <c r="NCO40" s="61"/>
      <c r="NCP40" s="61"/>
      <c r="NCQ40" s="61"/>
      <c r="NCR40" s="61"/>
      <c r="NCS40" s="61"/>
      <c r="NCT40" s="61"/>
      <c r="NCU40" s="61"/>
      <c r="NCV40" s="61"/>
      <c r="NCW40" s="61"/>
      <c r="NCX40" s="61"/>
      <c r="NCY40" s="61"/>
      <c r="NCZ40" s="61"/>
      <c r="NDA40" s="61"/>
      <c r="NDB40" s="61"/>
      <c r="NDC40" s="61"/>
      <c r="NDD40" s="61"/>
      <c r="NDE40" s="61"/>
      <c r="NDF40" s="61"/>
      <c r="NDG40" s="61"/>
      <c r="NDH40" s="61"/>
      <c r="NDI40" s="61"/>
      <c r="NDJ40" s="61"/>
      <c r="NDK40" s="61"/>
      <c r="NDL40" s="61"/>
      <c r="NDM40" s="61"/>
      <c r="NDN40" s="61"/>
      <c r="NDO40" s="61"/>
      <c r="NDP40" s="61"/>
      <c r="NDQ40" s="61"/>
      <c r="NDR40" s="61"/>
      <c r="NDS40" s="61"/>
      <c r="NDT40" s="61"/>
      <c r="NDU40" s="61"/>
      <c r="NDV40" s="61"/>
      <c r="NDW40" s="61"/>
      <c r="NDX40" s="61"/>
      <c r="NDY40" s="61"/>
      <c r="NDZ40" s="61"/>
      <c r="NEA40" s="61"/>
      <c r="NEB40" s="61"/>
      <c r="NEC40" s="61"/>
      <c r="NED40" s="61"/>
      <c r="NEE40" s="61"/>
      <c r="NEF40" s="61"/>
      <c r="NEG40" s="61"/>
      <c r="NEH40" s="61"/>
      <c r="NEI40" s="61"/>
      <c r="NEJ40" s="61"/>
      <c r="NEK40" s="61"/>
      <c r="NEL40" s="61"/>
      <c r="NEM40" s="61"/>
      <c r="NEN40" s="61"/>
      <c r="NEO40" s="61"/>
      <c r="NEP40" s="61"/>
      <c r="NEQ40" s="61"/>
      <c r="NER40" s="61"/>
      <c r="NES40" s="61"/>
      <c r="NET40" s="61"/>
      <c r="NEU40" s="61"/>
      <c r="NEV40" s="61"/>
      <c r="NEW40" s="61"/>
      <c r="NEX40" s="61"/>
      <c r="NEY40" s="61"/>
      <c r="NEZ40" s="61"/>
      <c r="NFA40" s="61"/>
      <c r="NFB40" s="61"/>
      <c r="NFC40" s="61"/>
      <c r="NFD40" s="61"/>
      <c r="NFE40" s="61"/>
      <c r="NFF40" s="61"/>
      <c r="NFG40" s="61"/>
      <c r="NFH40" s="61"/>
      <c r="NFI40" s="61"/>
      <c r="NFJ40" s="61"/>
      <c r="NFK40" s="61"/>
      <c r="NFL40" s="61"/>
      <c r="NFM40" s="61"/>
      <c r="NFN40" s="61"/>
      <c r="NFO40" s="61"/>
      <c r="NFP40" s="61"/>
      <c r="NFQ40" s="61"/>
      <c r="NFR40" s="61"/>
      <c r="NFS40" s="61"/>
      <c r="NFT40" s="61"/>
      <c r="NFU40" s="61"/>
      <c r="NFV40" s="61"/>
      <c r="NFW40" s="61"/>
      <c r="NFX40" s="61"/>
      <c r="NFY40" s="61"/>
      <c r="NFZ40" s="61"/>
      <c r="NGA40" s="61"/>
      <c r="NGB40" s="61"/>
      <c r="NGC40" s="61"/>
      <c r="NGD40" s="61"/>
      <c r="NGE40" s="61"/>
      <c r="NGF40" s="61"/>
      <c r="NGG40" s="61"/>
      <c r="NGH40" s="61"/>
      <c r="NGI40" s="61"/>
      <c r="NGJ40" s="61"/>
      <c r="NGK40" s="61"/>
      <c r="NGL40" s="61"/>
      <c r="NGM40" s="61"/>
      <c r="NGN40" s="61"/>
      <c r="NGO40" s="61"/>
      <c r="NGP40" s="61"/>
      <c r="NGQ40" s="61"/>
      <c r="NGR40" s="61"/>
      <c r="NGS40" s="61"/>
      <c r="NGT40" s="61"/>
      <c r="NGU40" s="61"/>
      <c r="NGV40" s="61"/>
      <c r="NGW40" s="61"/>
      <c r="NGX40" s="61"/>
      <c r="NGY40" s="61"/>
      <c r="NGZ40" s="61"/>
      <c r="NHA40" s="61"/>
      <c r="NHB40" s="61"/>
      <c r="NHC40" s="61"/>
      <c r="NHD40" s="61"/>
      <c r="NHE40" s="61"/>
      <c r="NHF40" s="61"/>
      <c r="NHG40" s="61"/>
      <c r="NHH40" s="61"/>
      <c r="NHI40" s="61"/>
      <c r="NHJ40" s="61"/>
      <c r="NHK40" s="61"/>
      <c r="NHL40" s="61"/>
      <c r="NHM40" s="61"/>
      <c r="NHN40" s="61"/>
      <c r="NHO40" s="61"/>
      <c r="NHP40" s="61"/>
      <c r="NHQ40" s="61"/>
      <c r="NHR40" s="61"/>
      <c r="NHS40" s="61"/>
      <c r="NHT40" s="61"/>
      <c r="NHU40" s="61"/>
      <c r="NHV40" s="61"/>
      <c r="NHW40" s="61"/>
      <c r="NHX40" s="61"/>
      <c r="NHY40" s="61"/>
      <c r="NHZ40" s="61"/>
      <c r="NIA40" s="61"/>
      <c r="NIB40" s="61"/>
      <c r="NIC40" s="61"/>
      <c r="NID40" s="61"/>
      <c r="NIE40" s="61"/>
      <c r="NIF40" s="61"/>
      <c r="NIG40" s="61"/>
      <c r="NIH40" s="61"/>
      <c r="NII40" s="61"/>
      <c r="NIJ40" s="61"/>
      <c r="NIK40" s="61"/>
      <c r="NIL40" s="61"/>
      <c r="NIM40" s="61"/>
      <c r="NIN40" s="61"/>
      <c r="NIO40" s="61"/>
      <c r="NIP40" s="61"/>
      <c r="NIQ40" s="61"/>
      <c r="NIR40" s="61"/>
      <c r="NIS40" s="61"/>
      <c r="NIT40" s="61"/>
      <c r="NIU40" s="61"/>
      <c r="NIV40" s="61"/>
      <c r="NIW40" s="61"/>
      <c r="NIX40" s="61"/>
      <c r="NIY40" s="61"/>
      <c r="NIZ40" s="61"/>
      <c r="NJA40" s="61"/>
      <c r="NJB40" s="61"/>
      <c r="NJC40" s="61"/>
      <c r="NJD40" s="61"/>
      <c r="NJE40" s="61"/>
      <c r="NJF40" s="61"/>
      <c r="NJG40" s="61"/>
      <c r="NJH40" s="61"/>
      <c r="NJI40" s="61"/>
      <c r="NJJ40" s="61"/>
      <c r="NJK40" s="61"/>
      <c r="NJL40" s="61"/>
      <c r="NJM40" s="61"/>
      <c r="NJN40" s="61"/>
      <c r="NJO40" s="61"/>
      <c r="NJP40" s="61"/>
      <c r="NJQ40" s="61"/>
      <c r="NJR40" s="61"/>
      <c r="NJS40" s="61"/>
      <c r="NJT40" s="61"/>
      <c r="NJU40" s="61"/>
      <c r="NJV40" s="61"/>
      <c r="NJW40" s="61"/>
      <c r="NJX40" s="61"/>
      <c r="NJY40" s="61"/>
      <c r="NJZ40" s="61"/>
      <c r="NKA40" s="61"/>
      <c r="NKB40" s="61"/>
      <c r="NKC40" s="61"/>
      <c r="NKD40" s="61"/>
      <c r="NKE40" s="61"/>
      <c r="NKF40" s="61"/>
      <c r="NKG40" s="61"/>
      <c r="NKH40" s="61"/>
      <c r="NKI40" s="61"/>
      <c r="NKJ40" s="61"/>
      <c r="NKK40" s="61"/>
      <c r="NKL40" s="61"/>
      <c r="NKM40" s="61"/>
      <c r="NKN40" s="61"/>
      <c r="NKO40" s="61"/>
      <c r="NKP40" s="61"/>
      <c r="NKQ40" s="61"/>
      <c r="NKR40" s="61"/>
      <c r="NKS40" s="61"/>
      <c r="NKT40" s="61"/>
      <c r="NKU40" s="61"/>
      <c r="NKV40" s="61"/>
      <c r="NKW40" s="61"/>
      <c r="NKX40" s="61"/>
      <c r="NKY40" s="61"/>
      <c r="NKZ40" s="61"/>
      <c r="NLA40" s="61"/>
      <c r="NLB40" s="61"/>
      <c r="NLC40" s="61"/>
      <c r="NLD40" s="61"/>
      <c r="NLE40" s="61"/>
      <c r="NLF40" s="61"/>
      <c r="NLG40" s="61"/>
      <c r="NLH40" s="61"/>
      <c r="NLI40" s="61"/>
      <c r="NLJ40" s="61"/>
      <c r="NLK40" s="61"/>
      <c r="NLL40" s="61"/>
      <c r="NLM40" s="61"/>
      <c r="NLN40" s="61"/>
      <c r="NLO40" s="61"/>
      <c r="NLP40" s="61"/>
      <c r="NLQ40" s="61"/>
      <c r="NLR40" s="61"/>
      <c r="NLS40" s="61"/>
      <c r="NLT40" s="61"/>
      <c r="NLU40" s="61"/>
      <c r="NLV40" s="61"/>
      <c r="NLW40" s="61"/>
      <c r="NLX40" s="61"/>
      <c r="NLY40" s="61"/>
      <c r="NLZ40" s="61"/>
      <c r="NMA40" s="61"/>
      <c r="NMB40" s="61"/>
      <c r="NMC40" s="61"/>
      <c r="NMD40" s="61"/>
      <c r="NME40" s="61"/>
      <c r="NMF40" s="61"/>
      <c r="NMG40" s="61"/>
      <c r="NMH40" s="61"/>
      <c r="NMI40" s="61"/>
      <c r="NMJ40" s="61"/>
      <c r="NMK40" s="61"/>
      <c r="NML40" s="61"/>
      <c r="NMM40" s="61"/>
      <c r="NMN40" s="61"/>
      <c r="NMO40" s="61"/>
      <c r="NMP40" s="61"/>
      <c r="NMQ40" s="61"/>
      <c r="NMR40" s="61"/>
      <c r="NMS40" s="61"/>
      <c r="NMT40" s="61"/>
      <c r="NMU40" s="61"/>
      <c r="NMV40" s="61"/>
      <c r="NMW40" s="61"/>
      <c r="NMX40" s="61"/>
      <c r="NMY40" s="61"/>
      <c r="NMZ40" s="61"/>
      <c r="NNA40" s="61"/>
      <c r="NNB40" s="61"/>
      <c r="NNC40" s="61"/>
      <c r="NND40" s="61"/>
      <c r="NNE40" s="61"/>
      <c r="NNF40" s="61"/>
      <c r="NNG40" s="61"/>
      <c r="NNH40" s="61"/>
      <c r="NNI40" s="61"/>
      <c r="NNJ40" s="61"/>
      <c r="NNK40" s="61"/>
      <c r="NNL40" s="61"/>
      <c r="NNM40" s="61"/>
      <c r="NNN40" s="61"/>
      <c r="NNO40" s="61"/>
      <c r="NNP40" s="61"/>
      <c r="NNQ40" s="61"/>
      <c r="NNR40" s="61"/>
      <c r="NNS40" s="61"/>
      <c r="NNT40" s="61"/>
      <c r="NNU40" s="61"/>
      <c r="NNV40" s="61"/>
      <c r="NNW40" s="61"/>
      <c r="NNX40" s="61"/>
      <c r="NNY40" s="61"/>
      <c r="NNZ40" s="61"/>
      <c r="NOA40" s="61"/>
      <c r="NOB40" s="61"/>
      <c r="NOC40" s="61"/>
      <c r="NOD40" s="61"/>
      <c r="NOE40" s="61"/>
      <c r="NOF40" s="61"/>
      <c r="NOG40" s="61"/>
      <c r="NOH40" s="61"/>
      <c r="NOI40" s="61"/>
      <c r="NOJ40" s="61"/>
      <c r="NOK40" s="61"/>
      <c r="NOL40" s="61"/>
      <c r="NOM40" s="61"/>
      <c r="NON40" s="61"/>
      <c r="NOO40" s="61"/>
      <c r="NOP40" s="61"/>
      <c r="NOQ40" s="61"/>
      <c r="NOR40" s="61"/>
      <c r="NOS40" s="61"/>
      <c r="NOT40" s="61"/>
      <c r="NOU40" s="61"/>
      <c r="NOV40" s="61"/>
      <c r="NOW40" s="61"/>
      <c r="NOX40" s="61"/>
      <c r="NOY40" s="61"/>
      <c r="NOZ40" s="61"/>
      <c r="NPA40" s="61"/>
      <c r="NPB40" s="61"/>
      <c r="NPC40" s="61"/>
      <c r="NPD40" s="61"/>
      <c r="NPE40" s="61"/>
      <c r="NPF40" s="61"/>
      <c r="NPG40" s="61"/>
      <c r="NPH40" s="61"/>
      <c r="NPI40" s="61"/>
      <c r="NPJ40" s="61"/>
      <c r="NPK40" s="61"/>
      <c r="NPL40" s="61"/>
      <c r="NPM40" s="61"/>
      <c r="NPN40" s="61"/>
      <c r="NPO40" s="61"/>
      <c r="NPP40" s="61"/>
      <c r="NPQ40" s="61"/>
      <c r="NPR40" s="61"/>
      <c r="NPS40" s="61"/>
      <c r="NPT40" s="61"/>
      <c r="NPU40" s="61"/>
      <c r="NPV40" s="61"/>
      <c r="NPW40" s="61"/>
      <c r="NPX40" s="61"/>
      <c r="NPY40" s="61"/>
      <c r="NPZ40" s="61"/>
      <c r="NQA40" s="61"/>
      <c r="NQB40" s="61"/>
      <c r="NQC40" s="61"/>
      <c r="NQD40" s="61"/>
      <c r="NQE40" s="61"/>
      <c r="NQF40" s="61"/>
      <c r="NQG40" s="61"/>
      <c r="NQH40" s="61"/>
      <c r="NQI40" s="61"/>
      <c r="NQJ40" s="61"/>
      <c r="NQK40" s="61"/>
      <c r="NQL40" s="61"/>
      <c r="NQM40" s="61"/>
      <c r="NQN40" s="61"/>
      <c r="NQO40" s="61"/>
      <c r="NQP40" s="61"/>
      <c r="NQQ40" s="61"/>
      <c r="NQR40" s="61"/>
      <c r="NQS40" s="61"/>
      <c r="NQT40" s="61"/>
      <c r="NQU40" s="61"/>
      <c r="NQV40" s="61"/>
      <c r="NQW40" s="61"/>
      <c r="NQX40" s="61"/>
      <c r="NQY40" s="61"/>
      <c r="NQZ40" s="61"/>
      <c r="NRA40" s="61"/>
      <c r="NRB40" s="61"/>
      <c r="NRC40" s="61"/>
      <c r="NRD40" s="61"/>
      <c r="NRE40" s="61"/>
      <c r="NRF40" s="61"/>
      <c r="NRG40" s="61"/>
      <c r="NRH40" s="61"/>
      <c r="NRI40" s="61"/>
      <c r="NRJ40" s="61"/>
      <c r="NRK40" s="61"/>
      <c r="NRL40" s="61"/>
      <c r="NRM40" s="61"/>
      <c r="NRN40" s="61"/>
      <c r="NRO40" s="61"/>
      <c r="NRP40" s="61"/>
      <c r="NRQ40" s="61"/>
      <c r="NRR40" s="61"/>
      <c r="NRS40" s="61"/>
      <c r="NRT40" s="61"/>
      <c r="NRU40" s="61"/>
      <c r="NRV40" s="61"/>
      <c r="NRW40" s="61"/>
      <c r="NRX40" s="61"/>
      <c r="NRY40" s="61"/>
      <c r="NRZ40" s="61"/>
      <c r="NSA40" s="61"/>
      <c r="NSB40" s="61"/>
      <c r="NSC40" s="61"/>
      <c r="NSD40" s="61"/>
      <c r="NSE40" s="61"/>
      <c r="NSF40" s="61"/>
      <c r="NSG40" s="61"/>
      <c r="NSH40" s="61"/>
      <c r="NSI40" s="61"/>
      <c r="NSJ40" s="61"/>
      <c r="NSK40" s="61"/>
      <c r="NSL40" s="61"/>
      <c r="NSM40" s="61"/>
      <c r="NSN40" s="61"/>
      <c r="NSO40" s="61"/>
      <c r="NSP40" s="61"/>
      <c r="NSQ40" s="61"/>
      <c r="NSR40" s="61"/>
      <c r="NSS40" s="61"/>
      <c r="NST40" s="61"/>
      <c r="NSU40" s="61"/>
      <c r="NSV40" s="61"/>
      <c r="NSW40" s="61"/>
      <c r="NSX40" s="61"/>
      <c r="NSY40" s="61"/>
      <c r="NSZ40" s="61"/>
      <c r="NTA40" s="61"/>
      <c r="NTB40" s="61"/>
      <c r="NTC40" s="61"/>
      <c r="NTD40" s="61"/>
      <c r="NTE40" s="61"/>
      <c r="NTF40" s="61"/>
      <c r="NTG40" s="61"/>
      <c r="NTH40" s="61"/>
      <c r="NTI40" s="61"/>
      <c r="NTJ40" s="61"/>
      <c r="NTK40" s="61"/>
      <c r="NTL40" s="61"/>
      <c r="NTM40" s="61"/>
      <c r="NTN40" s="61"/>
      <c r="NTO40" s="61"/>
      <c r="NTP40" s="61"/>
      <c r="NTQ40" s="61"/>
      <c r="NTR40" s="61"/>
      <c r="NTS40" s="61"/>
      <c r="NTT40" s="61"/>
      <c r="NTU40" s="61"/>
      <c r="NTV40" s="61"/>
      <c r="NTW40" s="61"/>
      <c r="NTX40" s="61"/>
      <c r="NTY40" s="61"/>
      <c r="NTZ40" s="61"/>
      <c r="NUA40" s="61"/>
      <c r="NUB40" s="61"/>
      <c r="NUC40" s="61"/>
      <c r="NUD40" s="61"/>
      <c r="NUE40" s="61"/>
      <c r="NUF40" s="61"/>
      <c r="NUG40" s="61"/>
      <c r="NUH40" s="61"/>
      <c r="NUI40" s="61"/>
      <c r="NUJ40" s="61"/>
      <c r="NUK40" s="61"/>
      <c r="NUL40" s="61"/>
      <c r="NUM40" s="61"/>
      <c r="NUN40" s="61"/>
      <c r="NUO40" s="61"/>
      <c r="NUP40" s="61"/>
      <c r="NUQ40" s="61"/>
      <c r="NUR40" s="61"/>
      <c r="NUS40" s="61"/>
      <c r="NUT40" s="61"/>
      <c r="NUU40" s="61"/>
      <c r="NUV40" s="61"/>
      <c r="NUW40" s="61"/>
      <c r="NUX40" s="61"/>
      <c r="NUY40" s="61"/>
      <c r="NUZ40" s="61"/>
      <c r="NVA40" s="61"/>
      <c r="NVB40" s="61"/>
      <c r="NVC40" s="61"/>
      <c r="NVD40" s="61"/>
      <c r="NVE40" s="61"/>
      <c r="NVF40" s="61"/>
      <c r="NVG40" s="61"/>
      <c r="NVH40" s="61"/>
      <c r="NVI40" s="61"/>
      <c r="NVJ40" s="61"/>
      <c r="NVK40" s="61"/>
      <c r="NVL40" s="61"/>
      <c r="NVM40" s="61"/>
      <c r="NVN40" s="61"/>
      <c r="NVO40" s="61"/>
      <c r="NVP40" s="61"/>
      <c r="NVQ40" s="61"/>
      <c r="NVR40" s="61"/>
      <c r="NVS40" s="61"/>
      <c r="NVT40" s="61"/>
      <c r="NVU40" s="61"/>
      <c r="NVV40" s="61"/>
      <c r="NVW40" s="61"/>
      <c r="NVX40" s="61"/>
      <c r="NVY40" s="61"/>
      <c r="NVZ40" s="61"/>
      <c r="NWA40" s="61"/>
      <c r="NWB40" s="61"/>
      <c r="NWC40" s="61"/>
      <c r="NWD40" s="61"/>
      <c r="NWE40" s="61"/>
      <c r="NWF40" s="61"/>
      <c r="NWG40" s="61"/>
      <c r="NWH40" s="61"/>
      <c r="NWI40" s="61"/>
      <c r="NWJ40" s="61"/>
      <c r="NWK40" s="61"/>
      <c r="NWL40" s="61"/>
      <c r="NWM40" s="61"/>
      <c r="NWN40" s="61"/>
      <c r="NWO40" s="61"/>
      <c r="NWP40" s="61"/>
      <c r="NWQ40" s="61"/>
      <c r="NWR40" s="61"/>
      <c r="NWS40" s="61"/>
      <c r="NWT40" s="61"/>
      <c r="NWU40" s="61"/>
      <c r="NWV40" s="61"/>
      <c r="NWW40" s="61"/>
      <c r="NWX40" s="61"/>
      <c r="NWY40" s="61"/>
      <c r="NWZ40" s="61"/>
      <c r="NXA40" s="61"/>
      <c r="NXB40" s="61"/>
      <c r="NXC40" s="61"/>
      <c r="NXD40" s="61"/>
      <c r="NXE40" s="61"/>
      <c r="NXF40" s="61"/>
      <c r="NXG40" s="61"/>
      <c r="NXH40" s="61"/>
      <c r="NXI40" s="61"/>
      <c r="NXJ40" s="61"/>
      <c r="NXK40" s="61"/>
      <c r="NXL40" s="61"/>
      <c r="NXM40" s="61"/>
      <c r="NXN40" s="61"/>
      <c r="NXO40" s="61"/>
      <c r="NXP40" s="61"/>
      <c r="NXQ40" s="61"/>
      <c r="NXR40" s="61"/>
      <c r="NXS40" s="61"/>
      <c r="NXT40" s="61"/>
      <c r="NXU40" s="61"/>
      <c r="NXV40" s="61"/>
      <c r="NXW40" s="61"/>
      <c r="NXX40" s="61"/>
      <c r="NXY40" s="61"/>
      <c r="NXZ40" s="61"/>
      <c r="NYA40" s="61"/>
      <c r="NYB40" s="61"/>
      <c r="NYC40" s="61"/>
      <c r="NYD40" s="61"/>
      <c r="NYE40" s="61"/>
      <c r="NYF40" s="61"/>
      <c r="NYG40" s="61"/>
      <c r="NYH40" s="61"/>
      <c r="NYI40" s="61"/>
      <c r="NYJ40" s="61"/>
      <c r="NYK40" s="61"/>
      <c r="NYL40" s="61"/>
      <c r="NYM40" s="61"/>
      <c r="NYN40" s="61"/>
      <c r="NYO40" s="61"/>
      <c r="NYP40" s="61"/>
      <c r="NYQ40" s="61"/>
      <c r="NYR40" s="61"/>
      <c r="NYS40" s="61"/>
      <c r="NYT40" s="61"/>
      <c r="NYU40" s="61"/>
      <c r="NYV40" s="61"/>
      <c r="NYW40" s="61"/>
      <c r="NYX40" s="61"/>
      <c r="NYY40" s="61"/>
      <c r="NYZ40" s="61"/>
      <c r="NZA40" s="61"/>
      <c r="NZB40" s="61"/>
      <c r="NZC40" s="61"/>
      <c r="NZD40" s="61"/>
      <c r="NZE40" s="61"/>
      <c r="NZF40" s="61"/>
      <c r="NZG40" s="61"/>
      <c r="NZH40" s="61"/>
      <c r="NZI40" s="61"/>
      <c r="NZJ40" s="61"/>
      <c r="NZK40" s="61"/>
      <c r="NZL40" s="61"/>
      <c r="NZM40" s="61"/>
      <c r="NZN40" s="61"/>
      <c r="NZO40" s="61"/>
      <c r="NZP40" s="61"/>
      <c r="NZQ40" s="61"/>
      <c r="NZR40" s="61"/>
      <c r="NZS40" s="61"/>
      <c r="NZT40" s="61"/>
      <c r="NZU40" s="61"/>
      <c r="NZV40" s="61"/>
      <c r="NZW40" s="61"/>
      <c r="NZX40" s="61"/>
      <c r="NZY40" s="61"/>
      <c r="NZZ40" s="61"/>
      <c r="OAA40" s="61"/>
      <c r="OAB40" s="61"/>
      <c r="OAC40" s="61"/>
      <c r="OAD40" s="61"/>
      <c r="OAE40" s="61"/>
      <c r="OAF40" s="61"/>
      <c r="OAG40" s="61"/>
      <c r="OAH40" s="61"/>
      <c r="OAI40" s="61"/>
      <c r="OAJ40" s="61"/>
      <c r="OAK40" s="61"/>
      <c r="OAL40" s="61"/>
      <c r="OAM40" s="61"/>
      <c r="OAN40" s="61"/>
      <c r="OAO40" s="61"/>
      <c r="OAP40" s="61"/>
      <c r="OAQ40" s="61"/>
      <c r="OAR40" s="61"/>
      <c r="OAS40" s="61"/>
      <c r="OAT40" s="61"/>
      <c r="OAU40" s="61"/>
      <c r="OAV40" s="61"/>
      <c r="OAW40" s="61"/>
      <c r="OAX40" s="61"/>
      <c r="OAY40" s="61"/>
      <c r="OAZ40" s="61"/>
      <c r="OBA40" s="61"/>
      <c r="OBB40" s="61"/>
      <c r="OBC40" s="61"/>
      <c r="OBD40" s="61"/>
      <c r="OBE40" s="61"/>
      <c r="OBF40" s="61"/>
      <c r="OBG40" s="61"/>
      <c r="OBH40" s="61"/>
      <c r="OBI40" s="61"/>
      <c r="OBJ40" s="61"/>
      <c r="OBK40" s="61"/>
      <c r="OBL40" s="61"/>
      <c r="OBM40" s="61"/>
      <c r="OBN40" s="61"/>
      <c r="OBO40" s="61"/>
      <c r="OBP40" s="61"/>
      <c r="OBQ40" s="61"/>
      <c r="OBR40" s="61"/>
      <c r="OBS40" s="61"/>
      <c r="OBT40" s="61"/>
      <c r="OBU40" s="61"/>
      <c r="OBV40" s="61"/>
      <c r="OBW40" s="61"/>
      <c r="OBX40" s="61"/>
      <c r="OBY40" s="61"/>
      <c r="OBZ40" s="61"/>
      <c r="OCA40" s="61"/>
      <c r="OCB40" s="61"/>
      <c r="OCC40" s="61"/>
      <c r="OCD40" s="61"/>
      <c r="OCE40" s="61"/>
      <c r="OCF40" s="61"/>
      <c r="OCG40" s="61"/>
      <c r="OCH40" s="61"/>
      <c r="OCI40" s="61"/>
      <c r="OCJ40" s="61"/>
      <c r="OCK40" s="61"/>
      <c r="OCL40" s="61"/>
      <c r="OCM40" s="61"/>
      <c r="OCN40" s="61"/>
      <c r="OCO40" s="61"/>
      <c r="OCP40" s="61"/>
      <c r="OCQ40" s="61"/>
      <c r="OCR40" s="61"/>
      <c r="OCS40" s="61"/>
      <c r="OCT40" s="61"/>
      <c r="OCU40" s="61"/>
      <c r="OCV40" s="61"/>
      <c r="OCW40" s="61"/>
      <c r="OCX40" s="61"/>
      <c r="OCY40" s="61"/>
      <c r="OCZ40" s="61"/>
      <c r="ODA40" s="61"/>
      <c r="ODB40" s="61"/>
      <c r="ODC40" s="61"/>
      <c r="ODD40" s="61"/>
      <c r="ODE40" s="61"/>
      <c r="ODF40" s="61"/>
      <c r="ODG40" s="61"/>
      <c r="ODH40" s="61"/>
      <c r="ODI40" s="61"/>
      <c r="ODJ40" s="61"/>
      <c r="ODK40" s="61"/>
      <c r="ODL40" s="61"/>
      <c r="ODM40" s="61"/>
      <c r="ODN40" s="61"/>
      <c r="ODO40" s="61"/>
      <c r="ODP40" s="61"/>
      <c r="ODQ40" s="61"/>
      <c r="ODR40" s="61"/>
      <c r="ODS40" s="61"/>
      <c r="ODT40" s="61"/>
      <c r="ODU40" s="61"/>
      <c r="ODV40" s="61"/>
      <c r="ODW40" s="61"/>
      <c r="ODX40" s="61"/>
      <c r="ODY40" s="61"/>
      <c r="ODZ40" s="61"/>
      <c r="OEA40" s="61"/>
      <c r="OEB40" s="61"/>
      <c r="OEC40" s="61"/>
      <c r="OED40" s="61"/>
      <c r="OEE40" s="61"/>
      <c r="OEF40" s="61"/>
      <c r="OEG40" s="61"/>
      <c r="OEH40" s="61"/>
      <c r="OEI40" s="61"/>
      <c r="OEJ40" s="61"/>
      <c r="OEK40" s="61"/>
      <c r="OEL40" s="61"/>
      <c r="OEM40" s="61"/>
      <c r="OEN40" s="61"/>
      <c r="OEO40" s="61"/>
      <c r="OEP40" s="61"/>
      <c r="OEQ40" s="61"/>
      <c r="OER40" s="61"/>
      <c r="OES40" s="61"/>
      <c r="OET40" s="61"/>
      <c r="OEU40" s="61"/>
      <c r="OEV40" s="61"/>
      <c r="OEW40" s="61"/>
      <c r="OEX40" s="61"/>
      <c r="OEY40" s="61"/>
      <c r="OEZ40" s="61"/>
      <c r="OFA40" s="61"/>
      <c r="OFB40" s="61"/>
      <c r="OFC40" s="61"/>
      <c r="OFD40" s="61"/>
      <c r="OFE40" s="61"/>
      <c r="OFF40" s="61"/>
      <c r="OFG40" s="61"/>
      <c r="OFH40" s="61"/>
      <c r="OFI40" s="61"/>
      <c r="OFJ40" s="61"/>
      <c r="OFK40" s="61"/>
      <c r="OFL40" s="61"/>
      <c r="OFM40" s="61"/>
      <c r="OFN40" s="61"/>
      <c r="OFO40" s="61"/>
      <c r="OFP40" s="61"/>
      <c r="OFQ40" s="61"/>
      <c r="OFR40" s="61"/>
      <c r="OFS40" s="61"/>
      <c r="OFT40" s="61"/>
      <c r="OFU40" s="61"/>
      <c r="OFV40" s="61"/>
      <c r="OFW40" s="61"/>
      <c r="OFX40" s="61"/>
      <c r="OFY40" s="61"/>
      <c r="OFZ40" s="61"/>
      <c r="OGA40" s="61"/>
      <c r="OGB40" s="61"/>
      <c r="OGC40" s="61"/>
      <c r="OGD40" s="61"/>
      <c r="OGE40" s="61"/>
      <c r="OGF40" s="61"/>
      <c r="OGG40" s="61"/>
      <c r="OGH40" s="61"/>
      <c r="OGI40" s="61"/>
      <c r="OGJ40" s="61"/>
      <c r="OGK40" s="61"/>
      <c r="OGL40" s="61"/>
      <c r="OGM40" s="61"/>
      <c r="OGN40" s="61"/>
      <c r="OGO40" s="61"/>
      <c r="OGP40" s="61"/>
      <c r="OGQ40" s="61"/>
      <c r="OGR40" s="61"/>
      <c r="OGS40" s="61"/>
      <c r="OGT40" s="61"/>
      <c r="OGU40" s="61"/>
      <c r="OGV40" s="61"/>
      <c r="OGW40" s="61"/>
      <c r="OGX40" s="61"/>
      <c r="OGY40" s="61"/>
      <c r="OGZ40" s="61"/>
      <c r="OHA40" s="61"/>
      <c r="OHB40" s="61"/>
      <c r="OHC40" s="61"/>
      <c r="OHD40" s="61"/>
      <c r="OHE40" s="61"/>
      <c r="OHF40" s="61"/>
      <c r="OHG40" s="61"/>
      <c r="OHH40" s="61"/>
      <c r="OHI40" s="61"/>
      <c r="OHJ40" s="61"/>
      <c r="OHK40" s="61"/>
      <c r="OHL40" s="61"/>
      <c r="OHM40" s="61"/>
      <c r="OHN40" s="61"/>
      <c r="OHO40" s="61"/>
      <c r="OHP40" s="61"/>
      <c r="OHQ40" s="61"/>
      <c r="OHR40" s="61"/>
      <c r="OHS40" s="61"/>
      <c r="OHT40" s="61"/>
      <c r="OHU40" s="61"/>
      <c r="OHV40" s="61"/>
      <c r="OHW40" s="61"/>
      <c r="OHX40" s="61"/>
      <c r="OHY40" s="61"/>
      <c r="OHZ40" s="61"/>
      <c r="OIA40" s="61"/>
      <c r="OIB40" s="61"/>
      <c r="OIC40" s="61"/>
      <c r="OID40" s="61"/>
      <c r="OIE40" s="61"/>
      <c r="OIF40" s="61"/>
      <c r="OIG40" s="61"/>
      <c r="OIH40" s="61"/>
      <c r="OII40" s="61"/>
      <c r="OIJ40" s="61"/>
      <c r="OIK40" s="61"/>
      <c r="OIL40" s="61"/>
      <c r="OIM40" s="61"/>
      <c r="OIN40" s="61"/>
      <c r="OIO40" s="61"/>
      <c r="OIP40" s="61"/>
      <c r="OIQ40" s="61"/>
      <c r="OIR40" s="61"/>
      <c r="OIS40" s="61"/>
      <c r="OIT40" s="61"/>
      <c r="OIU40" s="61"/>
      <c r="OIV40" s="61"/>
      <c r="OIW40" s="61"/>
      <c r="OIX40" s="61"/>
      <c r="OIY40" s="61"/>
      <c r="OIZ40" s="61"/>
      <c r="OJA40" s="61"/>
      <c r="OJB40" s="61"/>
      <c r="OJC40" s="61"/>
      <c r="OJD40" s="61"/>
      <c r="OJE40" s="61"/>
      <c r="OJF40" s="61"/>
      <c r="OJG40" s="61"/>
      <c r="OJH40" s="61"/>
      <c r="OJI40" s="61"/>
      <c r="OJJ40" s="61"/>
      <c r="OJK40" s="61"/>
      <c r="OJL40" s="61"/>
      <c r="OJM40" s="61"/>
      <c r="OJN40" s="61"/>
      <c r="OJO40" s="61"/>
      <c r="OJP40" s="61"/>
      <c r="OJQ40" s="61"/>
      <c r="OJR40" s="61"/>
      <c r="OJS40" s="61"/>
      <c r="OJT40" s="61"/>
      <c r="OJU40" s="61"/>
      <c r="OJV40" s="61"/>
      <c r="OJW40" s="61"/>
      <c r="OJX40" s="61"/>
      <c r="OJY40" s="61"/>
      <c r="OJZ40" s="61"/>
      <c r="OKA40" s="61"/>
      <c r="OKB40" s="61"/>
      <c r="OKC40" s="61"/>
      <c r="OKD40" s="61"/>
      <c r="OKE40" s="61"/>
      <c r="OKF40" s="61"/>
      <c r="OKG40" s="61"/>
      <c r="OKH40" s="61"/>
      <c r="OKI40" s="61"/>
      <c r="OKJ40" s="61"/>
      <c r="OKK40" s="61"/>
      <c r="OKL40" s="61"/>
      <c r="OKM40" s="61"/>
      <c r="OKN40" s="61"/>
      <c r="OKO40" s="61"/>
      <c r="OKP40" s="61"/>
      <c r="OKQ40" s="61"/>
      <c r="OKR40" s="61"/>
      <c r="OKS40" s="61"/>
      <c r="OKT40" s="61"/>
      <c r="OKU40" s="61"/>
      <c r="OKV40" s="61"/>
      <c r="OKW40" s="61"/>
      <c r="OKX40" s="61"/>
      <c r="OKY40" s="61"/>
      <c r="OKZ40" s="61"/>
      <c r="OLA40" s="61"/>
      <c r="OLB40" s="61"/>
      <c r="OLC40" s="61"/>
      <c r="OLD40" s="61"/>
      <c r="OLE40" s="61"/>
      <c r="OLF40" s="61"/>
      <c r="OLG40" s="61"/>
      <c r="OLH40" s="61"/>
      <c r="OLI40" s="61"/>
      <c r="OLJ40" s="61"/>
      <c r="OLK40" s="61"/>
      <c r="OLL40" s="61"/>
      <c r="OLM40" s="61"/>
      <c r="OLN40" s="61"/>
      <c r="OLO40" s="61"/>
      <c r="OLP40" s="61"/>
      <c r="OLQ40" s="61"/>
      <c r="OLR40" s="61"/>
      <c r="OLS40" s="61"/>
      <c r="OLT40" s="61"/>
      <c r="OLU40" s="61"/>
      <c r="OLV40" s="61"/>
      <c r="OLW40" s="61"/>
      <c r="OLX40" s="61"/>
      <c r="OLY40" s="61"/>
      <c r="OLZ40" s="61"/>
      <c r="OMA40" s="61"/>
      <c r="OMB40" s="61"/>
      <c r="OMC40" s="61"/>
      <c r="OMD40" s="61"/>
      <c r="OME40" s="61"/>
      <c r="OMF40" s="61"/>
      <c r="OMG40" s="61"/>
      <c r="OMH40" s="61"/>
      <c r="OMI40" s="61"/>
      <c r="OMJ40" s="61"/>
      <c r="OMK40" s="61"/>
      <c r="OML40" s="61"/>
      <c r="OMM40" s="61"/>
      <c r="OMN40" s="61"/>
      <c r="OMO40" s="61"/>
      <c r="OMP40" s="61"/>
      <c r="OMQ40" s="61"/>
      <c r="OMR40" s="61"/>
      <c r="OMS40" s="61"/>
      <c r="OMT40" s="61"/>
      <c r="OMU40" s="61"/>
      <c r="OMV40" s="61"/>
      <c r="OMW40" s="61"/>
      <c r="OMX40" s="61"/>
      <c r="OMY40" s="61"/>
      <c r="OMZ40" s="61"/>
      <c r="ONA40" s="61"/>
      <c r="ONB40" s="61"/>
      <c r="ONC40" s="61"/>
      <c r="OND40" s="61"/>
      <c r="ONE40" s="61"/>
      <c r="ONF40" s="61"/>
      <c r="ONG40" s="61"/>
      <c r="ONH40" s="61"/>
      <c r="ONI40" s="61"/>
      <c r="ONJ40" s="61"/>
      <c r="ONK40" s="61"/>
      <c r="ONL40" s="61"/>
      <c r="ONM40" s="61"/>
      <c r="ONN40" s="61"/>
      <c r="ONO40" s="61"/>
      <c r="ONP40" s="61"/>
      <c r="ONQ40" s="61"/>
      <c r="ONR40" s="61"/>
      <c r="ONS40" s="61"/>
      <c r="ONT40" s="61"/>
      <c r="ONU40" s="61"/>
      <c r="ONV40" s="61"/>
      <c r="ONW40" s="61"/>
      <c r="ONX40" s="61"/>
      <c r="ONY40" s="61"/>
      <c r="ONZ40" s="61"/>
      <c r="OOA40" s="61"/>
      <c r="OOB40" s="61"/>
      <c r="OOC40" s="61"/>
      <c r="OOD40" s="61"/>
      <c r="OOE40" s="61"/>
      <c r="OOF40" s="61"/>
      <c r="OOG40" s="61"/>
      <c r="OOH40" s="61"/>
      <c r="OOI40" s="61"/>
      <c r="OOJ40" s="61"/>
      <c r="OOK40" s="61"/>
      <c r="OOL40" s="61"/>
      <c r="OOM40" s="61"/>
      <c r="OON40" s="61"/>
      <c r="OOO40" s="61"/>
      <c r="OOP40" s="61"/>
      <c r="OOQ40" s="61"/>
      <c r="OOR40" s="61"/>
      <c r="OOS40" s="61"/>
      <c r="OOT40" s="61"/>
      <c r="OOU40" s="61"/>
      <c r="OOV40" s="61"/>
      <c r="OOW40" s="61"/>
      <c r="OOX40" s="61"/>
      <c r="OOY40" s="61"/>
      <c r="OOZ40" s="61"/>
      <c r="OPA40" s="61"/>
      <c r="OPB40" s="61"/>
      <c r="OPC40" s="61"/>
      <c r="OPD40" s="61"/>
      <c r="OPE40" s="61"/>
      <c r="OPF40" s="61"/>
      <c r="OPG40" s="61"/>
      <c r="OPH40" s="61"/>
      <c r="OPI40" s="61"/>
      <c r="OPJ40" s="61"/>
      <c r="OPK40" s="61"/>
      <c r="OPL40" s="61"/>
      <c r="OPM40" s="61"/>
      <c r="OPN40" s="61"/>
      <c r="OPO40" s="61"/>
      <c r="OPP40" s="61"/>
      <c r="OPQ40" s="61"/>
      <c r="OPR40" s="61"/>
      <c r="OPS40" s="61"/>
      <c r="OPT40" s="61"/>
      <c r="OPU40" s="61"/>
      <c r="OPV40" s="61"/>
      <c r="OPW40" s="61"/>
      <c r="OPX40" s="61"/>
      <c r="OPY40" s="61"/>
      <c r="OPZ40" s="61"/>
      <c r="OQA40" s="61"/>
      <c r="OQB40" s="61"/>
      <c r="OQC40" s="61"/>
      <c r="OQD40" s="61"/>
      <c r="OQE40" s="61"/>
      <c r="OQF40" s="61"/>
      <c r="OQG40" s="61"/>
      <c r="OQH40" s="61"/>
      <c r="OQI40" s="61"/>
      <c r="OQJ40" s="61"/>
      <c r="OQK40" s="61"/>
      <c r="OQL40" s="61"/>
      <c r="OQM40" s="61"/>
      <c r="OQN40" s="61"/>
      <c r="OQO40" s="61"/>
      <c r="OQP40" s="61"/>
      <c r="OQQ40" s="61"/>
      <c r="OQR40" s="61"/>
      <c r="OQS40" s="61"/>
      <c r="OQT40" s="61"/>
      <c r="OQU40" s="61"/>
      <c r="OQV40" s="61"/>
      <c r="OQW40" s="61"/>
      <c r="OQX40" s="61"/>
      <c r="OQY40" s="61"/>
      <c r="OQZ40" s="61"/>
      <c r="ORA40" s="61"/>
      <c r="ORB40" s="61"/>
      <c r="ORC40" s="61"/>
      <c r="ORD40" s="61"/>
      <c r="ORE40" s="61"/>
      <c r="ORF40" s="61"/>
      <c r="ORG40" s="61"/>
      <c r="ORH40" s="61"/>
      <c r="ORI40" s="61"/>
      <c r="ORJ40" s="61"/>
      <c r="ORK40" s="61"/>
      <c r="ORL40" s="61"/>
      <c r="ORM40" s="61"/>
      <c r="ORN40" s="61"/>
      <c r="ORO40" s="61"/>
      <c r="ORP40" s="61"/>
      <c r="ORQ40" s="61"/>
      <c r="ORR40" s="61"/>
      <c r="ORS40" s="61"/>
      <c r="ORT40" s="61"/>
      <c r="ORU40" s="61"/>
      <c r="ORV40" s="61"/>
      <c r="ORW40" s="61"/>
      <c r="ORX40" s="61"/>
      <c r="ORY40" s="61"/>
      <c r="ORZ40" s="61"/>
      <c r="OSA40" s="61"/>
      <c r="OSB40" s="61"/>
      <c r="OSC40" s="61"/>
      <c r="OSD40" s="61"/>
      <c r="OSE40" s="61"/>
      <c r="OSF40" s="61"/>
      <c r="OSG40" s="61"/>
      <c r="OSH40" s="61"/>
      <c r="OSI40" s="61"/>
      <c r="OSJ40" s="61"/>
      <c r="OSK40" s="61"/>
      <c r="OSL40" s="61"/>
      <c r="OSM40" s="61"/>
      <c r="OSN40" s="61"/>
      <c r="OSO40" s="61"/>
      <c r="OSP40" s="61"/>
      <c r="OSQ40" s="61"/>
      <c r="OSR40" s="61"/>
      <c r="OSS40" s="61"/>
      <c r="OST40" s="61"/>
      <c r="OSU40" s="61"/>
      <c r="OSV40" s="61"/>
      <c r="OSW40" s="61"/>
      <c r="OSX40" s="61"/>
      <c r="OSY40" s="61"/>
      <c r="OSZ40" s="61"/>
      <c r="OTA40" s="61"/>
      <c r="OTB40" s="61"/>
      <c r="OTC40" s="61"/>
      <c r="OTD40" s="61"/>
      <c r="OTE40" s="61"/>
      <c r="OTF40" s="61"/>
      <c r="OTG40" s="61"/>
      <c r="OTH40" s="61"/>
      <c r="OTI40" s="61"/>
      <c r="OTJ40" s="61"/>
      <c r="OTK40" s="61"/>
      <c r="OTL40" s="61"/>
      <c r="OTM40" s="61"/>
      <c r="OTN40" s="61"/>
      <c r="OTO40" s="61"/>
      <c r="OTP40" s="61"/>
      <c r="OTQ40" s="61"/>
      <c r="OTR40" s="61"/>
      <c r="OTS40" s="61"/>
      <c r="OTT40" s="61"/>
      <c r="OTU40" s="61"/>
      <c r="OTV40" s="61"/>
      <c r="OTW40" s="61"/>
      <c r="OTX40" s="61"/>
      <c r="OTY40" s="61"/>
      <c r="OTZ40" s="61"/>
      <c r="OUA40" s="61"/>
      <c r="OUB40" s="61"/>
      <c r="OUC40" s="61"/>
      <c r="OUD40" s="61"/>
      <c r="OUE40" s="61"/>
      <c r="OUF40" s="61"/>
      <c r="OUG40" s="61"/>
      <c r="OUH40" s="61"/>
      <c r="OUI40" s="61"/>
      <c r="OUJ40" s="61"/>
      <c r="OUK40" s="61"/>
      <c r="OUL40" s="61"/>
      <c r="OUM40" s="61"/>
      <c r="OUN40" s="61"/>
      <c r="OUO40" s="61"/>
      <c r="OUP40" s="61"/>
      <c r="OUQ40" s="61"/>
      <c r="OUR40" s="61"/>
      <c r="OUS40" s="61"/>
      <c r="OUT40" s="61"/>
      <c r="OUU40" s="61"/>
      <c r="OUV40" s="61"/>
      <c r="OUW40" s="61"/>
      <c r="OUX40" s="61"/>
      <c r="OUY40" s="61"/>
      <c r="OUZ40" s="61"/>
      <c r="OVA40" s="61"/>
      <c r="OVB40" s="61"/>
      <c r="OVC40" s="61"/>
      <c r="OVD40" s="61"/>
      <c r="OVE40" s="61"/>
      <c r="OVF40" s="61"/>
      <c r="OVG40" s="61"/>
      <c r="OVH40" s="61"/>
      <c r="OVI40" s="61"/>
      <c r="OVJ40" s="61"/>
      <c r="OVK40" s="61"/>
      <c r="OVL40" s="61"/>
      <c r="OVM40" s="61"/>
      <c r="OVN40" s="61"/>
      <c r="OVO40" s="61"/>
      <c r="OVP40" s="61"/>
      <c r="OVQ40" s="61"/>
      <c r="OVR40" s="61"/>
      <c r="OVS40" s="61"/>
      <c r="OVT40" s="61"/>
      <c r="OVU40" s="61"/>
      <c r="OVV40" s="61"/>
      <c r="OVW40" s="61"/>
      <c r="OVX40" s="61"/>
      <c r="OVY40" s="61"/>
      <c r="OVZ40" s="61"/>
      <c r="OWA40" s="61"/>
      <c r="OWB40" s="61"/>
      <c r="OWC40" s="61"/>
      <c r="OWD40" s="61"/>
      <c r="OWE40" s="61"/>
      <c r="OWF40" s="61"/>
      <c r="OWG40" s="61"/>
      <c r="OWH40" s="61"/>
      <c r="OWI40" s="61"/>
      <c r="OWJ40" s="61"/>
      <c r="OWK40" s="61"/>
      <c r="OWL40" s="61"/>
      <c r="OWM40" s="61"/>
      <c r="OWN40" s="61"/>
      <c r="OWO40" s="61"/>
      <c r="OWP40" s="61"/>
      <c r="OWQ40" s="61"/>
      <c r="OWR40" s="61"/>
      <c r="OWS40" s="61"/>
      <c r="OWT40" s="61"/>
      <c r="OWU40" s="61"/>
      <c r="OWV40" s="61"/>
      <c r="OWW40" s="61"/>
      <c r="OWX40" s="61"/>
      <c r="OWY40" s="61"/>
      <c r="OWZ40" s="61"/>
      <c r="OXA40" s="61"/>
      <c r="OXB40" s="61"/>
      <c r="OXC40" s="61"/>
      <c r="OXD40" s="61"/>
      <c r="OXE40" s="61"/>
      <c r="OXF40" s="61"/>
      <c r="OXG40" s="61"/>
      <c r="OXH40" s="61"/>
      <c r="OXI40" s="61"/>
      <c r="OXJ40" s="61"/>
      <c r="OXK40" s="61"/>
      <c r="OXL40" s="61"/>
      <c r="OXM40" s="61"/>
      <c r="OXN40" s="61"/>
      <c r="OXO40" s="61"/>
      <c r="OXP40" s="61"/>
      <c r="OXQ40" s="61"/>
      <c r="OXR40" s="61"/>
      <c r="OXS40" s="61"/>
      <c r="OXT40" s="61"/>
      <c r="OXU40" s="61"/>
      <c r="OXV40" s="61"/>
      <c r="OXW40" s="61"/>
      <c r="OXX40" s="61"/>
      <c r="OXY40" s="61"/>
      <c r="OXZ40" s="61"/>
      <c r="OYA40" s="61"/>
      <c r="OYB40" s="61"/>
      <c r="OYC40" s="61"/>
      <c r="OYD40" s="61"/>
      <c r="OYE40" s="61"/>
      <c r="OYF40" s="61"/>
      <c r="OYG40" s="61"/>
      <c r="OYH40" s="61"/>
      <c r="OYI40" s="61"/>
      <c r="OYJ40" s="61"/>
      <c r="OYK40" s="61"/>
      <c r="OYL40" s="61"/>
      <c r="OYM40" s="61"/>
      <c r="OYN40" s="61"/>
      <c r="OYO40" s="61"/>
      <c r="OYP40" s="61"/>
      <c r="OYQ40" s="61"/>
      <c r="OYR40" s="61"/>
      <c r="OYS40" s="61"/>
      <c r="OYT40" s="61"/>
      <c r="OYU40" s="61"/>
      <c r="OYV40" s="61"/>
      <c r="OYW40" s="61"/>
      <c r="OYX40" s="61"/>
      <c r="OYY40" s="61"/>
      <c r="OYZ40" s="61"/>
      <c r="OZA40" s="61"/>
      <c r="OZB40" s="61"/>
      <c r="OZC40" s="61"/>
      <c r="OZD40" s="61"/>
      <c r="OZE40" s="61"/>
      <c r="OZF40" s="61"/>
      <c r="OZG40" s="61"/>
      <c r="OZH40" s="61"/>
      <c r="OZI40" s="61"/>
      <c r="OZJ40" s="61"/>
      <c r="OZK40" s="61"/>
      <c r="OZL40" s="61"/>
      <c r="OZM40" s="61"/>
      <c r="OZN40" s="61"/>
      <c r="OZO40" s="61"/>
      <c r="OZP40" s="61"/>
      <c r="OZQ40" s="61"/>
      <c r="OZR40" s="61"/>
      <c r="OZS40" s="61"/>
      <c r="OZT40" s="61"/>
      <c r="OZU40" s="61"/>
      <c r="OZV40" s="61"/>
      <c r="OZW40" s="61"/>
      <c r="OZX40" s="61"/>
      <c r="OZY40" s="61"/>
      <c r="OZZ40" s="61"/>
      <c r="PAA40" s="61"/>
      <c r="PAB40" s="61"/>
      <c r="PAC40" s="61"/>
      <c r="PAD40" s="61"/>
      <c r="PAE40" s="61"/>
      <c r="PAF40" s="61"/>
      <c r="PAG40" s="61"/>
      <c r="PAH40" s="61"/>
      <c r="PAI40" s="61"/>
      <c r="PAJ40" s="61"/>
      <c r="PAK40" s="61"/>
      <c r="PAL40" s="61"/>
      <c r="PAM40" s="61"/>
      <c r="PAN40" s="61"/>
      <c r="PAO40" s="61"/>
      <c r="PAP40" s="61"/>
      <c r="PAQ40" s="61"/>
      <c r="PAR40" s="61"/>
      <c r="PAS40" s="61"/>
      <c r="PAT40" s="61"/>
      <c r="PAU40" s="61"/>
      <c r="PAV40" s="61"/>
      <c r="PAW40" s="61"/>
      <c r="PAX40" s="61"/>
      <c r="PAY40" s="61"/>
      <c r="PAZ40" s="61"/>
      <c r="PBA40" s="61"/>
      <c r="PBB40" s="61"/>
      <c r="PBC40" s="61"/>
      <c r="PBD40" s="61"/>
      <c r="PBE40" s="61"/>
      <c r="PBF40" s="61"/>
      <c r="PBG40" s="61"/>
      <c r="PBH40" s="61"/>
      <c r="PBI40" s="61"/>
      <c r="PBJ40" s="61"/>
      <c r="PBK40" s="61"/>
      <c r="PBL40" s="61"/>
      <c r="PBM40" s="61"/>
      <c r="PBN40" s="61"/>
      <c r="PBO40" s="61"/>
      <c r="PBP40" s="61"/>
      <c r="PBQ40" s="61"/>
      <c r="PBR40" s="61"/>
      <c r="PBS40" s="61"/>
      <c r="PBT40" s="61"/>
      <c r="PBU40" s="61"/>
      <c r="PBV40" s="61"/>
      <c r="PBW40" s="61"/>
      <c r="PBX40" s="61"/>
      <c r="PBY40" s="61"/>
      <c r="PBZ40" s="61"/>
      <c r="PCA40" s="61"/>
      <c r="PCB40" s="61"/>
      <c r="PCC40" s="61"/>
      <c r="PCD40" s="61"/>
      <c r="PCE40" s="61"/>
      <c r="PCF40" s="61"/>
      <c r="PCG40" s="61"/>
      <c r="PCH40" s="61"/>
      <c r="PCI40" s="61"/>
      <c r="PCJ40" s="61"/>
      <c r="PCK40" s="61"/>
      <c r="PCL40" s="61"/>
      <c r="PCM40" s="61"/>
      <c r="PCN40" s="61"/>
      <c r="PCO40" s="61"/>
      <c r="PCP40" s="61"/>
      <c r="PCQ40" s="61"/>
      <c r="PCR40" s="61"/>
      <c r="PCS40" s="61"/>
      <c r="PCT40" s="61"/>
      <c r="PCU40" s="61"/>
      <c r="PCV40" s="61"/>
      <c r="PCW40" s="61"/>
      <c r="PCX40" s="61"/>
      <c r="PCY40" s="61"/>
      <c r="PCZ40" s="61"/>
      <c r="PDA40" s="61"/>
      <c r="PDB40" s="61"/>
      <c r="PDC40" s="61"/>
      <c r="PDD40" s="61"/>
      <c r="PDE40" s="61"/>
      <c r="PDF40" s="61"/>
      <c r="PDG40" s="61"/>
      <c r="PDH40" s="61"/>
      <c r="PDI40" s="61"/>
      <c r="PDJ40" s="61"/>
      <c r="PDK40" s="61"/>
      <c r="PDL40" s="61"/>
      <c r="PDM40" s="61"/>
      <c r="PDN40" s="61"/>
      <c r="PDO40" s="61"/>
      <c r="PDP40" s="61"/>
      <c r="PDQ40" s="61"/>
      <c r="PDR40" s="61"/>
      <c r="PDS40" s="61"/>
      <c r="PDT40" s="61"/>
      <c r="PDU40" s="61"/>
      <c r="PDV40" s="61"/>
      <c r="PDW40" s="61"/>
      <c r="PDX40" s="61"/>
      <c r="PDY40" s="61"/>
      <c r="PDZ40" s="61"/>
      <c r="PEA40" s="61"/>
      <c r="PEB40" s="61"/>
      <c r="PEC40" s="61"/>
      <c r="PED40" s="61"/>
      <c r="PEE40" s="61"/>
      <c r="PEF40" s="61"/>
      <c r="PEG40" s="61"/>
      <c r="PEH40" s="61"/>
      <c r="PEI40" s="61"/>
      <c r="PEJ40" s="61"/>
      <c r="PEK40" s="61"/>
      <c r="PEL40" s="61"/>
      <c r="PEM40" s="61"/>
      <c r="PEN40" s="61"/>
      <c r="PEO40" s="61"/>
      <c r="PEP40" s="61"/>
      <c r="PEQ40" s="61"/>
      <c r="PER40" s="61"/>
      <c r="PES40" s="61"/>
      <c r="PET40" s="61"/>
      <c r="PEU40" s="61"/>
      <c r="PEV40" s="61"/>
      <c r="PEW40" s="61"/>
      <c r="PEX40" s="61"/>
      <c r="PEY40" s="61"/>
      <c r="PEZ40" s="61"/>
      <c r="PFA40" s="61"/>
      <c r="PFB40" s="61"/>
      <c r="PFC40" s="61"/>
      <c r="PFD40" s="61"/>
      <c r="PFE40" s="61"/>
      <c r="PFF40" s="61"/>
      <c r="PFG40" s="61"/>
      <c r="PFH40" s="61"/>
      <c r="PFI40" s="61"/>
      <c r="PFJ40" s="61"/>
      <c r="PFK40" s="61"/>
      <c r="PFL40" s="61"/>
      <c r="PFM40" s="61"/>
      <c r="PFN40" s="61"/>
      <c r="PFO40" s="61"/>
      <c r="PFP40" s="61"/>
      <c r="PFQ40" s="61"/>
      <c r="PFR40" s="61"/>
      <c r="PFS40" s="61"/>
      <c r="PFT40" s="61"/>
      <c r="PFU40" s="61"/>
      <c r="PFV40" s="61"/>
      <c r="PFW40" s="61"/>
      <c r="PFX40" s="61"/>
      <c r="PFY40" s="61"/>
      <c r="PFZ40" s="61"/>
      <c r="PGA40" s="61"/>
      <c r="PGB40" s="61"/>
      <c r="PGC40" s="61"/>
      <c r="PGD40" s="61"/>
      <c r="PGE40" s="61"/>
      <c r="PGF40" s="61"/>
      <c r="PGG40" s="61"/>
      <c r="PGH40" s="61"/>
      <c r="PGI40" s="61"/>
      <c r="PGJ40" s="61"/>
      <c r="PGK40" s="61"/>
      <c r="PGL40" s="61"/>
      <c r="PGM40" s="61"/>
      <c r="PGN40" s="61"/>
      <c r="PGO40" s="61"/>
      <c r="PGP40" s="61"/>
      <c r="PGQ40" s="61"/>
      <c r="PGR40" s="61"/>
      <c r="PGS40" s="61"/>
      <c r="PGT40" s="61"/>
      <c r="PGU40" s="61"/>
      <c r="PGV40" s="61"/>
      <c r="PGW40" s="61"/>
      <c r="PGX40" s="61"/>
      <c r="PGY40" s="61"/>
      <c r="PGZ40" s="61"/>
      <c r="PHA40" s="61"/>
      <c r="PHB40" s="61"/>
      <c r="PHC40" s="61"/>
      <c r="PHD40" s="61"/>
      <c r="PHE40" s="61"/>
      <c r="PHF40" s="61"/>
      <c r="PHG40" s="61"/>
      <c r="PHH40" s="61"/>
      <c r="PHI40" s="61"/>
      <c r="PHJ40" s="61"/>
      <c r="PHK40" s="61"/>
      <c r="PHL40" s="61"/>
      <c r="PHM40" s="61"/>
      <c r="PHN40" s="61"/>
      <c r="PHO40" s="61"/>
      <c r="PHP40" s="61"/>
      <c r="PHQ40" s="61"/>
      <c r="PHR40" s="61"/>
      <c r="PHS40" s="61"/>
      <c r="PHT40" s="61"/>
      <c r="PHU40" s="61"/>
      <c r="PHV40" s="61"/>
      <c r="PHW40" s="61"/>
      <c r="PHX40" s="61"/>
      <c r="PHY40" s="61"/>
      <c r="PHZ40" s="61"/>
      <c r="PIA40" s="61"/>
      <c r="PIB40" s="61"/>
      <c r="PIC40" s="61"/>
      <c r="PID40" s="61"/>
      <c r="PIE40" s="61"/>
      <c r="PIF40" s="61"/>
      <c r="PIG40" s="61"/>
      <c r="PIH40" s="61"/>
      <c r="PII40" s="61"/>
      <c r="PIJ40" s="61"/>
      <c r="PIK40" s="61"/>
      <c r="PIL40" s="61"/>
      <c r="PIM40" s="61"/>
      <c r="PIN40" s="61"/>
      <c r="PIO40" s="61"/>
      <c r="PIP40" s="61"/>
      <c r="PIQ40" s="61"/>
      <c r="PIR40" s="61"/>
      <c r="PIS40" s="61"/>
      <c r="PIT40" s="61"/>
      <c r="PIU40" s="61"/>
      <c r="PIV40" s="61"/>
      <c r="PIW40" s="61"/>
      <c r="PIX40" s="61"/>
      <c r="PIY40" s="61"/>
      <c r="PIZ40" s="61"/>
      <c r="PJA40" s="61"/>
      <c r="PJB40" s="61"/>
      <c r="PJC40" s="61"/>
      <c r="PJD40" s="61"/>
      <c r="PJE40" s="61"/>
      <c r="PJF40" s="61"/>
      <c r="PJG40" s="61"/>
      <c r="PJH40" s="61"/>
      <c r="PJI40" s="61"/>
      <c r="PJJ40" s="61"/>
      <c r="PJK40" s="61"/>
      <c r="PJL40" s="61"/>
      <c r="PJM40" s="61"/>
      <c r="PJN40" s="61"/>
      <c r="PJO40" s="61"/>
      <c r="PJP40" s="61"/>
      <c r="PJQ40" s="61"/>
      <c r="PJR40" s="61"/>
      <c r="PJS40" s="61"/>
      <c r="PJT40" s="61"/>
      <c r="PJU40" s="61"/>
      <c r="PJV40" s="61"/>
      <c r="PJW40" s="61"/>
      <c r="PJX40" s="61"/>
      <c r="PJY40" s="61"/>
      <c r="PJZ40" s="61"/>
      <c r="PKA40" s="61"/>
      <c r="PKB40" s="61"/>
      <c r="PKC40" s="61"/>
      <c r="PKD40" s="61"/>
      <c r="PKE40" s="61"/>
      <c r="PKF40" s="61"/>
      <c r="PKG40" s="61"/>
      <c r="PKH40" s="61"/>
      <c r="PKI40" s="61"/>
      <c r="PKJ40" s="61"/>
      <c r="PKK40" s="61"/>
      <c r="PKL40" s="61"/>
      <c r="PKM40" s="61"/>
      <c r="PKN40" s="61"/>
      <c r="PKO40" s="61"/>
      <c r="PKP40" s="61"/>
      <c r="PKQ40" s="61"/>
      <c r="PKR40" s="61"/>
      <c r="PKS40" s="61"/>
      <c r="PKT40" s="61"/>
      <c r="PKU40" s="61"/>
      <c r="PKV40" s="61"/>
      <c r="PKW40" s="61"/>
      <c r="PKX40" s="61"/>
      <c r="PKY40" s="61"/>
      <c r="PKZ40" s="61"/>
      <c r="PLA40" s="61"/>
      <c r="PLB40" s="61"/>
      <c r="PLC40" s="61"/>
      <c r="PLD40" s="61"/>
      <c r="PLE40" s="61"/>
      <c r="PLF40" s="61"/>
      <c r="PLG40" s="61"/>
      <c r="PLH40" s="61"/>
      <c r="PLI40" s="61"/>
      <c r="PLJ40" s="61"/>
      <c r="PLK40" s="61"/>
      <c r="PLL40" s="61"/>
      <c r="PLM40" s="61"/>
      <c r="PLN40" s="61"/>
      <c r="PLO40" s="61"/>
      <c r="PLP40" s="61"/>
      <c r="PLQ40" s="61"/>
      <c r="PLR40" s="61"/>
      <c r="PLS40" s="61"/>
      <c r="PLT40" s="61"/>
      <c r="PLU40" s="61"/>
      <c r="PLV40" s="61"/>
      <c r="PLW40" s="61"/>
      <c r="PLX40" s="61"/>
      <c r="PLY40" s="61"/>
      <c r="PLZ40" s="61"/>
      <c r="PMA40" s="61"/>
      <c r="PMB40" s="61"/>
      <c r="PMC40" s="61"/>
      <c r="PMD40" s="61"/>
      <c r="PME40" s="61"/>
      <c r="PMF40" s="61"/>
      <c r="PMG40" s="61"/>
      <c r="PMH40" s="61"/>
      <c r="PMI40" s="61"/>
      <c r="PMJ40" s="61"/>
      <c r="PMK40" s="61"/>
      <c r="PML40" s="61"/>
      <c r="PMM40" s="61"/>
      <c r="PMN40" s="61"/>
      <c r="PMO40" s="61"/>
      <c r="PMP40" s="61"/>
      <c r="PMQ40" s="61"/>
      <c r="PMR40" s="61"/>
      <c r="PMS40" s="61"/>
      <c r="PMT40" s="61"/>
      <c r="PMU40" s="61"/>
      <c r="PMV40" s="61"/>
      <c r="PMW40" s="61"/>
      <c r="PMX40" s="61"/>
      <c r="PMY40" s="61"/>
      <c r="PMZ40" s="61"/>
      <c r="PNA40" s="61"/>
      <c r="PNB40" s="61"/>
      <c r="PNC40" s="61"/>
      <c r="PND40" s="61"/>
      <c r="PNE40" s="61"/>
      <c r="PNF40" s="61"/>
      <c r="PNG40" s="61"/>
      <c r="PNH40" s="61"/>
      <c r="PNI40" s="61"/>
      <c r="PNJ40" s="61"/>
      <c r="PNK40" s="61"/>
      <c r="PNL40" s="61"/>
      <c r="PNM40" s="61"/>
      <c r="PNN40" s="61"/>
      <c r="PNO40" s="61"/>
      <c r="PNP40" s="61"/>
      <c r="PNQ40" s="61"/>
      <c r="PNR40" s="61"/>
      <c r="PNS40" s="61"/>
      <c r="PNT40" s="61"/>
      <c r="PNU40" s="61"/>
      <c r="PNV40" s="61"/>
      <c r="PNW40" s="61"/>
      <c r="PNX40" s="61"/>
      <c r="PNY40" s="61"/>
      <c r="PNZ40" s="61"/>
      <c r="POA40" s="61"/>
      <c r="POB40" s="61"/>
      <c r="POC40" s="61"/>
      <c r="POD40" s="61"/>
      <c r="POE40" s="61"/>
      <c r="POF40" s="61"/>
      <c r="POG40" s="61"/>
      <c r="POH40" s="61"/>
      <c r="POI40" s="61"/>
      <c r="POJ40" s="61"/>
      <c r="POK40" s="61"/>
      <c r="POL40" s="61"/>
      <c r="POM40" s="61"/>
      <c r="PON40" s="61"/>
      <c r="POO40" s="61"/>
      <c r="POP40" s="61"/>
      <c r="POQ40" s="61"/>
      <c r="POR40" s="61"/>
      <c r="POS40" s="61"/>
      <c r="POT40" s="61"/>
      <c r="POU40" s="61"/>
      <c r="POV40" s="61"/>
      <c r="POW40" s="61"/>
      <c r="POX40" s="61"/>
      <c r="POY40" s="61"/>
      <c r="POZ40" s="61"/>
      <c r="PPA40" s="61"/>
      <c r="PPB40" s="61"/>
      <c r="PPC40" s="61"/>
      <c r="PPD40" s="61"/>
      <c r="PPE40" s="61"/>
      <c r="PPF40" s="61"/>
      <c r="PPG40" s="61"/>
      <c r="PPH40" s="61"/>
      <c r="PPI40" s="61"/>
      <c r="PPJ40" s="61"/>
      <c r="PPK40" s="61"/>
      <c r="PPL40" s="61"/>
      <c r="PPM40" s="61"/>
      <c r="PPN40" s="61"/>
      <c r="PPO40" s="61"/>
      <c r="PPP40" s="61"/>
      <c r="PPQ40" s="61"/>
      <c r="PPR40" s="61"/>
      <c r="PPS40" s="61"/>
      <c r="PPT40" s="61"/>
      <c r="PPU40" s="61"/>
      <c r="PPV40" s="61"/>
      <c r="PPW40" s="61"/>
      <c r="PPX40" s="61"/>
      <c r="PPY40" s="61"/>
      <c r="PPZ40" s="61"/>
      <c r="PQA40" s="61"/>
      <c r="PQB40" s="61"/>
      <c r="PQC40" s="61"/>
      <c r="PQD40" s="61"/>
      <c r="PQE40" s="61"/>
      <c r="PQF40" s="61"/>
      <c r="PQG40" s="61"/>
      <c r="PQH40" s="61"/>
      <c r="PQI40" s="61"/>
      <c r="PQJ40" s="61"/>
      <c r="PQK40" s="61"/>
      <c r="PQL40" s="61"/>
      <c r="PQM40" s="61"/>
      <c r="PQN40" s="61"/>
      <c r="PQO40" s="61"/>
      <c r="PQP40" s="61"/>
      <c r="PQQ40" s="61"/>
      <c r="PQR40" s="61"/>
      <c r="PQS40" s="61"/>
      <c r="PQT40" s="61"/>
      <c r="PQU40" s="61"/>
      <c r="PQV40" s="61"/>
      <c r="PQW40" s="61"/>
      <c r="PQX40" s="61"/>
      <c r="PQY40" s="61"/>
      <c r="PQZ40" s="61"/>
      <c r="PRA40" s="61"/>
      <c r="PRB40" s="61"/>
      <c r="PRC40" s="61"/>
      <c r="PRD40" s="61"/>
      <c r="PRE40" s="61"/>
      <c r="PRF40" s="61"/>
      <c r="PRG40" s="61"/>
      <c r="PRH40" s="61"/>
      <c r="PRI40" s="61"/>
      <c r="PRJ40" s="61"/>
      <c r="PRK40" s="61"/>
      <c r="PRL40" s="61"/>
      <c r="PRM40" s="61"/>
      <c r="PRN40" s="61"/>
      <c r="PRO40" s="61"/>
      <c r="PRP40" s="61"/>
      <c r="PRQ40" s="61"/>
      <c r="PRR40" s="61"/>
      <c r="PRS40" s="61"/>
      <c r="PRT40" s="61"/>
      <c r="PRU40" s="61"/>
      <c r="PRV40" s="61"/>
      <c r="PRW40" s="61"/>
      <c r="PRX40" s="61"/>
      <c r="PRY40" s="61"/>
      <c r="PRZ40" s="61"/>
      <c r="PSA40" s="61"/>
      <c r="PSB40" s="61"/>
      <c r="PSC40" s="61"/>
      <c r="PSD40" s="61"/>
      <c r="PSE40" s="61"/>
      <c r="PSF40" s="61"/>
      <c r="PSG40" s="61"/>
      <c r="PSH40" s="61"/>
      <c r="PSI40" s="61"/>
      <c r="PSJ40" s="61"/>
      <c r="PSK40" s="61"/>
      <c r="PSL40" s="61"/>
      <c r="PSM40" s="61"/>
      <c r="PSN40" s="61"/>
      <c r="PSO40" s="61"/>
      <c r="PSP40" s="61"/>
      <c r="PSQ40" s="61"/>
      <c r="PSR40" s="61"/>
      <c r="PSS40" s="61"/>
      <c r="PST40" s="61"/>
      <c r="PSU40" s="61"/>
      <c r="PSV40" s="61"/>
      <c r="PSW40" s="61"/>
      <c r="PSX40" s="61"/>
      <c r="PSY40" s="61"/>
      <c r="PSZ40" s="61"/>
      <c r="PTA40" s="61"/>
      <c r="PTB40" s="61"/>
      <c r="PTC40" s="61"/>
      <c r="PTD40" s="61"/>
      <c r="PTE40" s="61"/>
      <c r="PTF40" s="61"/>
      <c r="PTG40" s="61"/>
      <c r="PTH40" s="61"/>
      <c r="PTI40" s="61"/>
      <c r="PTJ40" s="61"/>
      <c r="PTK40" s="61"/>
      <c r="PTL40" s="61"/>
      <c r="PTM40" s="61"/>
      <c r="PTN40" s="61"/>
      <c r="PTO40" s="61"/>
      <c r="PTP40" s="61"/>
      <c r="PTQ40" s="61"/>
      <c r="PTR40" s="61"/>
      <c r="PTS40" s="61"/>
      <c r="PTT40" s="61"/>
      <c r="PTU40" s="61"/>
      <c r="PTV40" s="61"/>
      <c r="PTW40" s="61"/>
      <c r="PTX40" s="61"/>
      <c r="PTY40" s="61"/>
      <c r="PTZ40" s="61"/>
      <c r="PUA40" s="61"/>
      <c r="PUB40" s="61"/>
      <c r="PUC40" s="61"/>
      <c r="PUD40" s="61"/>
      <c r="PUE40" s="61"/>
      <c r="PUF40" s="61"/>
      <c r="PUG40" s="61"/>
      <c r="PUH40" s="61"/>
      <c r="PUI40" s="61"/>
      <c r="PUJ40" s="61"/>
      <c r="PUK40" s="61"/>
      <c r="PUL40" s="61"/>
      <c r="PUM40" s="61"/>
      <c r="PUN40" s="61"/>
      <c r="PUO40" s="61"/>
      <c r="PUP40" s="61"/>
      <c r="PUQ40" s="61"/>
      <c r="PUR40" s="61"/>
      <c r="PUS40" s="61"/>
      <c r="PUT40" s="61"/>
      <c r="PUU40" s="61"/>
      <c r="PUV40" s="61"/>
      <c r="PUW40" s="61"/>
      <c r="PUX40" s="61"/>
      <c r="PUY40" s="61"/>
      <c r="PUZ40" s="61"/>
      <c r="PVA40" s="61"/>
      <c r="PVB40" s="61"/>
      <c r="PVC40" s="61"/>
      <c r="PVD40" s="61"/>
      <c r="PVE40" s="61"/>
      <c r="PVF40" s="61"/>
      <c r="PVG40" s="61"/>
      <c r="PVH40" s="61"/>
      <c r="PVI40" s="61"/>
      <c r="PVJ40" s="61"/>
      <c r="PVK40" s="61"/>
      <c r="PVL40" s="61"/>
      <c r="PVM40" s="61"/>
      <c r="PVN40" s="61"/>
      <c r="PVO40" s="61"/>
      <c r="PVP40" s="61"/>
      <c r="PVQ40" s="61"/>
      <c r="PVR40" s="61"/>
      <c r="PVS40" s="61"/>
      <c r="PVT40" s="61"/>
      <c r="PVU40" s="61"/>
      <c r="PVV40" s="61"/>
      <c r="PVW40" s="61"/>
      <c r="PVX40" s="61"/>
      <c r="PVY40" s="61"/>
      <c r="PVZ40" s="61"/>
      <c r="PWA40" s="61"/>
      <c r="PWB40" s="61"/>
      <c r="PWC40" s="61"/>
      <c r="PWD40" s="61"/>
      <c r="PWE40" s="61"/>
      <c r="PWF40" s="61"/>
      <c r="PWG40" s="61"/>
      <c r="PWH40" s="61"/>
      <c r="PWI40" s="61"/>
      <c r="PWJ40" s="61"/>
      <c r="PWK40" s="61"/>
      <c r="PWL40" s="61"/>
      <c r="PWM40" s="61"/>
      <c r="PWN40" s="61"/>
      <c r="PWO40" s="61"/>
      <c r="PWP40" s="61"/>
      <c r="PWQ40" s="61"/>
      <c r="PWR40" s="61"/>
      <c r="PWS40" s="61"/>
      <c r="PWT40" s="61"/>
      <c r="PWU40" s="61"/>
      <c r="PWV40" s="61"/>
      <c r="PWW40" s="61"/>
      <c r="PWX40" s="61"/>
      <c r="PWY40" s="61"/>
      <c r="PWZ40" s="61"/>
      <c r="PXA40" s="61"/>
      <c r="PXB40" s="61"/>
      <c r="PXC40" s="61"/>
      <c r="PXD40" s="61"/>
      <c r="PXE40" s="61"/>
      <c r="PXF40" s="61"/>
      <c r="PXG40" s="61"/>
      <c r="PXH40" s="61"/>
      <c r="PXI40" s="61"/>
      <c r="PXJ40" s="61"/>
      <c r="PXK40" s="61"/>
      <c r="PXL40" s="61"/>
      <c r="PXM40" s="61"/>
      <c r="PXN40" s="61"/>
      <c r="PXO40" s="61"/>
      <c r="PXP40" s="61"/>
      <c r="PXQ40" s="61"/>
      <c r="PXR40" s="61"/>
      <c r="PXS40" s="61"/>
      <c r="PXT40" s="61"/>
      <c r="PXU40" s="61"/>
      <c r="PXV40" s="61"/>
      <c r="PXW40" s="61"/>
      <c r="PXX40" s="61"/>
      <c r="PXY40" s="61"/>
      <c r="PXZ40" s="61"/>
      <c r="PYA40" s="61"/>
      <c r="PYB40" s="61"/>
      <c r="PYC40" s="61"/>
      <c r="PYD40" s="61"/>
      <c r="PYE40" s="61"/>
      <c r="PYF40" s="61"/>
      <c r="PYG40" s="61"/>
      <c r="PYH40" s="61"/>
      <c r="PYI40" s="61"/>
      <c r="PYJ40" s="61"/>
      <c r="PYK40" s="61"/>
      <c r="PYL40" s="61"/>
      <c r="PYM40" s="61"/>
      <c r="PYN40" s="61"/>
      <c r="PYO40" s="61"/>
      <c r="PYP40" s="61"/>
      <c r="PYQ40" s="61"/>
      <c r="PYR40" s="61"/>
      <c r="PYS40" s="61"/>
      <c r="PYT40" s="61"/>
      <c r="PYU40" s="61"/>
      <c r="PYV40" s="61"/>
      <c r="PYW40" s="61"/>
      <c r="PYX40" s="61"/>
      <c r="PYY40" s="61"/>
      <c r="PYZ40" s="61"/>
      <c r="PZA40" s="61"/>
      <c r="PZB40" s="61"/>
      <c r="PZC40" s="61"/>
      <c r="PZD40" s="61"/>
      <c r="PZE40" s="61"/>
      <c r="PZF40" s="61"/>
      <c r="PZG40" s="61"/>
      <c r="PZH40" s="61"/>
      <c r="PZI40" s="61"/>
      <c r="PZJ40" s="61"/>
      <c r="PZK40" s="61"/>
      <c r="PZL40" s="61"/>
      <c r="PZM40" s="61"/>
      <c r="PZN40" s="61"/>
      <c r="PZO40" s="61"/>
      <c r="PZP40" s="61"/>
      <c r="PZQ40" s="61"/>
      <c r="PZR40" s="61"/>
      <c r="PZS40" s="61"/>
      <c r="PZT40" s="61"/>
      <c r="PZU40" s="61"/>
      <c r="PZV40" s="61"/>
      <c r="PZW40" s="61"/>
      <c r="PZX40" s="61"/>
      <c r="PZY40" s="61"/>
      <c r="PZZ40" s="61"/>
      <c r="QAA40" s="61"/>
      <c r="QAB40" s="61"/>
      <c r="QAC40" s="61"/>
      <c r="QAD40" s="61"/>
      <c r="QAE40" s="61"/>
      <c r="QAF40" s="61"/>
      <c r="QAG40" s="61"/>
      <c r="QAH40" s="61"/>
      <c r="QAI40" s="61"/>
      <c r="QAJ40" s="61"/>
      <c r="QAK40" s="61"/>
      <c r="QAL40" s="61"/>
      <c r="QAM40" s="61"/>
      <c r="QAN40" s="61"/>
      <c r="QAO40" s="61"/>
      <c r="QAP40" s="61"/>
      <c r="QAQ40" s="61"/>
      <c r="QAR40" s="61"/>
      <c r="QAS40" s="61"/>
      <c r="QAT40" s="61"/>
      <c r="QAU40" s="61"/>
      <c r="QAV40" s="61"/>
      <c r="QAW40" s="61"/>
      <c r="QAX40" s="61"/>
      <c r="QAY40" s="61"/>
      <c r="QAZ40" s="61"/>
      <c r="QBA40" s="61"/>
      <c r="QBB40" s="61"/>
      <c r="QBC40" s="61"/>
      <c r="QBD40" s="61"/>
      <c r="QBE40" s="61"/>
      <c r="QBF40" s="61"/>
      <c r="QBG40" s="61"/>
      <c r="QBH40" s="61"/>
      <c r="QBI40" s="61"/>
      <c r="QBJ40" s="61"/>
      <c r="QBK40" s="61"/>
      <c r="QBL40" s="61"/>
      <c r="QBM40" s="61"/>
      <c r="QBN40" s="61"/>
      <c r="QBO40" s="61"/>
      <c r="QBP40" s="61"/>
      <c r="QBQ40" s="61"/>
      <c r="QBR40" s="61"/>
      <c r="QBS40" s="61"/>
      <c r="QBT40" s="61"/>
      <c r="QBU40" s="61"/>
      <c r="QBV40" s="61"/>
      <c r="QBW40" s="61"/>
      <c r="QBX40" s="61"/>
      <c r="QBY40" s="61"/>
      <c r="QBZ40" s="61"/>
      <c r="QCA40" s="61"/>
      <c r="QCB40" s="61"/>
      <c r="QCC40" s="61"/>
      <c r="QCD40" s="61"/>
      <c r="QCE40" s="61"/>
      <c r="QCF40" s="61"/>
      <c r="QCG40" s="61"/>
      <c r="QCH40" s="61"/>
      <c r="QCI40" s="61"/>
      <c r="QCJ40" s="61"/>
      <c r="QCK40" s="61"/>
      <c r="QCL40" s="61"/>
      <c r="QCM40" s="61"/>
      <c r="QCN40" s="61"/>
      <c r="QCO40" s="61"/>
      <c r="QCP40" s="61"/>
      <c r="QCQ40" s="61"/>
      <c r="QCR40" s="61"/>
      <c r="QCS40" s="61"/>
      <c r="QCT40" s="61"/>
      <c r="QCU40" s="61"/>
      <c r="QCV40" s="61"/>
      <c r="QCW40" s="61"/>
      <c r="QCX40" s="61"/>
      <c r="QCY40" s="61"/>
      <c r="QCZ40" s="61"/>
      <c r="QDA40" s="61"/>
      <c r="QDB40" s="61"/>
      <c r="QDC40" s="61"/>
      <c r="QDD40" s="61"/>
      <c r="QDE40" s="61"/>
      <c r="QDF40" s="61"/>
      <c r="QDG40" s="61"/>
      <c r="QDH40" s="61"/>
      <c r="QDI40" s="61"/>
      <c r="QDJ40" s="61"/>
      <c r="QDK40" s="61"/>
      <c r="QDL40" s="61"/>
      <c r="QDM40" s="61"/>
      <c r="QDN40" s="61"/>
      <c r="QDO40" s="61"/>
      <c r="QDP40" s="61"/>
      <c r="QDQ40" s="61"/>
      <c r="QDR40" s="61"/>
      <c r="QDS40" s="61"/>
      <c r="QDT40" s="61"/>
      <c r="QDU40" s="61"/>
      <c r="QDV40" s="61"/>
      <c r="QDW40" s="61"/>
      <c r="QDX40" s="61"/>
      <c r="QDY40" s="61"/>
      <c r="QDZ40" s="61"/>
      <c r="QEA40" s="61"/>
      <c r="QEB40" s="61"/>
      <c r="QEC40" s="61"/>
      <c r="QED40" s="61"/>
      <c r="QEE40" s="61"/>
      <c r="QEF40" s="61"/>
      <c r="QEG40" s="61"/>
      <c r="QEH40" s="61"/>
      <c r="QEI40" s="61"/>
      <c r="QEJ40" s="61"/>
      <c r="QEK40" s="61"/>
      <c r="QEL40" s="61"/>
      <c r="QEM40" s="61"/>
      <c r="QEN40" s="61"/>
      <c r="QEO40" s="61"/>
      <c r="QEP40" s="61"/>
      <c r="QEQ40" s="61"/>
      <c r="QER40" s="61"/>
      <c r="QES40" s="61"/>
      <c r="QET40" s="61"/>
      <c r="QEU40" s="61"/>
      <c r="QEV40" s="61"/>
      <c r="QEW40" s="61"/>
      <c r="QEX40" s="61"/>
      <c r="QEY40" s="61"/>
      <c r="QEZ40" s="61"/>
      <c r="QFA40" s="61"/>
      <c r="QFB40" s="61"/>
      <c r="QFC40" s="61"/>
      <c r="QFD40" s="61"/>
      <c r="QFE40" s="61"/>
      <c r="QFF40" s="61"/>
      <c r="QFG40" s="61"/>
      <c r="QFH40" s="61"/>
      <c r="QFI40" s="61"/>
      <c r="QFJ40" s="61"/>
      <c r="QFK40" s="61"/>
      <c r="QFL40" s="61"/>
      <c r="QFM40" s="61"/>
      <c r="QFN40" s="61"/>
      <c r="QFO40" s="61"/>
      <c r="QFP40" s="61"/>
      <c r="QFQ40" s="61"/>
      <c r="QFR40" s="61"/>
      <c r="QFS40" s="61"/>
      <c r="QFT40" s="61"/>
      <c r="QFU40" s="61"/>
      <c r="QFV40" s="61"/>
      <c r="QFW40" s="61"/>
      <c r="QFX40" s="61"/>
      <c r="QFY40" s="61"/>
      <c r="QFZ40" s="61"/>
      <c r="QGA40" s="61"/>
      <c r="QGB40" s="61"/>
      <c r="QGC40" s="61"/>
      <c r="QGD40" s="61"/>
      <c r="QGE40" s="61"/>
      <c r="QGF40" s="61"/>
      <c r="QGG40" s="61"/>
      <c r="QGH40" s="61"/>
      <c r="QGI40" s="61"/>
      <c r="QGJ40" s="61"/>
      <c r="QGK40" s="61"/>
      <c r="QGL40" s="61"/>
      <c r="QGM40" s="61"/>
      <c r="QGN40" s="61"/>
      <c r="QGO40" s="61"/>
      <c r="QGP40" s="61"/>
      <c r="QGQ40" s="61"/>
      <c r="QGR40" s="61"/>
      <c r="QGS40" s="61"/>
      <c r="QGT40" s="61"/>
      <c r="QGU40" s="61"/>
      <c r="QGV40" s="61"/>
      <c r="QGW40" s="61"/>
      <c r="QGX40" s="61"/>
      <c r="QGY40" s="61"/>
      <c r="QGZ40" s="61"/>
      <c r="QHA40" s="61"/>
      <c r="QHB40" s="61"/>
      <c r="QHC40" s="61"/>
      <c r="QHD40" s="61"/>
      <c r="QHE40" s="61"/>
      <c r="QHF40" s="61"/>
      <c r="QHG40" s="61"/>
      <c r="QHH40" s="61"/>
      <c r="QHI40" s="61"/>
      <c r="QHJ40" s="61"/>
      <c r="QHK40" s="61"/>
      <c r="QHL40" s="61"/>
      <c r="QHM40" s="61"/>
      <c r="QHN40" s="61"/>
      <c r="QHO40" s="61"/>
      <c r="QHP40" s="61"/>
      <c r="QHQ40" s="61"/>
      <c r="QHR40" s="61"/>
      <c r="QHS40" s="61"/>
      <c r="QHT40" s="61"/>
      <c r="QHU40" s="61"/>
      <c r="QHV40" s="61"/>
      <c r="QHW40" s="61"/>
      <c r="QHX40" s="61"/>
      <c r="QHY40" s="61"/>
      <c r="QHZ40" s="61"/>
      <c r="QIA40" s="61"/>
      <c r="QIB40" s="61"/>
      <c r="QIC40" s="61"/>
      <c r="QID40" s="61"/>
      <c r="QIE40" s="61"/>
      <c r="QIF40" s="61"/>
      <c r="QIG40" s="61"/>
      <c r="QIH40" s="61"/>
      <c r="QII40" s="61"/>
      <c r="QIJ40" s="61"/>
      <c r="QIK40" s="61"/>
      <c r="QIL40" s="61"/>
      <c r="QIM40" s="61"/>
      <c r="QIN40" s="61"/>
      <c r="QIO40" s="61"/>
      <c r="QIP40" s="61"/>
      <c r="QIQ40" s="61"/>
      <c r="QIR40" s="61"/>
      <c r="QIS40" s="61"/>
      <c r="QIT40" s="61"/>
      <c r="QIU40" s="61"/>
      <c r="QIV40" s="61"/>
      <c r="QIW40" s="61"/>
      <c r="QIX40" s="61"/>
      <c r="QIY40" s="61"/>
      <c r="QIZ40" s="61"/>
      <c r="QJA40" s="61"/>
      <c r="QJB40" s="61"/>
      <c r="QJC40" s="61"/>
      <c r="QJD40" s="61"/>
      <c r="QJE40" s="61"/>
      <c r="QJF40" s="61"/>
      <c r="QJG40" s="61"/>
      <c r="QJH40" s="61"/>
      <c r="QJI40" s="61"/>
      <c r="QJJ40" s="61"/>
      <c r="QJK40" s="61"/>
      <c r="QJL40" s="61"/>
      <c r="QJM40" s="61"/>
      <c r="QJN40" s="61"/>
      <c r="QJO40" s="61"/>
      <c r="QJP40" s="61"/>
      <c r="QJQ40" s="61"/>
      <c r="QJR40" s="61"/>
      <c r="QJS40" s="61"/>
      <c r="QJT40" s="61"/>
      <c r="QJU40" s="61"/>
      <c r="QJV40" s="61"/>
      <c r="QJW40" s="61"/>
      <c r="QJX40" s="61"/>
      <c r="QJY40" s="61"/>
      <c r="QJZ40" s="61"/>
      <c r="QKA40" s="61"/>
      <c r="QKB40" s="61"/>
      <c r="QKC40" s="61"/>
      <c r="QKD40" s="61"/>
      <c r="QKE40" s="61"/>
      <c r="QKF40" s="61"/>
      <c r="QKG40" s="61"/>
      <c r="QKH40" s="61"/>
      <c r="QKI40" s="61"/>
      <c r="QKJ40" s="61"/>
      <c r="QKK40" s="61"/>
      <c r="QKL40" s="61"/>
      <c r="QKM40" s="61"/>
      <c r="QKN40" s="61"/>
      <c r="QKO40" s="61"/>
      <c r="QKP40" s="61"/>
      <c r="QKQ40" s="61"/>
      <c r="QKR40" s="61"/>
      <c r="QKS40" s="61"/>
      <c r="QKT40" s="61"/>
      <c r="QKU40" s="61"/>
      <c r="QKV40" s="61"/>
      <c r="QKW40" s="61"/>
      <c r="QKX40" s="61"/>
      <c r="QKY40" s="61"/>
      <c r="QKZ40" s="61"/>
      <c r="QLA40" s="61"/>
      <c r="QLB40" s="61"/>
      <c r="QLC40" s="61"/>
      <c r="QLD40" s="61"/>
      <c r="QLE40" s="61"/>
      <c r="QLF40" s="61"/>
      <c r="QLG40" s="61"/>
      <c r="QLH40" s="61"/>
      <c r="QLI40" s="61"/>
      <c r="QLJ40" s="61"/>
      <c r="QLK40" s="61"/>
      <c r="QLL40" s="61"/>
      <c r="QLM40" s="61"/>
      <c r="QLN40" s="61"/>
      <c r="QLO40" s="61"/>
      <c r="QLP40" s="61"/>
      <c r="QLQ40" s="61"/>
      <c r="QLR40" s="61"/>
      <c r="QLS40" s="61"/>
      <c r="QLT40" s="61"/>
      <c r="QLU40" s="61"/>
      <c r="QLV40" s="61"/>
      <c r="QLW40" s="61"/>
      <c r="QLX40" s="61"/>
      <c r="QLY40" s="61"/>
      <c r="QLZ40" s="61"/>
      <c r="QMA40" s="61"/>
      <c r="QMB40" s="61"/>
      <c r="QMC40" s="61"/>
      <c r="QMD40" s="61"/>
      <c r="QME40" s="61"/>
      <c r="QMF40" s="61"/>
      <c r="QMG40" s="61"/>
      <c r="QMH40" s="61"/>
      <c r="QMI40" s="61"/>
      <c r="QMJ40" s="61"/>
      <c r="QMK40" s="61"/>
      <c r="QML40" s="61"/>
      <c r="QMM40" s="61"/>
      <c r="QMN40" s="61"/>
      <c r="QMO40" s="61"/>
      <c r="QMP40" s="61"/>
      <c r="QMQ40" s="61"/>
      <c r="QMR40" s="61"/>
      <c r="QMS40" s="61"/>
      <c r="QMT40" s="61"/>
      <c r="QMU40" s="61"/>
      <c r="QMV40" s="61"/>
      <c r="QMW40" s="61"/>
      <c r="QMX40" s="61"/>
      <c r="QMY40" s="61"/>
      <c r="QMZ40" s="61"/>
      <c r="QNA40" s="61"/>
      <c r="QNB40" s="61"/>
      <c r="QNC40" s="61"/>
      <c r="QND40" s="61"/>
      <c r="QNE40" s="61"/>
      <c r="QNF40" s="61"/>
      <c r="QNG40" s="61"/>
      <c r="QNH40" s="61"/>
      <c r="QNI40" s="61"/>
      <c r="QNJ40" s="61"/>
      <c r="QNK40" s="61"/>
      <c r="QNL40" s="61"/>
      <c r="QNM40" s="61"/>
      <c r="QNN40" s="61"/>
      <c r="QNO40" s="61"/>
      <c r="QNP40" s="61"/>
      <c r="QNQ40" s="61"/>
      <c r="QNR40" s="61"/>
      <c r="QNS40" s="61"/>
      <c r="QNT40" s="61"/>
      <c r="QNU40" s="61"/>
      <c r="QNV40" s="61"/>
      <c r="QNW40" s="61"/>
      <c r="QNX40" s="61"/>
      <c r="QNY40" s="61"/>
      <c r="QNZ40" s="61"/>
      <c r="QOA40" s="61"/>
      <c r="QOB40" s="61"/>
      <c r="QOC40" s="61"/>
      <c r="QOD40" s="61"/>
      <c r="QOE40" s="61"/>
      <c r="QOF40" s="61"/>
      <c r="QOG40" s="61"/>
      <c r="QOH40" s="61"/>
      <c r="QOI40" s="61"/>
      <c r="QOJ40" s="61"/>
      <c r="QOK40" s="61"/>
      <c r="QOL40" s="61"/>
      <c r="QOM40" s="61"/>
      <c r="QON40" s="61"/>
      <c r="QOO40" s="61"/>
      <c r="QOP40" s="61"/>
      <c r="QOQ40" s="61"/>
      <c r="QOR40" s="61"/>
      <c r="QOS40" s="61"/>
      <c r="QOT40" s="61"/>
      <c r="QOU40" s="61"/>
      <c r="QOV40" s="61"/>
      <c r="QOW40" s="61"/>
      <c r="QOX40" s="61"/>
      <c r="QOY40" s="61"/>
      <c r="QOZ40" s="61"/>
      <c r="QPA40" s="61"/>
      <c r="QPB40" s="61"/>
      <c r="QPC40" s="61"/>
      <c r="QPD40" s="61"/>
      <c r="QPE40" s="61"/>
      <c r="QPF40" s="61"/>
      <c r="QPG40" s="61"/>
      <c r="QPH40" s="61"/>
      <c r="QPI40" s="61"/>
      <c r="QPJ40" s="61"/>
      <c r="QPK40" s="61"/>
      <c r="QPL40" s="61"/>
      <c r="QPM40" s="61"/>
      <c r="QPN40" s="61"/>
      <c r="QPO40" s="61"/>
      <c r="QPP40" s="61"/>
      <c r="QPQ40" s="61"/>
      <c r="QPR40" s="61"/>
      <c r="QPS40" s="61"/>
      <c r="QPT40" s="61"/>
      <c r="QPU40" s="61"/>
      <c r="QPV40" s="61"/>
      <c r="QPW40" s="61"/>
      <c r="QPX40" s="61"/>
      <c r="QPY40" s="61"/>
      <c r="QPZ40" s="61"/>
      <c r="QQA40" s="61"/>
      <c r="QQB40" s="61"/>
      <c r="QQC40" s="61"/>
      <c r="QQD40" s="61"/>
      <c r="QQE40" s="61"/>
      <c r="QQF40" s="61"/>
      <c r="QQG40" s="61"/>
      <c r="QQH40" s="61"/>
      <c r="QQI40" s="61"/>
      <c r="QQJ40" s="61"/>
      <c r="QQK40" s="61"/>
      <c r="QQL40" s="61"/>
      <c r="QQM40" s="61"/>
      <c r="QQN40" s="61"/>
      <c r="QQO40" s="61"/>
      <c r="QQP40" s="61"/>
      <c r="QQQ40" s="61"/>
      <c r="QQR40" s="61"/>
      <c r="QQS40" s="61"/>
      <c r="QQT40" s="61"/>
      <c r="QQU40" s="61"/>
      <c r="QQV40" s="61"/>
      <c r="QQW40" s="61"/>
      <c r="QQX40" s="61"/>
      <c r="QQY40" s="61"/>
      <c r="QQZ40" s="61"/>
      <c r="QRA40" s="61"/>
      <c r="QRB40" s="61"/>
      <c r="QRC40" s="61"/>
      <c r="QRD40" s="61"/>
      <c r="QRE40" s="61"/>
      <c r="QRF40" s="61"/>
      <c r="QRG40" s="61"/>
      <c r="QRH40" s="61"/>
      <c r="QRI40" s="61"/>
      <c r="QRJ40" s="61"/>
      <c r="QRK40" s="61"/>
      <c r="QRL40" s="61"/>
      <c r="QRM40" s="61"/>
      <c r="QRN40" s="61"/>
      <c r="QRO40" s="61"/>
      <c r="QRP40" s="61"/>
      <c r="QRQ40" s="61"/>
      <c r="QRR40" s="61"/>
      <c r="QRS40" s="61"/>
      <c r="QRT40" s="61"/>
      <c r="QRU40" s="61"/>
      <c r="QRV40" s="61"/>
      <c r="QRW40" s="61"/>
      <c r="QRX40" s="61"/>
      <c r="QRY40" s="61"/>
      <c r="QRZ40" s="61"/>
      <c r="QSA40" s="61"/>
      <c r="QSB40" s="61"/>
      <c r="QSC40" s="61"/>
      <c r="QSD40" s="61"/>
      <c r="QSE40" s="61"/>
      <c r="QSF40" s="61"/>
      <c r="QSG40" s="61"/>
      <c r="QSH40" s="61"/>
      <c r="QSI40" s="61"/>
      <c r="QSJ40" s="61"/>
      <c r="QSK40" s="61"/>
      <c r="QSL40" s="61"/>
      <c r="QSM40" s="61"/>
      <c r="QSN40" s="61"/>
      <c r="QSO40" s="61"/>
      <c r="QSP40" s="61"/>
      <c r="QSQ40" s="61"/>
      <c r="QSR40" s="61"/>
      <c r="QSS40" s="61"/>
      <c r="QST40" s="61"/>
      <c r="QSU40" s="61"/>
      <c r="QSV40" s="61"/>
      <c r="QSW40" s="61"/>
      <c r="QSX40" s="61"/>
      <c r="QSY40" s="61"/>
      <c r="QSZ40" s="61"/>
      <c r="QTA40" s="61"/>
      <c r="QTB40" s="61"/>
      <c r="QTC40" s="61"/>
      <c r="QTD40" s="61"/>
      <c r="QTE40" s="61"/>
      <c r="QTF40" s="61"/>
      <c r="QTG40" s="61"/>
      <c r="QTH40" s="61"/>
      <c r="QTI40" s="61"/>
      <c r="QTJ40" s="61"/>
      <c r="QTK40" s="61"/>
      <c r="QTL40" s="61"/>
      <c r="QTM40" s="61"/>
      <c r="QTN40" s="61"/>
      <c r="QTO40" s="61"/>
      <c r="QTP40" s="61"/>
      <c r="QTQ40" s="61"/>
      <c r="QTR40" s="61"/>
      <c r="QTS40" s="61"/>
      <c r="QTT40" s="61"/>
      <c r="QTU40" s="61"/>
      <c r="QTV40" s="61"/>
      <c r="QTW40" s="61"/>
      <c r="QTX40" s="61"/>
      <c r="QTY40" s="61"/>
      <c r="QTZ40" s="61"/>
      <c r="QUA40" s="61"/>
      <c r="QUB40" s="61"/>
      <c r="QUC40" s="61"/>
      <c r="QUD40" s="61"/>
      <c r="QUE40" s="61"/>
      <c r="QUF40" s="61"/>
      <c r="QUG40" s="61"/>
      <c r="QUH40" s="61"/>
      <c r="QUI40" s="61"/>
      <c r="QUJ40" s="61"/>
      <c r="QUK40" s="61"/>
      <c r="QUL40" s="61"/>
      <c r="QUM40" s="61"/>
      <c r="QUN40" s="61"/>
      <c r="QUO40" s="61"/>
      <c r="QUP40" s="61"/>
      <c r="QUQ40" s="61"/>
      <c r="QUR40" s="61"/>
      <c r="QUS40" s="61"/>
      <c r="QUT40" s="61"/>
      <c r="QUU40" s="61"/>
      <c r="QUV40" s="61"/>
      <c r="QUW40" s="61"/>
      <c r="QUX40" s="61"/>
      <c r="QUY40" s="61"/>
      <c r="QUZ40" s="61"/>
      <c r="QVA40" s="61"/>
      <c r="QVB40" s="61"/>
      <c r="QVC40" s="61"/>
      <c r="QVD40" s="61"/>
      <c r="QVE40" s="61"/>
      <c r="QVF40" s="61"/>
      <c r="QVG40" s="61"/>
      <c r="QVH40" s="61"/>
      <c r="QVI40" s="61"/>
      <c r="QVJ40" s="61"/>
      <c r="QVK40" s="61"/>
      <c r="QVL40" s="61"/>
      <c r="QVM40" s="61"/>
      <c r="QVN40" s="61"/>
      <c r="QVO40" s="61"/>
      <c r="QVP40" s="61"/>
      <c r="QVQ40" s="61"/>
      <c r="QVR40" s="61"/>
      <c r="QVS40" s="61"/>
      <c r="QVT40" s="61"/>
      <c r="QVU40" s="61"/>
      <c r="QVV40" s="61"/>
      <c r="QVW40" s="61"/>
      <c r="QVX40" s="61"/>
      <c r="QVY40" s="61"/>
      <c r="QVZ40" s="61"/>
      <c r="QWA40" s="61"/>
      <c r="QWB40" s="61"/>
      <c r="QWC40" s="61"/>
      <c r="QWD40" s="61"/>
      <c r="QWE40" s="61"/>
      <c r="QWF40" s="61"/>
      <c r="QWG40" s="61"/>
      <c r="QWH40" s="61"/>
      <c r="QWI40" s="61"/>
      <c r="QWJ40" s="61"/>
      <c r="QWK40" s="61"/>
      <c r="QWL40" s="61"/>
      <c r="QWM40" s="61"/>
      <c r="QWN40" s="61"/>
      <c r="QWO40" s="61"/>
      <c r="QWP40" s="61"/>
      <c r="QWQ40" s="61"/>
      <c r="QWR40" s="61"/>
      <c r="QWS40" s="61"/>
      <c r="QWT40" s="61"/>
      <c r="QWU40" s="61"/>
      <c r="QWV40" s="61"/>
      <c r="QWW40" s="61"/>
      <c r="QWX40" s="61"/>
      <c r="QWY40" s="61"/>
      <c r="QWZ40" s="61"/>
      <c r="QXA40" s="61"/>
      <c r="QXB40" s="61"/>
      <c r="QXC40" s="61"/>
      <c r="QXD40" s="61"/>
      <c r="QXE40" s="61"/>
      <c r="QXF40" s="61"/>
      <c r="QXG40" s="61"/>
      <c r="QXH40" s="61"/>
      <c r="QXI40" s="61"/>
      <c r="QXJ40" s="61"/>
      <c r="QXK40" s="61"/>
      <c r="QXL40" s="61"/>
      <c r="QXM40" s="61"/>
      <c r="QXN40" s="61"/>
      <c r="QXO40" s="61"/>
      <c r="QXP40" s="61"/>
      <c r="QXQ40" s="61"/>
      <c r="QXR40" s="61"/>
      <c r="QXS40" s="61"/>
      <c r="QXT40" s="61"/>
      <c r="QXU40" s="61"/>
      <c r="QXV40" s="61"/>
      <c r="QXW40" s="61"/>
      <c r="QXX40" s="61"/>
      <c r="QXY40" s="61"/>
      <c r="QXZ40" s="61"/>
      <c r="QYA40" s="61"/>
      <c r="QYB40" s="61"/>
      <c r="QYC40" s="61"/>
      <c r="QYD40" s="61"/>
      <c r="QYE40" s="61"/>
      <c r="QYF40" s="61"/>
      <c r="QYG40" s="61"/>
      <c r="QYH40" s="61"/>
      <c r="QYI40" s="61"/>
      <c r="QYJ40" s="61"/>
      <c r="QYK40" s="61"/>
      <c r="QYL40" s="61"/>
      <c r="QYM40" s="61"/>
      <c r="QYN40" s="61"/>
      <c r="QYO40" s="61"/>
      <c r="QYP40" s="61"/>
      <c r="QYQ40" s="61"/>
      <c r="QYR40" s="61"/>
      <c r="QYS40" s="61"/>
      <c r="QYT40" s="61"/>
      <c r="QYU40" s="61"/>
      <c r="QYV40" s="61"/>
      <c r="QYW40" s="61"/>
      <c r="QYX40" s="61"/>
      <c r="QYY40" s="61"/>
      <c r="QYZ40" s="61"/>
      <c r="QZA40" s="61"/>
      <c r="QZB40" s="61"/>
      <c r="QZC40" s="61"/>
      <c r="QZD40" s="61"/>
      <c r="QZE40" s="61"/>
      <c r="QZF40" s="61"/>
      <c r="QZG40" s="61"/>
      <c r="QZH40" s="61"/>
      <c r="QZI40" s="61"/>
      <c r="QZJ40" s="61"/>
      <c r="QZK40" s="61"/>
      <c r="QZL40" s="61"/>
      <c r="QZM40" s="61"/>
      <c r="QZN40" s="61"/>
      <c r="QZO40" s="61"/>
      <c r="QZP40" s="61"/>
      <c r="QZQ40" s="61"/>
      <c r="QZR40" s="61"/>
      <c r="QZS40" s="61"/>
      <c r="QZT40" s="61"/>
      <c r="QZU40" s="61"/>
      <c r="QZV40" s="61"/>
      <c r="QZW40" s="61"/>
      <c r="QZX40" s="61"/>
      <c r="QZY40" s="61"/>
      <c r="QZZ40" s="61"/>
      <c r="RAA40" s="61"/>
      <c r="RAB40" s="61"/>
      <c r="RAC40" s="61"/>
      <c r="RAD40" s="61"/>
      <c r="RAE40" s="61"/>
      <c r="RAF40" s="61"/>
      <c r="RAG40" s="61"/>
      <c r="RAH40" s="61"/>
      <c r="RAI40" s="61"/>
      <c r="RAJ40" s="61"/>
      <c r="RAK40" s="61"/>
      <c r="RAL40" s="61"/>
      <c r="RAM40" s="61"/>
      <c r="RAN40" s="61"/>
      <c r="RAO40" s="61"/>
      <c r="RAP40" s="61"/>
      <c r="RAQ40" s="61"/>
      <c r="RAR40" s="61"/>
      <c r="RAS40" s="61"/>
      <c r="RAT40" s="61"/>
      <c r="RAU40" s="61"/>
      <c r="RAV40" s="61"/>
      <c r="RAW40" s="61"/>
      <c r="RAX40" s="61"/>
      <c r="RAY40" s="61"/>
      <c r="RAZ40" s="61"/>
      <c r="RBA40" s="61"/>
      <c r="RBB40" s="61"/>
      <c r="RBC40" s="61"/>
      <c r="RBD40" s="61"/>
      <c r="RBE40" s="61"/>
      <c r="RBF40" s="61"/>
      <c r="RBG40" s="61"/>
      <c r="RBH40" s="61"/>
      <c r="RBI40" s="61"/>
      <c r="RBJ40" s="61"/>
      <c r="RBK40" s="61"/>
      <c r="RBL40" s="61"/>
      <c r="RBM40" s="61"/>
      <c r="RBN40" s="61"/>
      <c r="RBO40" s="61"/>
      <c r="RBP40" s="61"/>
      <c r="RBQ40" s="61"/>
      <c r="RBR40" s="61"/>
      <c r="RBS40" s="61"/>
      <c r="RBT40" s="61"/>
      <c r="RBU40" s="61"/>
      <c r="RBV40" s="61"/>
      <c r="RBW40" s="61"/>
      <c r="RBX40" s="61"/>
      <c r="RBY40" s="61"/>
      <c r="RBZ40" s="61"/>
      <c r="RCA40" s="61"/>
      <c r="RCB40" s="61"/>
      <c r="RCC40" s="61"/>
      <c r="RCD40" s="61"/>
      <c r="RCE40" s="61"/>
      <c r="RCF40" s="61"/>
      <c r="RCG40" s="61"/>
      <c r="RCH40" s="61"/>
      <c r="RCI40" s="61"/>
      <c r="RCJ40" s="61"/>
      <c r="RCK40" s="61"/>
      <c r="RCL40" s="61"/>
      <c r="RCM40" s="61"/>
      <c r="RCN40" s="61"/>
      <c r="RCO40" s="61"/>
      <c r="RCP40" s="61"/>
      <c r="RCQ40" s="61"/>
      <c r="RCR40" s="61"/>
      <c r="RCS40" s="61"/>
      <c r="RCT40" s="61"/>
      <c r="RCU40" s="61"/>
      <c r="RCV40" s="61"/>
      <c r="RCW40" s="61"/>
      <c r="RCX40" s="61"/>
      <c r="RCY40" s="61"/>
      <c r="RCZ40" s="61"/>
      <c r="RDA40" s="61"/>
      <c r="RDB40" s="61"/>
      <c r="RDC40" s="61"/>
      <c r="RDD40" s="61"/>
      <c r="RDE40" s="61"/>
      <c r="RDF40" s="61"/>
      <c r="RDG40" s="61"/>
      <c r="RDH40" s="61"/>
      <c r="RDI40" s="61"/>
      <c r="RDJ40" s="61"/>
      <c r="RDK40" s="61"/>
      <c r="RDL40" s="61"/>
      <c r="RDM40" s="61"/>
      <c r="RDN40" s="61"/>
      <c r="RDO40" s="61"/>
      <c r="RDP40" s="61"/>
      <c r="RDQ40" s="61"/>
      <c r="RDR40" s="61"/>
      <c r="RDS40" s="61"/>
      <c r="RDT40" s="61"/>
      <c r="RDU40" s="61"/>
      <c r="RDV40" s="61"/>
      <c r="RDW40" s="61"/>
      <c r="RDX40" s="61"/>
      <c r="RDY40" s="61"/>
      <c r="RDZ40" s="61"/>
      <c r="REA40" s="61"/>
      <c r="REB40" s="61"/>
      <c r="REC40" s="61"/>
      <c r="RED40" s="61"/>
      <c r="REE40" s="61"/>
      <c r="REF40" s="61"/>
      <c r="REG40" s="61"/>
      <c r="REH40" s="61"/>
      <c r="REI40" s="61"/>
      <c r="REJ40" s="61"/>
      <c r="REK40" s="61"/>
      <c r="REL40" s="61"/>
      <c r="REM40" s="61"/>
      <c r="REN40" s="61"/>
      <c r="REO40" s="61"/>
      <c r="REP40" s="61"/>
      <c r="REQ40" s="61"/>
      <c r="RER40" s="61"/>
      <c r="RES40" s="61"/>
      <c r="RET40" s="61"/>
      <c r="REU40" s="61"/>
      <c r="REV40" s="61"/>
      <c r="REW40" s="61"/>
      <c r="REX40" s="61"/>
      <c r="REY40" s="61"/>
      <c r="REZ40" s="61"/>
      <c r="RFA40" s="61"/>
      <c r="RFB40" s="61"/>
      <c r="RFC40" s="61"/>
      <c r="RFD40" s="61"/>
      <c r="RFE40" s="61"/>
      <c r="RFF40" s="61"/>
      <c r="RFG40" s="61"/>
      <c r="RFH40" s="61"/>
      <c r="RFI40" s="61"/>
      <c r="RFJ40" s="61"/>
      <c r="RFK40" s="61"/>
      <c r="RFL40" s="61"/>
      <c r="RFM40" s="61"/>
      <c r="RFN40" s="61"/>
      <c r="RFO40" s="61"/>
      <c r="RFP40" s="61"/>
      <c r="RFQ40" s="61"/>
      <c r="RFR40" s="61"/>
      <c r="RFS40" s="61"/>
      <c r="RFT40" s="61"/>
      <c r="RFU40" s="61"/>
      <c r="RFV40" s="61"/>
      <c r="RFW40" s="61"/>
      <c r="RFX40" s="61"/>
      <c r="RFY40" s="61"/>
      <c r="RFZ40" s="61"/>
      <c r="RGA40" s="61"/>
      <c r="RGB40" s="61"/>
      <c r="RGC40" s="61"/>
      <c r="RGD40" s="61"/>
      <c r="RGE40" s="61"/>
      <c r="RGF40" s="61"/>
      <c r="RGG40" s="61"/>
      <c r="RGH40" s="61"/>
      <c r="RGI40" s="61"/>
      <c r="RGJ40" s="61"/>
      <c r="RGK40" s="61"/>
      <c r="RGL40" s="61"/>
      <c r="RGM40" s="61"/>
      <c r="RGN40" s="61"/>
      <c r="RGO40" s="61"/>
      <c r="RGP40" s="61"/>
      <c r="RGQ40" s="61"/>
      <c r="RGR40" s="61"/>
      <c r="RGS40" s="61"/>
      <c r="RGT40" s="61"/>
      <c r="RGU40" s="61"/>
      <c r="RGV40" s="61"/>
      <c r="RGW40" s="61"/>
      <c r="RGX40" s="61"/>
      <c r="RGY40" s="61"/>
      <c r="RGZ40" s="61"/>
      <c r="RHA40" s="61"/>
      <c r="RHB40" s="61"/>
      <c r="RHC40" s="61"/>
      <c r="RHD40" s="61"/>
      <c r="RHE40" s="61"/>
      <c r="RHF40" s="61"/>
      <c r="RHG40" s="61"/>
      <c r="RHH40" s="61"/>
      <c r="RHI40" s="61"/>
      <c r="RHJ40" s="61"/>
      <c r="RHK40" s="61"/>
      <c r="RHL40" s="61"/>
      <c r="RHM40" s="61"/>
      <c r="RHN40" s="61"/>
      <c r="RHO40" s="61"/>
      <c r="RHP40" s="61"/>
      <c r="RHQ40" s="61"/>
      <c r="RHR40" s="61"/>
      <c r="RHS40" s="61"/>
      <c r="RHT40" s="61"/>
      <c r="RHU40" s="61"/>
      <c r="RHV40" s="61"/>
      <c r="RHW40" s="61"/>
      <c r="RHX40" s="61"/>
      <c r="RHY40" s="61"/>
      <c r="RHZ40" s="61"/>
      <c r="RIA40" s="61"/>
      <c r="RIB40" s="61"/>
      <c r="RIC40" s="61"/>
      <c r="RID40" s="61"/>
      <c r="RIE40" s="61"/>
      <c r="RIF40" s="61"/>
      <c r="RIG40" s="61"/>
      <c r="RIH40" s="61"/>
      <c r="RII40" s="61"/>
      <c r="RIJ40" s="61"/>
      <c r="RIK40" s="61"/>
      <c r="RIL40" s="61"/>
      <c r="RIM40" s="61"/>
      <c r="RIN40" s="61"/>
      <c r="RIO40" s="61"/>
      <c r="RIP40" s="61"/>
      <c r="RIQ40" s="61"/>
      <c r="RIR40" s="61"/>
      <c r="RIS40" s="61"/>
      <c r="RIT40" s="61"/>
      <c r="RIU40" s="61"/>
      <c r="RIV40" s="61"/>
      <c r="RIW40" s="61"/>
      <c r="RIX40" s="61"/>
      <c r="RIY40" s="61"/>
      <c r="RIZ40" s="61"/>
      <c r="RJA40" s="61"/>
      <c r="RJB40" s="61"/>
      <c r="RJC40" s="61"/>
      <c r="RJD40" s="61"/>
      <c r="RJE40" s="61"/>
      <c r="RJF40" s="61"/>
      <c r="RJG40" s="61"/>
      <c r="RJH40" s="61"/>
      <c r="RJI40" s="61"/>
      <c r="RJJ40" s="61"/>
      <c r="RJK40" s="61"/>
      <c r="RJL40" s="61"/>
      <c r="RJM40" s="61"/>
      <c r="RJN40" s="61"/>
      <c r="RJO40" s="61"/>
      <c r="RJP40" s="61"/>
      <c r="RJQ40" s="61"/>
      <c r="RJR40" s="61"/>
      <c r="RJS40" s="61"/>
      <c r="RJT40" s="61"/>
      <c r="RJU40" s="61"/>
      <c r="RJV40" s="61"/>
      <c r="RJW40" s="61"/>
      <c r="RJX40" s="61"/>
      <c r="RJY40" s="61"/>
      <c r="RJZ40" s="61"/>
      <c r="RKA40" s="61"/>
      <c r="RKB40" s="61"/>
      <c r="RKC40" s="61"/>
      <c r="RKD40" s="61"/>
      <c r="RKE40" s="61"/>
      <c r="RKF40" s="61"/>
      <c r="RKG40" s="61"/>
      <c r="RKH40" s="61"/>
      <c r="RKI40" s="61"/>
      <c r="RKJ40" s="61"/>
      <c r="RKK40" s="61"/>
      <c r="RKL40" s="61"/>
      <c r="RKM40" s="61"/>
      <c r="RKN40" s="61"/>
      <c r="RKO40" s="61"/>
      <c r="RKP40" s="61"/>
      <c r="RKQ40" s="61"/>
      <c r="RKR40" s="61"/>
      <c r="RKS40" s="61"/>
      <c r="RKT40" s="61"/>
      <c r="RKU40" s="61"/>
      <c r="RKV40" s="61"/>
      <c r="RKW40" s="61"/>
      <c r="RKX40" s="61"/>
      <c r="RKY40" s="61"/>
      <c r="RKZ40" s="61"/>
      <c r="RLA40" s="61"/>
      <c r="RLB40" s="61"/>
      <c r="RLC40" s="61"/>
      <c r="RLD40" s="61"/>
      <c r="RLE40" s="61"/>
      <c r="RLF40" s="61"/>
      <c r="RLG40" s="61"/>
      <c r="RLH40" s="61"/>
      <c r="RLI40" s="61"/>
      <c r="RLJ40" s="61"/>
      <c r="RLK40" s="61"/>
      <c r="RLL40" s="61"/>
      <c r="RLM40" s="61"/>
      <c r="RLN40" s="61"/>
      <c r="RLO40" s="61"/>
      <c r="RLP40" s="61"/>
      <c r="RLQ40" s="61"/>
      <c r="RLR40" s="61"/>
      <c r="RLS40" s="61"/>
      <c r="RLT40" s="61"/>
      <c r="RLU40" s="61"/>
      <c r="RLV40" s="61"/>
      <c r="RLW40" s="61"/>
      <c r="RLX40" s="61"/>
      <c r="RLY40" s="61"/>
      <c r="RLZ40" s="61"/>
      <c r="RMA40" s="61"/>
      <c r="RMB40" s="61"/>
      <c r="RMC40" s="61"/>
      <c r="RMD40" s="61"/>
      <c r="RME40" s="61"/>
      <c r="RMF40" s="61"/>
      <c r="RMG40" s="61"/>
      <c r="RMH40" s="61"/>
      <c r="RMI40" s="61"/>
      <c r="RMJ40" s="61"/>
      <c r="RMK40" s="61"/>
      <c r="RML40" s="61"/>
      <c r="RMM40" s="61"/>
      <c r="RMN40" s="61"/>
      <c r="RMO40" s="61"/>
      <c r="RMP40" s="61"/>
      <c r="RMQ40" s="61"/>
      <c r="RMR40" s="61"/>
      <c r="RMS40" s="61"/>
      <c r="RMT40" s="61"/>
      <c r="RMU40" s="61"/>
      <c r="RMV40" s="61"/>
      <c r="RMW40" s="61"/>
      <c r="RMX40" s="61"/>
      <c r="RMY40" s="61"/>
      <c r="RMZ40" s="61"/>
      <c r="RNA40" s="61"/>
      <c r="RNB40" s="61"/>
      <c r="RNC40" s="61"/>
      <c r="RND40" s="61"/>
      <c r="RNE40" s="61"/>
      <c r="RNF40" s="61"/>
      <c r="RNG40" s="61"/>
      <c r="RNH40" s="61"/>
      <c r="RNI40" s="61"/>
      <c r="RNJ40" s="61"/>
      <c r="RNK40" s="61"/>
      <c r="RNL40" s="61"/>
      <c r="RNM40" s="61"/>
      <c r="RNN40" s="61"/>
      <c r="RNO40" s="61"/>
      <c r="RNP40" s="61"/>
      <c r="RNQ40" s="61"/>
      <c r="RNR40" s="61"/>
      <c r="RNS40" s="61"/>
      <c r="RNT40" s="61"/>
      <c r="RNU40" s="61"/>
      <c r="RNV40" s="61"/>
      <c r="RNW40" s="61"/>
      <c r="RNX40" s="61"/>
      <c r="RNY40" s="61"/>
      <c r="RNZ40" s="61"/>
      <c r="ROA40" s="61"/>
      <c r="ROB40" s="61"/>
      <c r="ROC40" s="61"/>
      <c r="ROD40" s="61"/>
      <c r="ROE40" s="61"/>
      <c r="ROF40" s="61"/>
      <c r="ROG40" s="61"/>
      <c r="ROH40" s="61"/>
      <c r="ROI40" s="61"/>
      <c r="ROJ40" s="61"/>
      <c r="ROK40" s="61"/>
      <c r="ROL40" s="61"/>
      <c r="ROM40" s="61"/>
      <c r="RON40" s="61"/>
      <c r="ROO40" s="61"/>
      <c r="ROP40" s="61"/>
      <c r="ROQ40" s="61"/>
      <c r="ROR40" s="61"/>
      <c r="ROS40" s="61"/>
      <c r="ROT40" s="61"/>
      <c r="ROU40" s="61"/>
      <c r="ROV40" s="61"/>
      <c r="ROW40" s="61"/>
      <c r="ROX40" s="61"/>
      <c r="ROY40" s="61"/>
      <c r="ROZ40" s="61"/>
      <c r="RPA40" s="61"/>
      <c r="RPB40" s="61"/>
      <c r="RPC40" s="61"/>
      <c r="RPD40" s="61"/>
      <c r="RPE40" s="61"/>
      <c r="RPF40" s="61"/>
      <c r="RPG40" s="61"/>
      <c r="RPH40" s="61"/>
      <c r="RPI40" s="61"/>
      <c r="RPJ40" s="61"/>
      <c r="RPK40" s="61"/>
      <c r="RPL40" s="61"/>
      <c r="RPM40" s="61"/>
      <c r="RPN40" s="61"/>
      <c r="RPO40" s="61"/>
      <c r="RPP40" s="61"/>
      <c r="RPQ40" s="61"/>
      <c r="RPR40" s="61"/>
      <c r="RPS40" s="61"/>
      <c r="RPT40" s="61"/>
      <c r="RPU40" s="61"/>
      <c r="RPV40" s="61"/>
      <c r="RPW40" s="61"/>
      <c r="RPX40" s="61"/>
      <c r="RPY40" s="61"/>
      <c r="RPZ40" s="61"/>
      <c r="RQA40" s="61"/>
      <c r="RQB40" s="61"/>
      <c r="RQC40" s="61"/>
      <c r="RQD40" s="61"/>
      <c r="RQE40" s="61"/>
      <c r="RQF40" s="61"/>
      <c r="RQG40" s="61"/>
      <c r="RQH40" s="61"/>
      <c r="RQI40" s="61"/>
      <c r="RQJ40" s="61"/>
      <c r="RQK40" s="61"/>
      <c r="RQL40" s="61"/>
      <c r="RQM40" s="61"/>
      <c r="RQN40" s="61"/>
      <c r="RQO40" s="61"/>
      <c r="RQP40" s="61"/>
      <c r="RQQ40" s="61"/>
      <c r="RQR40" s="61"/>
      <c r="RQS40" s="61"/>
      <c r="RQT40" s="61"/>
      <c r="RQU40" s="61"/>
      <c r="RQV40" s="61"/>
      <c r="RQW40" s="61"/>
      <c r="RQX40" s="61"/>
      <c r="RQY40" s="61"/>
      <c r="RQZ40" s="61"/>
      <c r="RRA40" s="61"/>
      <c r="RRB40" s="61"/>
      <c r="RRC40" s="61"/>
      <c r="RRD40" s="61"/>
      <c r="RRE40" s="61"/>
      <c r="RRF40" s="61"/>
      <c r="RRG40" s="61"/>
      <c r="RRH40" s="61"/>
      <c r="RRI40" s="61"/>
      <c r="RRJ40" s="61"/>
      <c r="RRK40" s="61"/>
      <c r="RRL40" s="61"/>
      <c r="RRM40" s="61"/>
      <c r="RRN40" s="61"/>
      <c r="RRO40" s="61"/>
      <c r="RRP40" s="61"/>
      <c r="RRQ40" s="61"/>
      <c r="RRR40" s="61"/>
      <c r="RRS40" s="61"/>
      <c r="RRT40" s="61"/>
      <c r="RRU40" s="61"/>
      <c r="RRV40" s="61"/>
      <c r="RRW40" s="61"/>
      <c r="RRX40" s="61"/>
      <c r="RRY40" s="61"/>
      <c r="RRZ40" s="61"/>
      <c r="RSA40" s="61"/>
      <c r="RSB40" s="61"/>
      <c r="RSC40" s="61"/>
      <c r="RSD40" s="61"/>
      <c r="RSE40" s="61"/>
      <c r="RSF40" s="61"/>
      <c r="RSG40" s="61"/>
      <c r="RSH40" s="61"/>
      <c r="RSI40" s="61"/>
      <c r="RSJ40" s="61"/>
      <c r="RSK40" s="61"/>
      <c r="RSL40" s="61"/>
      <c r="RSM40" s="61"/>
      <c r="RSN40" s="61"/>
      <c r="RSO40" s="61"/>
      <c r="RSP40" s="61"/>
      <c r="RSQ40" s="61"/>
      <c r="RSR40" s="61"/>
      <c r="RSS40" s="61"/>
      <c r="RST40" s="61"/>
      <c r="RSU40" s="61"/>
      <c r="RSV40" s="61"/>
      <c r="RSW40" s="61"/>
      <c r="RSX40" s="61"/>
      <c r="RSY40" s="61"/>
      <c r="RSZ40" s="61"/>
      <c r="RTA40" s="61"/>
      <c r="RTB40" s="61"/>
      <c r="RTC40" s="61"/>
      <c r="RTD40" s="61"/>
      <c r="RTE40" s="61"/>
      <c r="RTF40" s="61"/>
      <c r="RTG40" s="61"/>
      <c r="RTH40" s="61"/>
      <c r="RTI40" s="61"/>
      <c r="RTJ40" s="61"/>
      <c r="RTK40" s="61"/>
      <c r="RTL40" s="61"/>
      <c r="RTM40" s="61"/>
      <c r="RTN40" s="61"/>
      <c r="RTO40" s="61"/>
      <c r="RTP40" s="61"/>
      <c r="RTQ40" s="61"/>
      <c r="RTR40" s="61"/>
      <c r="RTS40" s="61"/>
      <c r="RTT40" s="61"/>
      <c r="RTU40" s="61"/>
      <c r="RTV40" s="61"/>
      <c r="RTW40" s="61"/>
      <c r="RTX40" s="61"/>
      <c r="RTY40" s="61"/>
      <c r="RTZ40" s="61"/>
      <c r="RUA40" s="61"/>
      <c r="RUB40" s="61"/>
      <c r="RUC40" s="61"/>
      <c r="RUD40" s="61"/>
      <c r="RUE40" s="61"/>
      <c r="RUF40" s="61"/>
      <c r="RUG40" s="61"/>
      <c r="RUH40" s="61"/>
      <c r="RUI40" s="61"/>
      <c r="RUJ40" s="61"/>
      <c r="RUK40" s="61"/>
      <c r="RUL40" s="61"/>
      <c r="RUM40" s="61"/>
      <c r="RUN40" s="61"/>
      <c r="RUO40" s="61"/>
      <c r="RUP40" s="61"/>
      <c r="RUQ40" s="61"/>
      <c r="RUR40" s="61"/>
      <c r="RUS40" s="61"/>
      <c r="RUT40" s="61"/>
      <c r="RUU40" s="61"/>
      <c r="RUV40" s="61"/>
      <c r="RUW40" s="61"/>
      <c r="RUX40" s="61"/>
      <c r="RUY40" s="61"/>
      <c r="RUZ40" s="61"/>
      <c r="RVA40" s="61"/>
      <c r="RVB40" s="61"/>
      <c r="RVC40" s="61"/>
      <c r="RVD40" s="61"/>
      <c r="RVE40" s="61"/>
      <c r="RVF40" s="61"/>
      <c r="RVG40" s="61"/>
      <c r="RVH40" s="61"/>
      <c r="RVI40" s="61"/>
      <c r="RVJ40" s="61"/>
      <c r="RVK40" s="61"/>
      <c r="RVL40" s="61"/>
      <c r="RVM40" s="61"/>
      <c r="RVN40" s="61"/>
      <c r="RVO40" s="61"/>
      <c r="RVP40" s="61"/>
      <c r="RVQ40" s="61"/>
      <c r="RVR40" s="61"/>
      <c r="RVS40" s="61"/>
      <c r="RVT40" s="61"/>
      <c r="RVU40" s="61"/>
      <c r="RVV40" s="61"/>
      <c r="RVW40" s="61"/>
      <c r="RVX40" s="61"/>
      <c r="RVY40" s="61"/>
      <c r="RVZ40" s="61"/>
      <c r="RWA40" s="61"/>
      <c r="RWB40" s="61"/>
      <c r="RWC40" s="61"/>
      <c r="RWD40" s="61"/>
      <c r="RWE40" s="61"/>
      <c r="RWF40" s="61"/>
      <c r="RWG40" s="61"/>
      <c r="RWH40" s="61"/>
      <c r="RWI40" s="61"/>
      <c r="RWJ40" s="61"/>
      <c r="RWK40" s="61"/>
      <c r="RWL40" s="61"/>
      <c r="RWM40" s="61"/>
      <c r="RWN40" s="61"/>
      <c r="RWO40" s="61"/>
      <c r="RWP40" s="61"/>
      <c r="RWQ40" s="61"/>
      <c r="RWR40" s="61"/>
      <c r="RWS40" s="61"/>
      <c r="RWT40" s="61"/>
      <c r="RWU40" s="61"/>
      <c r="RWV40" s="61"/>
      <c r="RWW40" s="61"/>
      <c r="RWX40" s="61"/>
      <c r="RWY40" s="61"/>
      <c r="RWZ40" s="61"/>
      <c r="RXA40" s="61"/>
      <c r="RXB40" s="61"/>
      <c r="RXC40" s="61"/>
      <c r="RXD40" s="61"/>
      <c r="RXE40" s="61"/>
      <c r="RXF40" s="61"/>
      <c r="RXG40" s="61"/>
      <c r="RXH40" s="61"/>
      <c r="RXI40" s="61"/>
      <c r="RXJ40" s="61"/>
      <c r="RXK40" s="61"/>
      <c r="RXL40" s="61"/>
      <c r="RXM40" s="61"/>
      <c r="RXN40" s="61"/>
      <c r="RXO40" s="61"/>
      <c r="RXP40" s="61"/>
      <c r="RXQ40" s="61"/>
      <c r="RXR40" s="61"/>
      <c r="RXS40" s="61"/>
      <c r="RXT40" s="61"/>
      <c r="RXU40" s="61"/>
      <c r="RXV40" s="61"/>
      <c r="RXW40" s="61"/>
      <c r="RXX40" s="61"/>
      <c r="RXY40" s="61"/>
      <c r="RXZ40" s="61"/>
      <c r="RYA40" s="61"/>
      <c r="RYB40" s="61"/>
      <c r="RYC40" s="61"/>
      <c r="RYD40" s="61"/>
      <c r="RYE40" s="61"/>
      <c r="RYF40" s="61"/>
      <c r="RYG40" s="61"/>
      <c r="RYH40" s="61"/>
      <c r="RYI40" s="61"/>
      <c r="RYJ40" s="61"/>
      <c r="RYK40" s="61"/>
      <c r="RYL40" s="61"/>
      <c r="RYM40" s="61"/>
      <c r="RYN40" s="61"/>
      <c r="RYO40" s="61"/>
      <c r="RYP40" s="61"/>
      <c r="RYQ40" s="61"/>
      <c r="RYR40" s="61"/>
      <c r="RYS40" s="61"/>
      <c r="RYT40" s="61"/>
      <c r="RYU40" s="61"/>
      <c r="RYV40" s="61"/>
      <c r="RYW40" s="61"/>
      <c r="RYX40" s="61"/>
      <c r="RYY40" s="61"/>
      <c r="RYZ40" s="61"/>
      <c r="RZA40" s="61"/>
      <c r="RZB40" s="61"/>
      <c r="RZC40" s="61"/>
      <c r="RZD40" s="61"/>
      <c r="RZE40" s="61"/>
      <c r="RZF40" s="61"/>
      <c r="RZG40" s="61"/>
      <c r="RZH40" s="61"/>
      <c r="RZI40" s="61"/>
      <c r="RZJ40" s="61"/>
      <c r="RZK40" s="61"/>
      <c r="RZL40" s="61"/>
      <c r="RZM40" s="61"/>
      <c r="RZN40" s="61"/>
      <c r="RZO40" s="61"/>
      <c r="RZP40" s="61"/>
      <c r="RZQ40" s="61"/>
      <c r="RZR40" s="61"/>
      <c r="RZS40" s="61"/>
      <c r="RZT40" s="61"/>
      <c r="RZU40" s="61"/>
      <c r="RZV40" s="61"/>
      <c r="RZW40" s="61"/>
      <c r="RZX40" s="61"/>
      <c r="RZY40" s="61"/>
      <c r="RZZ40" s="61"/>
      <c r="SAA40" s="61"/>
      <c r="SAB40" s="61"/>
      <c r="SAC40" s="61"/>
      <c r="SAD40" s="61"/>
      <c r="SAE40" s="61"/>
      <c r="SAF40" s="61"/>
      <c r="SAG40" s="61"/>
      <c r="SAH40" s="61"/>
      <c r="SAI40" s="61"/>
      <c r="SAJ40" s="61"/>
      <c r="SAK40" s="61"/>
      <c r="SAL40" s="61"/>
      <c r="SAM40" s="61"/>
      <c r="SAN40" s="61"/>
      <c r="SAO40" s="61"/>
      <c r="SAP40" s="61"/>
      <c r="SAQ40" s="61"/>
      <c r="SAR40" s="61"/>
      <c r="SAS40" s="61"/>
      <c r="SAT40" s="61"/>
      <c r="SAU40" s="61"/>
      <c r="SAV40" s="61"/>
      <c r="SAW40" s="61"/>
      <c r="SAX40" s="61"/>
      <c r="SAY40" s="61"/>
      <c r="SAZ40" s="61"/>
      <c r="SBA40" s="61"/>
      <c r="SBB40" s="61"/>
      <c r="SBC40" s="61"/>
      <c r="SBD40" s="61"/>
      <c r="SBE40" s="61"/>
      <c r="SBF40" s="61"/>
      <c r="SBG40" s="61"/>
      <c r="SBH40" s="61"/>
      <c r="SBI40" s="61"/>
      <c r="SBJ40" s="61"/>
      <c r="SBK40" s="61"/>
      <c r="SBL40" s="61"/>
      <c r="SBM40" s="61"/>
      <c r="SBN40" s="61"/>
      <c r="SBO40" s="61"/>
      <c r="SBP40" s="61"/>
      <c r="SBQ40" s="61"/>
      <c r="SBR40" s="61"/>
      <c r="SBS40" s="61"/>
      <c r="SBT40" s="61"/>
      <c r="SBU40" s="61"/>
      <c r="SBV40" s="61"/>
      <c r="SBW40" s="61"/>
      <c r="SBX40" s="61"/>
      <c r="SBY40" s="61"/>
      <c r="SBZ40" s="61"/>
      <c r="SCA40" s="61"/>
      <c r="SCB40" s="61"/>
      <c r="SCC40" s="61"/>
      <c r="SCD40" s="61"/>
      <c r="SCE40" s="61"/>
      <c r="SCF40" s="61"/>
      <c r="SCG40" s="61"/>
      <c r="SCH40" s="61"/>
      <c r="SCI40" s="61"/>
      <c r="SCJ40" s="61"/>
      <c r="SCK40" s="61"/>
      <c r="SCL40" s="61"/>
      <c r="SCM40" s="61"/>
      <c r="SCN40" s="61"/>
      <c r="SCO40" s="61"/>
      <c r="SCP40" s="61"/>
      <c r="SCQ40" s="61"/>
      <c r="SCR40" s="61"/>
      <c r="SCS40" s="61"/>
      <c r="SCT40" s="61"/>
      <c r="SCU40" s="61"/>
      <c r="SCV40" s="61"/>
      <c r="SCW40" s="61"/>
      <c r="SCX40" s="61"/>
      <c r="SCY40" s="61"/>
      <c r="SCZ40" s="61"/>
      <c r="SDA40" s="61"/>
      <c r="SDB40" s="61"/>
      <c r="SDC40" s="61"/>
      <c r="SDD40" s="61"/>
      <c r="SDE40" s="61"/>
      <c r="SDF40" s="61"/>
      <c r="SDG40" s="61"/>
      <c r="SDH40" s="61"/>
      <c r="SDI40" s="61"/>
      <c r="SDJ40" s="61"/>
      <c r="SDK40" s="61"/>
      <c r="SDL40" s="61"/>
      <c r="SDM40" s="61"/>
      <c r="SDN40" s="61"/>
      <c r="SDO40" s="61"/>
      <c r="SDP40" s="61"/>
      <c r="SDQ40" s="61"/>
      <c r="SDR40" s="61"/>
      <c r="SDS40" s="61"/>
      <c r="SDT40" s="61"/>
      <c r="SDU40" s="61"/>
      <c r="SDV40" s="61"/>
      <c r="SDW40" s="61"/>
      <c r="SDX40" s="61"/>
      <c r="SDY40" s="61"/>
      <c r="SDZ40" s="61"/>
      <c r="SEA40" s="61"/>
      <c r="SEB40" s="61"/>
      <c r="SEC40" s="61"/>
      <c r="SED40" s="61"/>
      <c r="SEE40" s="61"/>
      <c r="SEF40" s="61"/>
      <c r="SEG40" s="61"/>
      <c r="SEH40" s="61"/>
      <c r="SEI40" s="61"/>
      <c r="SEJ40" s="61"/>
      <c r="SEK40" s="61"/>
      <c r="SEL40" s="61"/>
      <c r="SEM40" s="61"/>
      <c r="SEN40" s="61"/>
      <c r="SEO40" s="61"/>
      <c r="SEP40" s="61"/>
      <c r="SEQ40" s="61"/>
      <c r="SER40" s="61"/>
      <c r="SES40" s="61"/>
      <c r="SET40" s="61"/>
      <c r="SEU40" s="61"/>
      <c r="SEV40" s="61"/>
      <c r="SEW40" s="61"/>
      <c r="SEX40" s="61"/>
      <c r="SEY40" s="61"/>
      <c r="SEZ40" s="61"/>
      <c r="SFA40" s="61"/>
      <c r="SFB40" s="61"/>
      <c r="SFC40" s="61"/>
      <c r="SFD40" s="61"/>
      <c r="SFE40" s="61"/>
      <c r="SFF40" s="61"/>
      <c r="SFG40" s="61"/>
      <c r="SFH40" s="61"/>
      <c r="SFI40" s="61"/>
      <c r="SFJ40" s="61"/>
      <c r="SFK40" s="61"/>
      <c r="SFL40" s="61"/>
      <c r="SFM40" s="61"/>
      <c r="SFN40" s="61"/>
      <c r="SFO40" s="61"/>
      <c r="SFP40" s="61"/>
      <c r="SFQ40" s="61"/>
      <c r="SFR40" s="61"/>
      <c r="SFS40" s="61"/>
      <c r="SFT40" s="61"/>
      <c r="SFU40" s="61"/>
      <c r="SFV40" s="61"/>
      <c r="SFW40" s="61"/>
      <c r="SFX40" s="61"/>
      <c r="SFY40" s="61"/>
      <c r="SFZ40" s="61"/>
      <c r="SGA40" s="61"/>
      <c r="SGB40" s="61"/>
      <c r="SGC40" s="61"/>
      <c r="SGD40" s="61"/>
      <c r="SGE40" s="61"/>
      <c r="SGF40" s="61"/>
      <c r="SGG40" s="61"/>
      <c r="SGH40" s="61"/>
      <c r="SGI40" s="61"/>
      <c r="SGJ40" s="61"/>
      <c r="SGK40" s="61"/>
      <c r="SGL40" s="61"/>
      <c r="SGM40" s="61"/>
      <c r="SGN40" s="61"/>
      <c r="SGO40" s="61"/>
      <c r="SGP40" s="61"/>
      <c r="SGQ40" s="61"/>
      <c r="SGR40" s="61"/>
      <c r="SGS40" s="61"/>
      <c r="SGT40" s="61"/>
      <c r="SGU40" s="61"/>
      <c r="SGV40" s="61"/>
      <c r="SGW40" s="61"/>
      <c r="SGX40" s="61"/>
      <c r="SGY40" s="61"/>
      <c r="SGZ40" s="61"/>
      <c r="SHA40" s="61"/>
      <c r="SHB40" s="61"/>
      <c r="SHC40" s="61"/>
      <c r="SHD40" s="61"/>
      <c r="SHE40" s="61"/>
      <c r="SHF40" s="61"/>
      <c r="SHG40" s="61"/>
      <c r="SHH40" s="61"/>
      <c r="SHI40" s="61"/>
      <c r="SHJ40" s="61"/>
      <c r="SHK40" s="61"/>
      <c r="SHL40" s="61"/>
      <c r="SHM40" s="61"/>
      <c r="SHN40" s="61"/>
      <c r="SHO40" s="61"/>
      <c r="SHP40" s="61"/>
      <c r="SHQ40" s="61"/>
      <c r="SHR40" s="61"/>
      <c r="SHS40" s="61"/>
      <c r="SHT40" s="61"/>
      <c r="SHU40" s="61"/>
      <c r="SHV40" s="61"/>
      <c r="SHW40" s="61"/>
      <c r="SHX40" s="61"/>
      <c r="SHY40" s="61"/>
      <c r="SHZ40" s="61"/>
      <c r="SIA40" s="61"/>
      <c r="SIB40" s="61"/>
      <c r="SIC40" s="61"/>
      <c r="SID40" s="61"/>
      <c r="SIE40" s="61"/>
      <c r="SIF40" s="61"/>
      <c r="SIG40" s="61"/>
      <c r="SIH40" s="61"/>
      <c r="SII40" s="61"/>
      <c r="SIJ40" s="61"/>
      <c r="SIK40" s="61"/>
      <c r="SIL40" s="61"/>
      <c r="SIM40" s="61"/>
      <c r="SIN40" s="61"/>
      <c r="SIO40" s="61"/>
      <c r="SIP40" s="61"/>
      <c r="SIQ40" s="61"/>
      <c r="SIR40" s="61"/>
      <c r="SIS40" s="61"/>
      <c r="SIT40" s="61"/>
      <c r="SIU40" s="61"/>
      <c r="SIV40" s="61"/>
      <c r="SIW40" s="61"/>
      <c r="SIX40" s="61"/>
      <c r="SIY40" s="61"/>
      <c r="SIZ40" s="61"/>
      <c r="SJA40" s="61"/>
      <c r="SJB40" s="61"/>
      <c r="SJC40" s="61"/>
      <c r="SJD40" s="61"/>
      <c r="SJE40" s="61"/>
      <c r="SJF40" s="61"/>
      <c r="SJG40" s="61"/>
      <c r="SJH40" s="61"/>
      <c r="SJI40" s="61"/>
      <c r="SJJ40" s="61"/>
      <c r="SJK40" s="61"/>
      <c r="SJL40" s="61"/>
      <c r="SJM40" s="61"/>
      <c r="SJN40" s="61"/>
      <c r="SJO40" s="61"/>
      <c r="SJP40" s="61"/>
      <c r="SJQ40" s="61"/>
      <c r="SJR40" s="61"/>
      <c r="SJS40" s="61"/>
      <c r="SJT40" s="61"/>
      <c r="SJU40" s="61"/>
      <c r="SJV40" s="61"/>
      <c r="SJW40" s="61"/>
      <c r="SJX40" s="61"/>
      <c r="SJY40" s="61"/>
      <c r="SJZ40" s="61"/>
      <c r="SKA40" s="61"/>
      <c r="SKB40" s="61"/>
      <c r="SKC40" s="61"/>
      <c r="SKD40" s="61"/>
      <c r="SKE40" s="61"/>
      <c r="SKF40" s="61"/>
      <c r="SKG40" s="61"/>
      <c r="SKH40" s="61"/>
      <c r="SKI40" s="61"/>
      <c r="SKJ40" s="61"/>
      <c r="SKK40" s="61"/>
      <c r="SKL40" s="61"/>
      <c r="SKM40" s="61"/>
      <c r="SKN40" s="61"/>
      <c r="SKO40" s="61"/>
      <c r="SKP40" s="61"/>
      <c r="SKQ40" s="61"/>
      <c r="SKR40" s="61"/>
      <c r="SKS40" s="61"/>
      <c r="SKT40" s="61"/>
      <c r="SKU40" s="61"/>
      <c r="SKV40" s="61"/>
      <c r="SKW40" s="61"/>
      <c r="SKX40" s="61"/>
      <c r="SKY40" s="61"/>
      <c r="SKZ40" s="61"/>
      <c r="SLA40" s="61"/>
      <c r="SLB40" s="61"/>
      <c r="SLC40" s="61"/>
      <c r="SLD40" s="61"/>
      <c r="SLE40" s="61"/>
      <c r="SLF40" s="61"/>
      <c r="SLG40" s="61"/>
      <c r="SLH40" s="61"/>
      <c r="SLI40" s="61"/>
      <c r="SLJ40" s="61"/>
      <c r="SLK40" s="61"/>
      <c r="SLL40" s="61"/>
      <c r="SLM40" s="61"/>
      <c r="SLN40" s="61"/>
      <c r="SLO40" s="61"/>
      <c r="SLP40" s="61"/>
      <c r="SLQ40" s="61"/>
      <c r="SLR40" s="61"/>
      <c r="SLS40" s="61"/>
      <c r="SLT40" s="61"/>
      <c r="SLU40" s="61"/>
      <c r="SLV40" s="61"/>
      <c r="SLW40" s="61"/>
      <c r="SLX40" s="61"/>
      <c r="SLY40" s="61"/>
      <c r="SLZ40" s="61"/>
      <c r="SMA40" s="61"/>
      <c r="SMB40" s="61"/>
      <c r="SMC40" s="61"/>
      <c r="SMD40" s="61"/>
      <c r="SME40" s="61"/>
      <c r="SMF40" s="61"/>
      <c r="SMG40" s="61"/>
      <c r="SMH40" s="61"/>
      <c r="SMI40" s="61"/>
      <c r="SMJ40" s="61"/>
      <c r="SMK40" s="61"/>
      <c r="SML40" s="61"/>
      <c r="SMM40" s="61"/>
      <c r="SMN40" s="61"/>
      <c r="SMO40" s="61"/>
      <c r="SMP40" s="61"/>
      <c r="SMQ40" s="61"/>
      <c r="SMR40" s="61"/>
      <c r="SMS40" s="61"/>
      <c r="SMT40" s="61"/>
      <c r="SMU40" s="61"/>
      <c r="SMV40" s="61"/>
      <c r="SMW40" s="61"/>
      <c r="SMX40" s="61"/>
      <c r="SMY40" s="61"/>
      <c r="SMZ40" s="61"/>
      <c r="SNA40" s="61"/>
      <c r="SNB40" s="61"/>
      <c r="SNC40" s="61"/>
      <c r="SND40" s="61"/>
      <c r="SNE40" s="61"/>
      <c r="SNF40" s="61"/>
      <c r="SNG40" s="61"/>
      <c r="SNH40" s="61"/>
      <c r="SNI40" s="61"/>
      <c r="SNJ40" s="61"/>
      <c r="SNK40" s="61"/>
      <c r="SNL40" s="61"/>
      <c r="SNM40" s="61"/>
      <c r="SNN40" s="61"/>
      <c r="SNO40" s="61"/>
      <c r="SNP40" s="61"/>
      <c r="SNQ40" s="61"/>
      <c r="SNR40" s="61"/>
      <c r="SNS40" s="61"/>
      <c r="SNT40" s="61"/>
      <c r="SNU40" s="61"/>
      <c r="SNV40" s="61"/>
      <c r="SNW40" s="61"/>
      <c r="SNX40" s="61"/>
      <c r="SNY40" s="61"/>
      <c r="SNZ40" s="61"/>
      <c r="SOA40" s="61"/>
      <c r="SOB40" s="61"/>
      <c r="SOC40" s="61"/>
      <c r="SOD40" s="61"/>
      <c r="SOE40" s="61"/>
      <c r="SOF40" s="61"/>
      <c r="SOG40" s="61"/>
      <c r="SOH40" s="61"/>
      <c r="SOI40" s="61"/>
      <c r="SOJ40" s="61"/>
      <c r="SOK40" s="61"/>
      <c r="SOL40" s="61"/>
      <c r="SOM40" s="61"/>
      <c r="SON40" s="61"/>
      <c r="SOO40" s="61"/>
      <c r="SOP40" s="61"/>
      <c r="SOQ40" s="61"/>
      <c r="SOR40" s="61"/>
      <c r="SOS40" s="61"/>
      <c r="SOT40" s="61"/>
      <c r="SOU40" s="61"/>
      <c r="SOV40" s="61"/>
      <c r="SOW40" s="61"/>
      <c r="SOX40" s="61"/>
      <c r="SOY40" s="61"/>
      <c r="SOZ40" s="61"/>
      <c r="SPA40" s="61"/>
      <c r="SPB40" s="61"/>
      <c r="SPC40" s="61"/>
      <c r="SPD40" s="61"/>
      <c r="SPE40" s="61"/>
      <c r="SPF40" s="61"/>
      <c r="SPG40" s="61"/>
      <c r="SPH40" s="61"/>
      <c r="SPI40" s="61"/>
      <c r="SPJ40" s="61"/>
      <c r="SPK40" s="61"/>
      <c r="SPL40" s="61"/>
      <c r="SPM40" s="61"/>
      <c r="SPN40" s="61"/>
      <c r="SPO40" s="61"/>
      <c r="SPP40" s="61"/>
      <c r="SPQ40" s="61"/>
      <c r="SPR40" s="61"/>
      <c r="SPS40" s="61"/>
      <c r="SPT40" s="61"/>
      <c r="SPU40" s="61"/>
      <c r="SPV40" s="61"/>
      <c r="SPW40" s="61"/>
      <c r="SPX40" s="61"/>
      <c r="SPY40" s="61"/>
      <c r="SPZ40" s="61"/>
      <c r="SQA40" s="61"/>
      <c r="SQB40" s="61"/>
      <c r="SQC40" s="61"/>
      <c r="SQD40" s="61"/>
      <c r="SQE40" s="61"/>
      <c r="SQF40" s="61"/>
      <c r="SQG40" s="61"/>
      <c r="SQH40" s="61"/>
      <c r="SQI40" s="61"/>
      <c r="SQJ40" s="61"/>
      <c r="SQK40" s="61"/>
      <c r="SQL40" s="61"/>
      <c r="SQM40" s="61"/>
      <c r="SQN40" s="61"/>
      <c r="SQO40" s="61"/>
      <c r="SQP40" s="61"/>
      <c r="SQQ40" s="61"/>
      <c r="SQR40" s="61"/>
      <c r="SQS40" s="61"/>
      <c r="SQT40" s="61"/>
      <c r="SQU40" s="61"/>
      <c r="SQV40" s="61"/>
      <c r="SQW40" s="61"/>
      <c r="SQX40" s="61"/>
      <c r="SQY40" s="61"/>
      <c r="SQZ40" s="61"/>
      <c r="SRA40" s="61"/>
      <c r="SRB40" s="61"/>
      <c r="SRC40" s="61"/>
      <c r="SRD40" s="61"/>
      <c r="SRE40" s="61"/>
      <c r="SRF40" s="61"/>
      <c r="SRG40" s="61"/>
      <c r="SRH40" s="61"/>
      <c r="SRI40" s="61"/>
      <c r="SRJ40" s="61"/>
      <c r="SRK40" s="61"/>
      <c r="SRL40" s="61"/>
      <c r="SRM40" s="61"/>
      <c r="SRN40" s="61"/>
      <c r="SRO40" s="61"/>
      <c r="SRP40" s="61"/>
      <c r="SRQ40" s="61"/>
      <c r="SRR40" s="61"/>
      <c r="SRS40" s="61"/>
      <c r="SRT40" s="61"/>
      <c r="SRU40" s="61"/>
      <c r="SRV40" s="61"/>
      <c r="SRW40" s="61"/>
      <c r="SRX40" s="61"/>
      <c r="SRY40" s="61"/>
      <c r="SRZ40" s="61"/>
      <c r="SSA40" s="61"/>
      <c r="SSB40" s="61"/>
      <c r="SSC40" s="61"/>
      <c r="SSD40" s="61"/>
      <c r="SSE40" s="61"/>
      <c r="SSF40" s="61"/>
      <c r="SSG40" s="61"/>
      <c r="SSH40" s="61"/>
      <c r="SSI40" s="61"/>
      <c r="SSJ40" s="61"/>
      <c r="SSK40" s="61"/>
      <c r="SSL40" s="61"/>
      <c r="SSM40" s="61"/>
      <c r="SSN40" s="61"/>
      <c r="SSO40" s="61"/>
      <c r="SSP40" s="61"/>
      <c r="SSQ40" s="61"/>
      <c r="SSR40" s="61"/>
      <c r="SSS40" s="61"/>
      <c r="SST40" s="61"/>
      <c r="SSU40" s="61"/>
      <c r="SSV40" s="61"/>
      <c r="SSW40" s="61"/>
      <c r="SSX40" s="61"/>
      <c r="SSY40" s="61"/>
      <c r="SSZ40" s="61"/>
      <c r="STA40" s="61"/>
      <c r="STB40" s="61"/>
      <c r="STC40" s="61"/>
      <c r="STD40" s="61"/>
      <c r="STE40" s="61"/>
      <c r="STF40" s="61"/>
      <c r="STG40" s="61"/>
      <c r="STH40" s="61"/>
      <c r="STI40" s="61"/>
      <c r="STJ40" s="61"/>
      <c r="STK40" s="61"/>
      <c r="STL40" s="61"/>
      <c r="STM40" s="61"/>
      <c r="STN40" s="61"/>
      <c r="STO40" s="61"/>
      <c r="STP40" s="61"/>
      <c r="STQ40" s="61"/>
      <c r="STR40" s="61"/>
      <c r="STS40" s="61"/>
      <c r="STT40" s="61"/>
      <c r="STU40" s="61"/>
      <c r="STV40" s="61"/>
      <c r="STW40" s="61"/>
      <c r="STX40" s="61"/>
      <c r="STY40" s="61"/>
      <c r="STZ40" s="61"/>
      <c r="SUA40" s="61"/>
      <c r="SUB40" s="61"/>
      <c r="SUC40" s="61"/>
      <c r="SUD40" s="61"/>
      <c r="SUE40" s="61"/>
      <c r="SUF40" s="61"/>
      <c r="SUG40" s="61"/>
      <c r="SUH40" s="61"/>
      <c r="SUI40" s="61"/>
      <c r="SUJ40" s="61"/>
      <c r="SUK40" s="61"/>
      <c r="SUL40" s="61"/>
      <c r="SUM40" s="61"/>
      <c r="SUN40" s="61"/>
      <c r="SUO40" s="61"/>
      <c r="SUP40" s="61"/>
      <c r="SUQ40" s="61"/>
      <c r="SUR40" s="61"/>
      <c r="SUS40" s="61"/>
      <c r="SUT40" s="61"/>
      <c r="SUU40" s="61"/>
      <c r="SUV40" s="61"/>
      <c r="SUW40" s="61"/>
      <c r="SUX40" s="61"/>
      <c r="SUY40" s="61"/>
      <c r="SUZ40" s="61"/>
      <c r="SVA40" s="61"/>
      <c r="SVB40" s="61"/>
      <c r="SVC40" s="61"/>
      <c r="SVD40" s="61"/>
      <c r="SVE40" s="61"/>
      <c r="SVF40" s="61"/>
      <c r="SVG40" s="61"/>
      <c r="SVH40" s="61"/>
      <c r="SVI40" s="61"/>
      <c r="SVJ40" s="61"/>
      <c r="SVK40" s="61"/>
      <c r="SVL40" s="61"/>
      <c r="SVM40" s="61"/>
      <c r="SVN40" s="61"/>
      <c r="SVO40" s="61"/>
      <c r="SVP40" s="61"/>
      <c r="SVQ40" s="61"/>
      <c r="SVR40" s="61"/>
      <c r="SVS40" s="61"/>
      <c r="SVT40" s="61"/>
      <c r="SVU40" s="61"/>
      <c r="SVV40" s="61"/>
      <c r="SVW40" s="61"/>
      <c r="SVX40" s="61"/>
      <c r="SVY40" s="61"/>
      <c r="SVZ40" s="61"/>
      <c r="SWA40" s="61"/>
      <c r="SWB40" s="61"/>
      <c r="SWC40" s="61"/>
      <c r="SWD40" s="61"/>
      <c r="SWE40" s="61"/>
      <c r="SWF40" s="61"/>
      <c r="SWG40" s="61"/>
      <c r="SWH40" s="61"/>
      <c r="SWI40" s="61"/>
      <c r="SWJ40" s="61"/>
      <c r="SWK40" s="61"/>
      <c r="SWL40" s="61"/>
      <c r="SWM40" s="61"/>
      <c r="SWN40" s="61"/>
      <c r="SWO40" s="61"/>
      <c r="SWP40" s="61"/>
      <c r="SWQ40" s="61"/>
      <c r="SWR40" s="61"/>
      <c r="SWS40" s="61"/>
      <c r="SWT40" s="61"/>
      <c r="SWU40" s="61"/>
      <c r="SWV40" s="61"/>
      <c r="SWW40" s="61"/>
      <c r="SWX40" s="61"/>
      <c r="SWY40" s="61"/>
      <c r="SWZ40" s="61"/>
      <c r="SXA40" s="61"/>
      <c r="SXB40" s="61"/>
      <c r="SXC40" s="61"/>
      <c r="SXD40" s="61"/>
      <c r="SXE40" s="61"/>
      <c r="SXF40" s="61"/>
      <c r="SXG40" s="61"/>
      <c r="SXH40" s="61"/>
      <c r="SXI40" s="61"/>
      <c r="SXJ40" s="61"/>
      <c r="SXK40" s="61"/>
      <c r="SXL40" s="61"/>
      <c r="SXM40" s="61"/>
      <c r="SXN40" s="61"/>
      <c r="SXO40" s="61"/>
      <c r="SXP40" s="61"/>
      <c r="SXQ40" s="61"/>
      <c r="SXR40" s="61"/>
      <c r="SXS40" s="61"/>
      <c r="SXT40" s="61"/>
      <c r="SXU40" s="61"/>
      <c r="SXV40" s="61"/>
      <c r="SXW40" s="61"/>
      <c r="SXX40" s="61"/>
      <c r="SXY40" s="61"/>
      <c r="SXZ40" s="61"/>
      <c r="SYA40" s="61"/>
      <c r="SYB40" s="61"/>
      <c r="SYC40" s="61"/>
      <c r="SYD40" s="61"/>
      <c r="SYE40" s="61"/>
      <c r="SYF40" s="61"/>
      <c r="SYG40" s="61"/>
      <c r="SYH40" s="61"/>
      <c r="SYI40" s="61"/>
      <c r="SYJ40" s="61"/>
      <c r="SYK40" s="61"/>
      <c r="SYL40" s="61"/>
      <c r="SYM40" s="61"/>
      <c r="SYN40" s="61"/>
      <c r="SYO40" s="61"/>
      <c r="SYP40" s="61"/>
      <c r="SYQ40" s="61"/>
      <c r="SYR40" s="61"/>
      <c r="SYS40" s="61"/>
      <c r="SYT40" s="61"/>
      <c r="SYU40" s="61"/>
      <c r="SYV40" s="61"/>
      <c r="SYW40" s="61"/>
      <c r="SYX40" s="61"/>
      <c r="SYY40" s="61"/>
      <c r="SYZ40" s="61"/>
      <c r="SZA40" s="61"/>
      <c r="SZB40" s="61"/>
      <c r="SZC40" s="61"/>
      <c r="SZD40" s="61"/>
      <c r="SZE40" s="61"/>
      <c r="SZF40" s="61"/>
      <c r="SZG40" s="61"/>
      <c r="SZH40" s="61"/>
      <c r="SZI40" s="61"/>
      <c r="SZJ40" s="61"/>
      <c r="SZK40" s="61"/>
      <c r="SZL40" s="61"/>
      <c r="SZM40" s="61"/>
      <c r="SZN40" s="61"/>
      <c r="SZO40" s="61"/>
      <c r="SZP40" s="61"/>
      <c r="SZQ40" s="61"/>
      <c r="SZR40" s="61"/>
      <c r="SZS40" s="61"/>
      <c r="SZT40" s="61"/>
      <c r="SZU40" s="61"/>
      <c r="SZV40" s="61"/>
      <c r="SZW40" s="61"/>
      <c r="SZX40" s="61"/>
      <c r="SZY40" s="61"/>
      <c r="SZZ40" s="61"/>
      <c r="TAA40" s="61"/>
      <c r="TAB40" s="61"/>
      <c r="TAC40" s="61"/>
      <c r="TAD40" s="61"/>
      <c r="TAE40" s="61"/>
      <c r="TAF40" s="61"/>
      <c r="TAG40" s="61"/>
      <c r="TAH40" s="61"/>
      <c r="TAI40" s="61"/>
      <c r="TAJ40" s="61"/>
      <c r="TAK40" s="61"/>
      <c r="TAL40" s="61"/>
      <c r="TAM40" s="61"/>
      <c r="TAN40" s="61"/>
      <c r="TAO40" s="61"/>
      <c r="TAP40" s="61"/>
      <c r="TAQ40" s="61"/>
      <c r="TAR40" s="61"/>
      <c r="TAS40" s="61"/>
      <c r="TAT40" s="61"/>
      <c r="TAU40" s="61"/>
      <c r="TAV40" s="61"/>
      <c r="TAW40" s="61"/>
      <c r="TAX40" s="61"/>
      <c r="TAY40" s="61"/>
      <c r="TAZ40" s="61"/>
      <c r="TBA40" s="61"/>
      <c r="TBB40" s="61"/>
      <c r="TBC40" s="61"/>
      <c r="TBD40" s="61"/>
      <c r="TBE40" s="61"/>
      <c r="TBF40" s="61"/>
      <c r="TBG40" s="61"/>
      <c r="TBH40" s="61"/>
      <c r="TBI40" s="61"/>
      <c r="TBJ40" s="61"/>
      <c r="TBK40" s="61"/>
      <c r="TBL40" s="61"/>
      <c r="TBM40" s="61"/>
      <c r="TBN40" s="61"/>
      <c r="TBO40" s="61"/>
      <c r="TBP40" s="61"/>
      <c r="TBQ40" s="61"/>
      <c r="TBR40" s="61"/>
      <c r="TBS40" s="61"/>
      <c r="TBT40" s="61"/>
      <c r="TBU40" s="61"/>
      <c r="TBV40" s="61"/>
      <c r="TBW40" s="61"/>
      <c r="TBX40" s="61"/>
      <c r="TBY40" s="61"/>
      <c r="TBZ40" s="61"/>
      <c r="TCA40" s="61"/>
      <c r="TCB40" s="61"/>
      <c r="TCC40" s="61"/>
      <c r="TCD40" s="61"/>
      <c r="TCE40" s="61"/>
      <c r="TCF40" s="61"/>
      <c r="TCG40" s="61"/>
      <c r="TCH40" s="61"/>
      <c r="TCI40" s="61"/>
      <c r="TCJ40" s="61"/>
      <c r="TCK40" s="61"/>
      <c r="TCL40" s="61"/>
      <c r="TCM40" s="61"/>
      <c r="TCN40" s="61"/>
      <c r="TCO40" s="61"/>
      <c r="TCP40" s="61"/>
      <c r="TCQ40" s="61"/>
      <c r="TCR40" s="61"/>
      <c r="TCS40" s="61"/>
      <c r="TCT40" s="61"/>
      <c r="TCU40" s="61"/>
      <c r="TCV40" s="61"/>
      <c r="TCW40" s="61"/>
      <c r="TCX40" s="61"/>
      <c r="TCY40" s="61"/>
      <c r="TCZ40" s="61"/>
      <c r="TDA40" s="61"/>
      <c r="TDB40" s="61"/>
      <c r="TDC40" s="61"/>
      <c r="TDD40" s="61"/>
      <c r="TDE40" s="61"/>
      <c r="TDF40" s="61"/>
      <c r="TDG40" s="61"/>
      <c r="TDH40" s="61"/>
      <c r="TDI40" s="61"/>
      <c r="TDJ40" s="61"/>
      <c r="TDK40" s="61"/>
      <c r="TDL40" s="61"/>
      <c r="TDM40" s="61"/>
      <c r="TDN40" s="61"/>
      <c r="TDO40" s="61"/>
      <c r="TDP40" s="61"/>
      <c r="TDQ40" s="61"/>
      <c r="TDR40" s="61"/>
      <c r="TDS40" s="61"/>
      <c r="TDT40" s="61"/>
      <c r="TDU40" s="61"/>
      <c r="TDV40" s="61"/>
      <c r="TDW40" s="61"/>
      <c r="TDX40" s="61"/>
      <c r="TDY40" s="61"/>
      <c r="TDZ40" s="61"/>
      <c r="TEA40" s="61"/>
      <c r="TEB40" s="61"/>
      <c r="TEC40" s="61"/>
      <c r="TED40" s="61"/>
      <c r="TEE40" s="61"/>
      <c r="TEF40" s="61"/>
      <c r="TEG40" s="61"/>
      <c r="TEH40" s="61"/>
      <c r="TEI40" s="61"/>
      <c r="TEJ40" s="61"/>
      <c r="TEK40" s="61"/>
      <c r="TEL40" s="61"/>
      <c r="TEM40" s="61"/>
      <c r="TEN40" s="61"/>
      <c r="TEO40" s="61"/>
      <c r="TEP40" s="61"/>
      <c r="TEQ40" s="61"/>
      <c r="TER40" s="61"/>
      <c r="TES40" s="61"/>
      <c r="TET40" s="61"/>
      <c r="TEU40" s="61"/>
      <c r="TEV40" s="61"/>
      <c r="TEW40" s="61"/>
      <c r="TEX40" s="61"/>
      <c r="TEY40" s="61"/>
      <c r="TEZ40" s="61"/>
      <c r="TFA40" s="61"/>
      <c r="TFB40" s="61"/>
      <c r="TFC40" s="61"/>
      <c r="TFD40" s="61"/>
      <c r="TFE40" s="61"/>
      <c r="TFF40" s="61"/>
      <c r="TFG40" s="61"/>
      <c r="TFH40" s="61"/>
      <c r="TFI40" s="61"/>
      <c r="TFJ40" s="61"/>
      <c r="TFK40" s="61"/>
      <c r="TFL40" s="61"/>
      <c r="TFM40" s="61"/>
      <c r="TFN40" s="61"/>
      <c r="TFO40" s="61"/>
      <c r="TFP40" s="61"/>
      <c r="TFQ40" s="61"/>
      <c r="TFR40" s="61"/>
      <c r="TFS40" s="61"/>
      <c r="TFT40" s="61"/>
      <c r="TFU40" s="61"/>
      <c r="TFV40" s="61"/>
      <c r="TFW40" s="61"/>
      <c r="TFX40" s="61"/>
      <c r="TFY40" s="61"/>
      <c r="TFZ40" s="61"/>
      <c r="TGA40" s="61"/>
      <c r="TGB40" s="61"/>
      <c r="TGC40" s="61"/>
      <c r="TGD40" s="61"/>
      <c r="TGE40" s="61"/>
      <c r="TGF40" s="61"/>
      <c r="TGG40" s="61"/>
      <c r="TGH40" s="61"/>
      <c r="TGI40" s="61"/>
      <c r="TGJ40" s="61"/>
      <c r="TGK40" s="61"/>
      <c r="TGL40" s="61"/>
      <c r="TGM40" s="61"/>
      <c r="TGN40" s="61"/>
      <c r="TGO40" s="61"/>
      <c r="TGP40" s="61"/>
      <c r="TGQ40" s="61"/>
      <c r="TGR40" s="61"/>
      <c r="TGS40" s="61"/>
      <c r="TGT40" s="61"/>
      <c r="TGU40" s="61"/>
      <c r="TGV40" s="61"/>
      <c r="TGW40" s="61"/>
      <c r="TGX40" s="61"/>
      <c r="TGY40" s="61"/>
      <c r="TGZ40" s="61"/>
      <c r="THA40" s="61"/>
      <c r="THB40" s="61"/>
      <c r="THC40" s="61"/>
      <c r="THD40" s="61"/>
      <c r="THE40" s="61"/>
      <c r="THF40" s="61"/>
      <c r="THG40" s="61"/>
      <c r="THH40" s="61"/>
      <c r="THI40" s="61"/>
      <c r="THJ40" s="61"/>
      <c r="THK40" s="61"/>
      <c r="THL40" s="61"/>
      <c r="THM40" s="61"/>
      <c r="THN40" s="61"/>
      <c r="THO40" s="61"/>
      <c r="THP40" s="61"/>
      <c r="THQ40" s="61"/>
      <c r="THR40" s="61"/>
      <c r="THS40" s="61"/>
      <c r="THT40" s="61"/>
      <c r="THU40" s="61"/>
      <c r="THV40" s="61"/>
      <c r="THW40" s="61"/>
      <c r="THX40" s="61"/>
      <c r="THY40" s="61"/>
      <c r="THZ40" s="61"/>
      <c r="TIA40" s="61"/>
      <c r="TIB40" s="61"/>
      <c r="TIC40" s="61"/>
      <c r="TID40" s="61"/>
      <c r="TIE40" s="61"/>
      <c r="TIF40" s="61"/>
      <c r="TIG40" s="61"/>
      <c r="TIH40" s="61"/>
      <c r="TII40" s="61"/>
      <c r="TIJ40" s="61"/>
      <c r="TIK40" s="61"/>
      <c r="TIL40" s="61"/>
      <c r="TIM40" s="61"/>
      <c r="TIN40" s="61"/>
      <c r="TIO40" s="61"/>
      <c r="TIP40" s="61"/>
      <c r="TIQ40" s="61"/>
      <c r="TIR40" s="61"/>
      <c r="TIS40" s="61"/>
      <c r="TIT40" s="61"/>
      <c r="TIU40" s="61"/>
      <c r="TIV40" s="61"/>
      <c r="TIW40" s="61"/>
      <c r="TIX40" s="61"/>
      <c r="TIY40" s="61"/>
      <c r="TIZ40" s="61"/>
      <c r="TJA40" s="61"/>
      <c r="TJB40" s="61"/>
      <c r="TJC40" s="61"/>
      <c r="TJD40" s="61"/>
      <c r="TJE40" s="61"/>
      <c r="TJF40" s="61"/>
      <c r="TJG40" s="61"/>
      <c r="TJH40" s="61"/>
      <c r="TJI40" s="61"/>
      <c r="TJJ40" s="61"/>
      <c r="TJK40" s="61"/>
      <c r="TJL40" s="61"/>
      <c r="TJM40" s="61"/>
      <c r="TJN40" s="61"/>
      <c r="TJO40" s="61"/>
      <c r="TJP40" s="61"/>
      <c r="TJQ40" s="61"/>
      <c r="TJR40" s="61"/>
      <c r="TJS40" s="61"/>
      <c r="TJT40" s="61"/>
      <c r="TJU40" s="61"/>
      <c r="TJV40" s="61"/>
      <c r="TJW40" s="61"/>
      <c r="TJX40" s="61"/>
      <c r="TJY40" s="61"/>
      <c r="TJZ40" s="61"/>
      <c r="TKA40" s="61"/>
      <c r="TKB40" s="61"/>
      <c r="TKC40" s="61"/>
      <c r="TKD40" s="61"/>
      <c r="TKE40" s="61"/>
      <c r="TKF40" s="61"/>
      <c r="TKG40" s="61"/>
      <c r="TKH40" s="61"/>
      <c r="TKI40" s="61"/>
      <c r="TKJ40" s="61"/>
      <c r="TKK40" s="61"/>
      <c r="TKL40" s="61"/>
      <c r="TKM40" s="61"/>
      <c r="TKN40" s="61"/>
      <c r="TKO40" s="61"/>
      <c r="TKP40" s="61"/>
      <c r="TKQ40" s="61"/>
      <c r="TKR40" s="61"/>
      <c r="TKS40" s="61"/>
      <c r="TKT40" s="61"/>
      <c r="TKU40" s="61"/>
      <c r="TKV40" s="61"/>
      <c r="TKW40" s="61"/>
      <c r="TKX40" s="61"/>
      <c r="TKY40" s="61"/>
      <c r="TKZ40" s="61"/>
      <c r="TLA40" s="61"/>
      <c r="TLB40" s="61"/>
      <c r="TLC40" s="61"/>
      <c r="TLD40" s="61"/>
      <c r="TLE40" s="61"/>
      <c r="TLF40" s="61"/>
      <c r="TLG40" s="61"/>
      <c r="TLH40" s="61"/>
      <c r="TLI40" s="61"/>
      <c r="TLJ40" s="61"/>
      <c r="TLK40" s="61"/>
      <c r="TLL40" s="61"/>
      <c r="TLM40" s="61"/>
      <c r="TLN40" s="61"/>
      <c r="TLO40" s="61"/>
      <c r="TLP40" s="61"/>
      <c r="TLQ40" s="61"/>
      <c r="TLR40" s="61"/>
      <c r="TLS40" s="61"/>
      <c r="TLT40" s="61"/>
      <c r="TLU40" s="61"/>
      <c r="TLV40" s="61"/>
      <c r="TLW40" s="61"/>
      <c r="TLX40" s="61"/>
      <c r="TLY40" s="61"/>
      <c r="TLZ40" s="61"/>
      <c r="TMA40" s="61"/>
      <c r="TMB40" s="61"/>
      <c r="TMC40" s="61"/>
      <c r="TMD40" s="61"/>
      <c r="TME40" s="61"/>
      <c r="TMF40" s="61"/>
      <c r="TMG40" s="61"/>
      <c r="TMH40" s="61"/>
      <c r="TMI40" s="61"/>
      <c r="TMJ40" s="61"/>
      <c r="TMK40" s="61"/>
      <c r="TML40" s="61"/>
      <c r="TMM40" s="61"/>
      <c r="TMN40" s="61"/>
      <c r="TMO40" s="61"/>
      <c r="TMP40" s="61"/>
      <c r="TMQ40" s="61"/>
      <c r="TMR40" s="61"/>
      <c r="TMS40" s="61"/>
      <c r="TMT40" s="61"/>
      <c r="TMU40" s="61"/>
      <c r="TMV40" s="61"/>
      <c r="TMW40" s="61"/>
      <c r="TMX40" s="61"/>
      <c r="TMY40" s="61"/>
      <c r="TMZ40" s="61"/>
      <c r="TNA40" s="61"/>
      <c r="TNB40" s="61"/>
      <c r="TNC40" s="61"/>
      <c r="TND40" s="61"/>
      <c r="TNE40" s="61"/>
      <c r="TNF40" s="61"/>
      <c r="TNG40" s="61"/>
      <c r="TNH40" s="61"/>
      <c r="TNI40" s="61"/>
      <c r="TNJ40" s="61"/>
      <c r="TNK40" s="61"/>
      <c r="TNL40" s="61"/>
      <c r="TNM40" s="61"/>
      <c r="TNN40" s="61"/>
      <c r="TNO40" s="61"/>
      <c r="TNP40" s="61"/>
      <c r="TNQ40" s="61"/>
      <c r="TNR40" s="61"/>
      <c r="TNS40" s="61"/>
      <c r="TNT40" s="61"/>
      <c r="TNU40" s="61"/>
      <c r="TNV40" s="61"/>
      <c r="TNW40" s="61"/>
      <c r="TNX40" s="61"/>
      <c r="TNY40" s="61"/>
      <c r="TNZ40" s="61"/>
      <c r="TOA40" s="61"/>
      <c r="TOB40" s="61"/>
      <c r="TOC40" s="61"/>
      <c r="TOD40" s="61"/>
      <c r="TOE40" s="61"/>
      <c r="TOF40" s="61"/>
      <c r="TOG40" s="61"/>
      <c r="TOH40" s="61"/>
      <c r="TOI40" s="61"/>
      <c r="TOJ40" s="61"/>
      <c r="TOK40" s="61"/>
      <c r="TOL40" s="61"/>
      <c r="TOM40" s="61"/>
      <c r="TON40" s="61"/>
      <c r="TOO40" s="61"/>
      <c r="TOP40" s="61"/>
      <c r="TOQ40" s="61"/>
      <c r="TOR40" s="61"/>
      <c r="TOS40" s="61"/>
      <c r="TOT40" s="61"/>
      <c r="TOU40" s="61"/>
      <c r="TOV40" s="61"/>
      <c r="TOW40" s="61"/>
      <c r="TOX40" s="61"/>
      <c r="TOY40" s="61"/>
      <c r="TOZ40" s="61"/>
      <c r="TPA40" s="61"/>
      <c r="TPB40" s="61"/>
      <c r="TPC40" s="61"/>
      <c r="TPD40" s="61"/>
      <c r="TPE40" s="61"/>
      <c r="TPF40" s="61"/>
      <c r="TPG40" s="61"/>
      <c r="TPH40" s="61"/>
      <c r="TPI40" s="61"/>
      <c r="TPJ40" s="61"/>
      <c r="TPK40" s="61"/>
      <c r="TPL40" s="61"/>
      <c r="TPM40" s="61"/>
      <c r="TPN40" s="61"/>
      <c r="TPO40" s="61"/>
      <c r="TPP40" s="61"/>
      <c r="TPQ40" s="61"/>
      <c r="TPR40" s="61"/>
      <c r="TPS40" s="61"/>
      <c r="TPT40" s="61"/>
      <c r="TPU40" s="61"/>
      <c r="TPV40" s="61"/>
      <c r="TPW40" s="61"/>
      <c r="TPX40" s="61"/>
      <c r="TPY40" s="61"/>
      <c r="TPZ40" s="61"/>
      <c r="TQA40" s="61"/>
      <c r="TQB40" s="61"/>
      <c r="TQC40" s="61"/>
      <c r="TQD40" s="61"/>
      <c r="TQE40" s="61"/>
      <c r="TQF40" s="61"/>
      <c r="TQG40" s="61"/>
      <c r="TQH40" s="61"/>
      <c r="TQI40" s="61"/>
      <c r="TQJ40" s="61"/>
      <c r="TQK40" s="61"/>
      <c r="TQL40" s="61"/>
      <c r="TQM40" s="61"/>
      <c r="TQN40" s="61"/>
      <c r="TQO40" s="61"/>
      <c r="TQP40" s="61"/>
      <c r="TQQ40" s="61"/>
      <c r="TQR40" s="61"/>
      <c r="TQS40" s="61"/>
      <c r="TQT40" s="61"/>
      <c r="TQU40" s="61"/>
      <c r="TQV40" s="61"/>
      <c r="TQW40" s="61"/>
      <c r="TQX40" s="61"/>
      <c r="TQY40" s="61"/>
      <c r="TQZ40" s="61"/>
      <c r="TRA40" s="61"/>
      <c r="TRB40" s="61"/>
      <c r="TRC40" s="61"/>
      <c r="TRD40" s="61"/>
      <c r="TRE40" s="61"/>
      <c r="TRF40" s="61"/>
      <c r="TRG40" s="61"/>
      <c r="TRH40" s="61"/>
      <c r="TRI40" s="61"/>
      <c r="TRJ40" s="61"/>
      <c r="TRK40" s="61"/>
      <c r="TRL40" s="61"/>
      <c r="TRM40" s="61"/>
      <c r="TRN40" s="61"/>
      <c r="TRO40" s="61"/>
      <c r="TRP40" s="61"/>
      <c r="TRQ40" s="61"/>
      <c r="TRR40" s="61"/>
      <c r="TRS40" s="61"/>
      <c r="TRT40" s="61"/>
      <c r="TRU40" s="61"/>
      <c r="TRV40" s="61"/>
      <c r="TRW40" s="61"/>
      <c r="TRX40" s="61"/>
      <c r="TRY40" s="61"/>
      <c r="TRZ40" s="61"/>
      <c r="TSA40" s="61"/>
      <c r="TSB40" s="61"/>
      <c r="TSC40" s="61"/>
      <c r="TSD40" s="61"/>
      <c r="TSE40" s="61"/>
      <c r="TSF40" s="61"/>
      <c r="TSG40" s="61"/>
      <c r="TSH40" s="61"/>
      <c r="TSI40" s="61"/>
      <c r="TSJ40" s="61"/>
      <c r="TSK40" s="61"/>
      <c r="TSL40" s="61"/>
      <c r="TSM40" s="61"/>
      <c r="TSN40" s="61"/>
      <c r="TSO40" s="61"/>
      <c r="TSP40" s="61"/>
      <c r="TSQ40" s="61"/>
      <c r="TSR40" s="61"/>
      <c r="TSS40" s="61"/>
      <c r="TST40" s="61"/>
      <c r="TSU40" s="61"/>
      <c r="TSV40" s="61"/>
      <c r="TSW40" s="61"/>
      <c r="TSX40" s="61"/>
      <c r="TSY40" s="61"/>
      <c r="TSZ40" s="61"/>
      <c r="TTA40" s="61"/>
      <c r="TTB40" s="61"/>
      <c r="TTC40" s="61"/>
      <c r="TTD40" s="61"/>
      <c r="TTE40" s="61"/>
      <c r="TTF40" s="61"/>
      <c r="TTG40" s="61"/>
      <c r="TTH40" s="61"/>
      <c r="TTI40" s="61"/>
      <c r="TTJ40" s="61"/>
      <c r="TTK40" s="61"/>
      <c r="TTL40" s="61"/>
      <c r="TTM40" s="61"/>
      <c r="TTN40" s="61"/>
      <c r="TTO40" s="61"/>
      <c r="TTP40" s="61"/>
      <c r="TTQ40" s="61"/>
      <c r="TTR40" s="61"/>
      <c r="TTS40" s="61"/>
      <c r="TTT40" s="61"/>
      <c r="TTU40" s="61"/>
      <c r="TTV40" s="61"/>
      <c r="TTW40" s="61"/>
      <c r="TTX40" s="61"/>
      <c r="TTY40" s="61"/>
      <c r="TTZ40" s="61"/>
      <c r="TUA40" s="61"/>
      <c r="TUB40" s="61"/>
      <c r="TUC40" s="61"/>
      <c r="TUD40" s="61"/>
      <c r="TUE40" s="61"/>
      <c r="TUF40" s="61"/>
      <c r="TUG40" s="61"/>
      <c r="TUH40" s="61"/>
      <c r="TUI40" s="61"/>
      <c r="TUJ40" s="61"/>
      <c r="TUK40" s="61"/>
      <c r="TUL40" s="61"/>
      <c r="TUM40" s="61"/>
      <c r="TUN40" s="61"/>
      <c r="TUO40" s="61"/>
      <c r="TUP40" s="61"/>
      <c r="TUQ40" s="61"/>
      <c r="TUR40" s="61"/>
      <c r="TUS40" s="61"/>
      <c r="TUT40" s="61"/>
      <c r="TUU40" s="61"/>
      <c r="TUV40" s="61"/>
      <c r="TUW40" s="61"/>
      <c r="TUX40" s="61"/>
      <c r="TUY40" s="61"/>
      <c r="TUZ40" s="61"/>
      <c r="TVA40" s="61"/>
      <c r="TVB40" s="61"/>
      <c r="TVC40" s="61"/>
      <c r="TVD40" s="61"/>
      <c r="TVE40" s="61"/>
      <c r="TVF40" s="61"/>
      <c r="TVG40" s="61"/>
      <c r="TVH40" s="61"/>
      <c r="TVI40" s="61"/>
      <c r="TVJ40" s="61"/>
      <c r="TVK40" s="61"/>
      <c r="TVL40" s="61"/>
      <c r="TVM40" s="61"/>
      <c r="TVN40" s="61"/>
      <c r="TVO40" s="61"/>
      <c r="TVP40" s="61"/>
      <c r="TVQ40" s="61"/>
      <c r="TVR40" s="61"/>
      <c r="TVS40" s="61"/>
      <c r="TVT40" s="61"/>
      <c r="TVU40" s="61"/>
      <c r="TVV40" s="61"/>
      <c r="TVW40" s="61"/>
      <c r="TVX40" s="61"/>
      <c r="TVY40" s="61"/>
      <c r="TVZ40" s="61"/>
      <c r="TWA40" s="61"/>
      <c r="TWB40" s="61"/>
      <c r="TWC40" s="61"/>
      <c r="TWD40" s="61"/>
      <c r="TWE40" s="61"/>
      <c r="TWF40" s="61"/>
      <c r="TWG40" s="61"/>
      <c r="TWH40" s="61"/>
      <c r="TWI40" s="61"/>
      <c r="TWJ40" s="61"/>
      <c r="TWK40" s="61"/>
      <c r="TWL40" s="61"/>
      <c r="TWM40" s="61"/>
      <c r="TWN40" s="61"/>
      <c r="TWO40" s="61"/>
      <c r="TWP40" s="61"/>
      <c r="TWQ40" s="61"/>
      <c r="TWR40" s="61"/>
      <c r="TWS40" s="61"/>
      <c r="TWT40" s="61"/>
      <c r="TWU40" s="61"/>
      <c r="TWV40" s="61"/>
      <c r="TWW40" s="61"/>
      <c r="TWX40" s="61"/>
      <c r="TWY40" s="61"/>
      <c r="TWZ40" s="61"/>
      <c r="TXA40" s="61"/>
      <c r="TXB40" s="61"/>
      <c r="TXC40" s="61"/>
      <c r="TXD40" s="61"/>
      <c r="TXE40" s="61"/>
      <c r="TXF40" s="61"/>
      <c r="TXG40" s="61"/>
      <c r="TXH40" s="61"/>
      <c r="TXI40" s="61"/>
      <c r="TXJ40" s="61"/>
      <c r="TXK40" s="61"/>
      <c r="TXL40" s="61"/>
      <c r="TXM40" s="61"/>
      <c r="TXN40" s="61"/>
      <c r="TXO40" s="61"/>
      <c r="TXP40" s="61"/>
      <c r="TXQ40" s="61"/>
      <c r="TXR40" s="61"/>
      <c r="TXS40" s="61"/>
      <c r="TXT40" s="61"/>
      <c r="TXU40" s="61"/>
      <c r="TXV40" s="61"/>
      <c r="TXW40" s="61"/>
      <c r="TXX40" s="61"/>
      <c r="TXY40" s="61"/>
      <c r="TXZ40" s="61"/>
      <c r="TYA40" s="61"/>
      <c r="TYB40" s="61"/>
      <c r="TYC40" s="61"/>
      <c r="TYD40" s="61"/>
      <c r="TYE40" s="61"/>
      <c r="TYF40" s="61"/>
      <c r="TYG40" s="61"/>
      <c r="TYH40" s="61"/>
      <c r="TYI40" s="61"/>
      <c r="TYJ40" s="61"/>
      <c r="TYK40" s="61"/>
      <c r="TYL40" s="61"/>
      <c r="TYM40" s="61"/>
      <c r="TYN40" s="61"/>
      <c r="TYO40" s="61"/>
      <c r="TYP40" s="61"/>
      <c r="TYQ40" s="61"/>
      <c r="TYR40" s="61"/>
      <c r="TYS40" s="61"/>
      <c r="TYT40" s="61"/>
      <c r="TYU40" s="61"/>
      <c r="TYV40" s="61"/>
      <c r="TYW40" s="61"/>
      <c r="TYX40" s="61"/>
      <c r="TYY40" s="61"/>
      <c r="TYZ40" s="61"/>
      <c r="TZA40" s="61"/>
      <c r="TZB40" s="61"/>
      <c r="TZC40" s="61"/>
      <c r="TZD40" s="61"/>
      <c r="TZE40" s="61"/>
      <c r="TZF40" s="61"/>
      <c r="TZG40" s="61"/>
      <c r="TZH40" s="61"/>
      <c r="TZI40" s="61"/>
      <c r="TZJ40" s="61"/>
      <c r="TZK40" s="61"/>
      <c r="TZL40" s="61"/>
      <c r="TZM40" s="61"/>
      <c r="TZN40" s="61"/>
      <c r="TZO40" s="61"/>
      <c r="TZP40" s="61"/>
      <c r="TZQ40" s="61"/>
      <c r="TZR40" s="61"/>
      <c r="TZS40" s="61"/>
      <c r="TZT40" s="61"/>
      <c r="TZU40" s="61"/>
      <c r="TZV40" s="61"/>
      <c r="TZW40" s="61"/>
      <c r="TZX40" s="61"/>
      <c r="TZY40" s="61"/>
      <c r="TZZ40" s="61"/>
      <c r="UAA40" s="61"/>
      <c r="UAB40" s="61"/>
      <c r="UAC40" s="61"/>
      <c r="UAD40" s="61"/>
      <c r="UAE40" s="61"/>
      <c r="UAF40" s="61"/>
      <c r="UAG40" s="61"/>
      <c r="UAH40" s="61"/>
      <c r="UAI40" s="61"/>
      <c r="UAJ40" s="61"/>
      <c r="UAK40" s="61"/>
      <c r="UAL40" s="61"/>
      <c r="UAM40" s="61"/>
      <c r="UAN40" s="61"/>
      <c r="UAO40" s="61"/>
      <c r="UAP40" s="61"/>
      <c r="UAQ40" s="61"/>
      <c r="UAR40" s="61"/>
      <c r="UAS40" s="61"/>
      <c r="UAT40" s="61"/>
      <c r="UAU40" s="61"/>
      <c r="UAV40" s="61"/>
      <c r="UAW40" s="61"/>
      <c r="UAX40" s="61"/>
      <c r="UAY40" s="61"/>
      <c r="UAZ40" s="61"/>
      <c r="UBA40" s="61"/>
      <c r="UBB40" s="61"/>
      <c r="UBC40" s="61"/>
      <c r="UBD40" s="61"/>
      <c r="UBE40" s="61"/>
      <c r="UBF40" s="61"/>
      <c r="UBG40" s="61"/>
      <c r="UBH40" s="61"/>
      <c r="UBI40" s="61"/>
      <c r="UBJ40" s="61"/>
      <c r="UBK40" s="61"/>
      <c r="UBL40" s="61"/>
      <c r="UBM40" s="61"/>
      <c r="UBN40" s="61"/>
      <c r="UBO40" s="61"/>
      <c r="UBP40" s="61"/>
      <c r="UBQ40" s="61"/>
      <c r="UBR40" s="61"/>
      <c r="UBS40" s="61"/>
      <c r="UBT40" s="61"/>
      <c r="UBU40" s="61"/>
      <c r="UBV40" s="61"/>
      <c r="UBW40" s="61"/>
      <c r="UBX40" s="61"/>
      <c r="UBY40" s="61"/>
      <c r="UBZ40" s="61"/>
      <c r="UCA40" s="61"/>
      <c r="UCB40" s="61"/>
      <c r="UCC40" s="61"/>
      <c r="UCD40" s="61"/>
      <c r="UCE40" s="61"/>
      <c r="UCF40" s="61"/>
      <c r="UCG40" s="61"/>
      <c r="UCH40" s="61"/>
      <c r="UCI40" s="61"/>
      <c r="UCJ40" s="61"/>
      <c r="UCK40" s="61"/>
      <c r="UCL40" s="61"/>
      <c r="UCM40" s="61"/>
      <c r="UCN40" s="61"/>
      <c r="UCO40" s="61"/>
      <c r="UCP40" s="61"/>
      <c r="UCQ40" s="61"/>
      <c r="UCR40" s="61"/>
      <c r="UCS40" s="61"/>
      <c r="UCT40" s="61"/>
      <c r="UCU40" s="61"/>
      <c r="UCV40" s="61"/>
      <c r="UCW40" s="61"/>
      <c r="UCX40" s="61"/>
      <c r="UCY40" s="61"/>
      <c r="UCZ40" s="61"/>
      <c r="UDA40" s="61"/>
      <c r="UDB40" s="61"/>
      <c r="UDC40" s="61"/>
      <c r="UDD40" s="61"/>
      <c r="UDE40" s="61"/>
      <c r="UDF40" s="61"/>
      <c r="UDG40" s="61"/>
      <c r="UDH40" s="61"/>
      <c r="UDI40" s="61"/>
      <c r="UDJ40" s="61"/>
      <c r="UDK40" s="61"/>
      <c r="UDL40" s="61"/>
      <c r="UDM40" s="61"/>
      <c r="UDN40" s="61"/>
      <c r="UDO40" s="61"/>
      <c r="UDP40" s="61"/>
      <c r="UDQ40" s="61"/>
      <c r="UDR40" s="61"/>
      <c r="UDS40" s="61"/>
      <c r="UDT40" s="61"/>
      <c r="UDU40" s="61"/>
      <c r="UDV40" s="61"/>
      <c r="UDW40" s="61"/>
      <c r="UDX40" s="61"/>
      <c r="UDY40" s="61"/>
      <c r="UDZ40" s="61"/>
      <c r="UEA40" s="61"/>
      <c r="UEB40" s="61"/>
      <c r="UEC40" s="61"/>
      <c r="UED40" s="61"/>
      <c r="UEE40" s="61"/>
      <c r="UEF40" s="61"/>
      <c r="UEG40" s="61"/>
      <c r="UEH40" s="61"/>
      <c r="UEI40" s="61"/>
      <c r="UEJ40" s="61"/>
      <c r="UEK40" s="61"/>
      <c r="UEL40" s="61"/>
      <c r="UEM40" s="61"/>
      <c r="UEN40" s="61"/>
      <c r="UEO40" s="61"/>
      <c r="UEP40" s="61"/>
      <c r="UEQ40" s="61"/>
      <c r="UER40" s="61"/>
      <c r="UES40" s="61"/>
      <c r="UET40" s="61"/>
      <c r="UEU40" s="61"/>
      <c r="UEV40" s="61"/>
      <c r="UEW40" s="61"/>
      <c r="UEX40" s="61"/>
      <c r="UEY40" s="61"/>
      <c r="UEZ40" s="61"/>
      <c r="UFA40" s="61"/>
      <c r="UFB40" s="61"/>
      <c r="UFC40" s="61"/>
      <c r="UFD40" s="61"/>
      <c r="UFE40" s="61"/>
      <c r="UFF40" s="61"/>
      <c r="UFG40" s="61"/>
      <c r="UFH40" s="61"/>
      <c r="UFI40" s="61"/>
      <c r="UFJ40" s="61"/>
      <c r="UFK40" s="61"/>
      <c r="UFL40" s="61"/>
      <c r="UFM40" s="61"/>
      <c r="UFN40" s="61"/>
      <c r="UFO40" s="61"/>
      <c r="UFP40" s="61"/>
      <c r="UFQ40" s="61"/>
      <c r="UFR40" s="61"/>
      <c r="UFS40" s="61"/>
      <c r="UFT40" s="61"/>
      <c r="UFU40" s="61"/>
      <c r="UFV40" s="61"/>
      <c r="UFW40" s="61"/>
      <c r="UFX40" s="61"/>
      <c r="UFY40" s="61"/>
      <c r="UFZ40" s="61"/>
      <c r="UGA40" s="61"/>
      <c r="UGB40" s="61"/>
      <c r="UGC40" s="61"/>
      <c r="UGD40" s="61"/>
      <c r="UGE40" s="61"/>
      <c r="UGF40" s="61"/>
      <c r="UGG40" s="61"/>
      <c r="UGH40" s="61"/>
      <c r="UGI40" s="61"/>
      <c r="UGJ40" s="61"/>
      <c r="UGK40" s="61"/>
      <c r="UGL40" s="61"/>
      <c r="UGM40" s="61"/>
      <c r="UGN40" s="61"/>
      <c r="UGO40" s="61"/>
      <c r="UGP40" s="61"/>
      <c r="UGQ40" s="61"/>
      <c r="UGR40" s="61"/>
      <c r="UGS40" s="61"/>
      <c r="UGT40" s="61"/>
      <c r="UGU40" s="61"/>
      <c r="UGV40" s="61"/>
      <c r="UGW40" s="61"/>
      <c r="UGX40" s="61"/>
      <c r="UGY40" s="61"/>
      <c r="UGZ40" s="61"/>
      <c r="UHA40" s="61"/>
      <c r="UHB40" s="61"/>
      <c r="UHC40" s="61"/>
      <c r="UHD40" s="61"/>
      <c r="UHE40" s="61"/>
      <c r="UHF40" s="61"/>
      <c r="UHG40" s="61"/>
      <c r="UHH40" s="61"/>
      <c r="UHI40" s="61"/>
      <c r="UHJ40" s="61"/>
      <c r="UHK40" s="61"/>
      <c r="UHL40" s="61"/>
      <c r="UHM40" s="61"/>
      <c r="UHN40" s="61"/>
      <c r="UHO40" s="61"/>
      <c r="UHP40" s="61"/>
      <c r="UHQ40" s="61"/>
      <c r="UHR40" s="61"/>
      <c r="UHS40" s="61"/>
      <c r="UHT40" s="61"/>
      <c r="UHU40" s="61"/>
      <c r="UHV40" s="61"/>
      <c r="UHW40" s="61"/>
      <c r="UHX40" s="61"/>
      <c r="UHY40" s="61"/>
      <c r="UHZ40" s="61"/>
      <c r="UIA40" s="61"/>
      <c r="UIB40" s="61"/>
      <c r="UIC40" s="61"/>
      <c r="UID40" s="61"/>
      <c r="UIE40" s="61"/>
      <c r="UIF40" s="61"/>
      <c r="UIG40" s="61"/>
      <c r="UIH40" s="61"/>
      <c r="UII40" s="61"/>
      <c r="UIJ40" s="61"/>
      <c r="UIK40" s="61"/>
      <c r="UIL40" s="61"/>
      <c r="UIM40" s="61"/>
      <c r="UIN40" s="61"/>
      <c r="UIO40" s="61"/>
      <c r="UIP40" s="61"/>
      <c r="UIQ40" s="61"/>
      <c r="UIR40" s="61"/>
      <c r="UIS40" s="61"/>
      <c r="UIT40" s="61"/>
      <c r="UIU40" s="61"/>
      <c r="UIV40" s="61"/>
      <c r="UIW40" s="61"/>
      <c r="UIX40" s="61"/>
      <c r="UIY40" s="61"/>
      <c r="UIZ40" s="61"/>
      <c r="UJA40" s="61"/>
      <c r="UJB40" s="61"/>
      <c r="UJC40" s="61"/>
      <c r="UJD40" s="61"/>
      <c r="UJE40" s="61"/>
      <c r="UJF40" s="61"/>
      <c r="UJG40" s="61"/>
      <c r="UJH40" s="61"/>
      <c r="UJI40" s="61"/>
      <c r="UJJ40" s="61"/>
      <c r="UJK40" s="61"/>
      <c r="UJL40" s="61"/>
      <c r="UJM40" s="61"/>
      <c r="UJN40" s="61"/>
      <c r="UJO40" s="61"/>
      <c r="UJP40" s="61"/>
      <c r="UJQ40" s="61"/>
      <c r="UJR40" s="61"/>
      <c r="UJS40" s="61"/>
      <c r="UJT40" s="61"/>
      <c r="UJU40" s="61"/>
      <c r="UJV40" s="61"/>
      <c r="UJW40" s="61"/>
      <c r="UJX40" s="61"/>
      <c r="UJY40" s="61"/>
      <c r="UJZ40" s="61"/>
      <c r="UKA40" s="61"/>
      <c r="UKB40" s="61"/>
      <c r="UKC40" s="61"/>
      <c r="UKD40" s="61"/>
      <c r="UKE40" s="61"/>
      <c r="UKF40" s="61"/>
      <c r="UKG40" s="61"/>
      <c r="UKH40" s="61"/>
      <c r="UKI40" s="61"/>
      <c r="UKJ40" s="61"/>
      <c r="UKK40" s="61"/>
      <c r="UKL40" s="61"/>
      <c r="UKM40" s="61"/>
      <c r="UKN40" s="61"/>
      <c r="UKO40" s="61"/>
      <c r="UKP40" s="61"/>
      <c r="UKQ40" s="61"/>
      <c r="UKR40" s="61"/>
      <c r="UKS40" s="61"/>
      <c r="UKT40" s="61"/>
      <c r="UKU40" s="61"/>
      <c r="UKV40" s="61"/>
      <c r="UKW40" s="61"/>
      <c r="UKX40" s="61"/>
      <c r="UKY40" s="61"/>
      <c r="UKZ40" s="61"/>
      <c r="ULA40" s="61"/>
      <c r="ULB40" s="61"/>
      <c r="ULC40" s="61"/>
      <c r="ULD40" s="61"/>
      <c r="ULE40" s="61"/>
      <c r="ULF40" s="61"/>
      <c r="ULG40" s="61"/>
      <c r="ULH40" s="61"/>
      <c r="ULI40" s="61"/>
      <c r="ULJ40" s="61"/>
      <c r="ULK40" s="61"/>
      <c r="ULL40" s="61"/>
      <c r="ULM40" s="61"/>
      <c r="ULN40" s="61"/>
      <c r="ULO40" s="61"/>
      <c r="ULP40" s="61"/>
      <c r="ULQ40" s="61"/>
      <c r="ULR40" s="61"/>
      <c r="ULS40" s="61"/>
      <c r="ULT40" s="61"/>
      <c r="ULU40" s="61"/>
      <c r="ULV40" s="61"/>
      <c r="ULW40" s="61"/>
      <c r="ULX40" s="61"/>
      <c r="ULY40" s="61"/>
      <c r="ULZ40" s="61"/>
      <c r="UMA40" s="61"/>
      <c r="UMB40" s="61"/>
      <c r="UMC40" s="61"/>
      <c r="UMD40" s="61"/>
      <c r="UME40" s="61"/>
      <c r="UMF40" s="61"/>
      <c r="UMG40" s="61"/>
      <c r="UMH40" s="61"/>
      <c r="UMI40" s="61"/>
      <c r="UMJ40" s="61"/>
      <c r="UMK40" s="61"/>
      <c r="UML40" s="61"/>
      <c r="UMM40" s="61"/>
      <c r="UMN40" s="61"/>
      <c r="UMO40" s="61"/>
      <c r="UMP40" s="61"/>
      <c r="UMQ40" s="61"/>
      <c r="UMR40" s="61"/>
      <c r="UMS40" s="61"/>
      <c r="UMT40" s="61"/>
      <c r="UMU40" s="61"/>
      <c r="UMV40" s="61"/>
      <c r="UMW40" s="61"/>
      <c r="UMX40" s="61"/>
      <c r="UMY40" s="61"/>
      <c r="UMZ40" s="61"/>
      <c r="UNA40" s="61"/>
      <c r="UNB40" s="61"/>
      <c r="UNC40" s="61"/>
      <c r="UND40" s="61"/>
      <c r="UNE40" s="61"/>
      <c r="UNF40" s="61"/>
      <c r="UNG40" s="61"/>
      <c r="UNH40" s="61"/>
      <c r="UNI40" s="61"/>
      <c r="UNJ40" s="61"/>
      <c r="UNK40" s="61"/>
      <c r="UNL40" s="61"/>
      <c r="UNM40" s="61"/>
      <c r="UNN40" s="61"/>
      <c r="UNO40" s="61"/>
      <c r="UNP40" s="61"/>
      <c r="UNQ40" s="61"/>
      <c r="UNR40" s="61"/>
      <c r="UNS40" s="61"/>
      <c r="UNT40" s="61"/>
      <c r="UNU40" s="61"/>
      <c r="UNV40" s="61"/>
      <c r="UNW40" s="61"/>
      <c r="UNX40" s="61"/>
      <c r="UNY40" s="61"/>
      <c r="UNZ40" s="61"/>
      <c r="UOA40" s="61"/>
      <c r="UOB40" s="61"/>
      <c r="UOC40" s="61"/>
      <c r="UOD40" s="61"/>
      <c r="UOE40" s="61"/>
      <c r="UOF40" s="61"/>
      <c r="UOG40" s="61"/>
      <c r="UOH40" s="61"/>
      <c r="UOI40" s="61"/>
      <c r="UOJ40" s="61"/>
      <c r="UOK40" s="61"/>
      <c r="UOL40" s="61"/>
      <c r="UOM40" s="61"/>
      <c r="UON40" s="61"/>
      <c r="UOO40" s="61"/>
      <c r="UOP40" s="61"/>
      <c r="UOQ40" s="61"/>
      <c r="UOR40" s="61"/>
      <c r="UOS40" s="61"/>
      <c r="UOT40" s="61"/>
      <c r="UOU40" s="61"/>
      <c r="UOV40" s="61"/>
      <c r="UOW40" s="61"/>
      <c r="UOX40" s="61"/>
      <c r="UOY40" s="61"/>
      <c r="UOZ40" s="61"/>
      <c r="UPA40" s="61"/>
      <c r="UPB40" s="61"/>
      <c r="UPC40" s="61"/>
      <c r="UPD40" s="61"/>
      <c r="UPE40" s="61"/>
      <c r="UPF40" s="61"/>
      <c r="UPG40" s="61"/>
      <c r="UPH40" s="61"/>
      <c r="UPI40" s="61"/>
      <c r="UPJ40" s="61"/>
      <c r="UPK40" s="61"/>
      <c r="UPL40" s="61"/>
      <c r="UPM40" s="61"/>
      <c r="UPN40" s="61"/>
      <c r="UPO40" s="61"/>
      <c r="UPP40" s="61"/>
      <c r="UPQ40" s="61"/>
      <c r="UPR40" s="61"/>
      <c r="UPS40" s="61"/>
      <c r="UPT40" s="61"/>
      <c r="UPU40" s="61"/>
      <c r="UPV40" s="61"/>
      <c r="UPW40" s="61"/>
      <c r="UPX40" s="61"/>
      <c r="UPY40" s="61"/>
      <c r="UPZ40" s="61"/>
      <c r="UQA40" s="61"/>
      <c r="UQB40" s="61"/>
      <c r="UQC40" s="61"/>
      <c r="UQD40" s="61"/>
      <c r="UQE40" s="61"/>
      <c r="UQF40" s="61"/>
      <c r="UQG40" s="61"/>
      <c r="UQH40" s="61"/>
      <c r="UQI40" s="61"/>
      <c r="UQJ40" s="61"/>
      <c r="UQK40" s="61"/>
      <c r="UQL40" s="61"/>
      <c r="UQM40" s="61"/>
      <c r="UQN40" s="61"/>
      <c r="UQO40" s="61"/>
      <c r="UQP40" s="61"/>
      <c r="UQQ40" s="61"/>
      <c r="UQR40" s="61"/>
      <c r="UQS40" s="61"/>
      <c r="UQT40" s="61"/>
      <c r="UQU40" s="61"/>
      <c r="UQV40" s="61"/>
      <c r="UQW40" s="61"/>
      <c r="UQX40" s="61"/>
      <c r="UQY40" s="61"/>
      <c r="UQZ40" s="61"/>
      <c r="URA40" s="61"/>
      <c r="URB40" s="61"/>
      <c r="URC40" s="61"/>
      <c r="URD40" s="61"/>
      <c r="URE40" s="61"/>
      <c r="URF40" s="61"/>
      <c r="URG40" s="61"/>
      <c r="URH40" s="61"/>
      <c r="URI40" s="61"/>
      <c r="URJ40" s="61"/>
      <c r="URK40" s="61"/>
      <c r="URL40" s="61"/>
      <c r="URM40" s="61"/>
      <c r="URN40" s="61"/>
      <c r="URO40" s="61"/>
      <c r="URP40" s="61"/>
      <c r="URQ40" s="61"/>
      <c r="URR40" s="61"/>
      <c r="URS40" s="61"/>
      <c r="URT40" s="61"/>
      <c r="URU40" s="61"/>
      <c r="URV40" s="61"/>
      <c r="URW40" s="61"/>
      <c r="URX40" s="61"/>
      <c r="URY40" s="61"/>
      <c r="URZ40" s="61"/>
      <c r="USA40" s="61"/>
      <c r="USB40" s="61"/>
      <c r="USC40" s="61"/>
      <c r="USD40" s="61"/>
      <c r="USE40" s="61"/>
      <c r="USF40" s="61"/>
      <c r="USG40" s="61"/>
      <c r="USH40" s="61"/>
      <c r="USI40" s="61"/>
      <c r="USJ40" s="61"/>
      <c r="USK40" s="61"/>
      <c r="USL40" s="61"/>
      <c r="USM40" s="61"/>
      <c r="USN40" s="61"/>
      <c r="USO40" s="61"/>
      <c r="USP40" s="61"/>
      <c r="USQ40" s="61"/>
      <c r="USR40" s="61"/>
      <c r="USS40" s="61"/>
      <c r="UST40" s="61"/>
      <c r="USU40" s="61"/>
      <c r="USV40" s="61"/>
      <c r="USW40" s="61"/>
      <c r="USX40" s="61"/>
      <c r="USY40" s="61"/>
      <c r="USZ40" s="61"/>
      <c r="UTA40" s="61"/>
      <c r="UTB40" s="61"/>
      <c r="UTC40" s="61"/>
      <c r="UTD40" s="61"/>
      <c r="UTE40" s="61"/>
      <c r="UTF40" s="61"/>
      <c r="UTG40" s="61"/>
      <c r="UTH40" s="61"/>
      <c r="UTI40" s="61"/>
      <c r="UTJ40" s="61"/>
      <c r="UTK40" s="61"/>
      <c r="UTL40" s="61"/>
      <c r="UTM40" s="61"/>
      <c r="UTN40" s="61"/>
      <c r="UTO40" s="61"/>
      <c r="UTP40" s="61"/>
      <c r="UTQ40" s="61"/>
      <c r="UTR40" s="61"/>
      <c r="UTS40" s="61"/>
      <c r="UTT40" s="61"/>
      <c r="UTU40" s="61"/>
      <c r="UTV40" s="61"/>
      <c r="UTW40" s="61"/>
      <c r="UTX40" s="61"/>
      <c r="UTY40" s="61"/>
      <c r="UTZ40" s="61"/>
      <c r="UUA40" s="61"/>
      <c r="UUB40" s="61"/>
      <c r="UUC40" s="61"/>
      <c r="UUD40" s="61"/>
      <c r="UUE40" s="61"/>
      <c r="UUF40" s="61"/>
      <c r="UUG40" s="61"/>
      <c r="UUH40" s="61"/>
      <c r="UUI40" s="61"/>
      <c r="UUJ40" s="61"/>
      <c r="UUK40" s="61"/>
      <c r="UUL40" s="61"/>
      <c r="UUM40" s="61"/>
      <c r="UUN40" s="61"/>
      <c r="UUO40" s="61"/>
      <c r="UUP40" s="61"/>
      <c r="UUQ40" s="61"/>
      <c r="UUR40" s="61"/>
      <c r="UUS40" s="61"/>
      <c r="UUT40" s="61"/>
      <c r="UUU40" s="61"/>
      <c r="UUV40" s="61"/>
      <c r="UUW40" s="61"/>
      <c r="UUX40" s="61"/>
      <c r="UUY40" s="61"/>
      <c r="UUZ40" s="61"/>
      <c r="UVA40" s="61"/>
      <c r="UVB40" s="61"/>
      <c r="UVC40" s="61"/>
      <c r="UVD40" s="61"/>
      <c r="UVE40" s="61"/>
      <c r="UVF40" s="61"/>
      <c r="UVG40" s="61"/>
      <c r="UVH40" s="61"/>
      <c r="UVI40" s="61"/>
      <c r="UVJ40" s="61"/>
      <c r="UVK40" s="61"/>
      <c r="UVL40" s="61"/>
      <c r="UVM40" s="61"/>
      <c r="UVN40" s="61"/>
      <c r="UVO40" s="61"/>
      <c r="UVP40" s="61"/>
      <c r="UVQ40" s="61"/>
      <c r="UVR40" s="61"/>
      <c r="UVS40" s="61"/>
      <c r="UVT40" s="61"/>
      <c r="UVU40" s="61"/>
      <c r="UVV40" s="61"/>
      <c r="UVW40" s="61"/>
      <c r="UVX40" s="61"/>
      <c r="UVY40" s="61"/>
      <c r="UVZ40" s="61"/>
      <c r="UWA40" s="61"/>
      <c r="UWB40" s="61"/>
      <c r="UWC40" s="61"/>
      <c r="UWD40" s="61"/>
      <c r="UWE40" s="61"/>
      <c r="UWF40" s="61"/>
      <c r="UWG40" s="61"/>
      <c r="UWH40" s="61"/>
      <c r="UWI40" s="61"/>
      <c r="UWJ40" s="61"/>
      <c r="UWK40" s="61"/>
      <c r="UWL40" s="61"/>
      <c r="UWM40" s="61"/>
      <c r="UWN40" s="61"/>
      <c r="UWO40" s="61"/>
      <c r="UWP40" s="61"/>
      <c r="UWQ40" s="61"/>
      <c r="UWR40" s="61"/>
      <c r="UWS40" s="61"/>
      <c r="UWT40" s="61"/>
      <c r="UWU40" s="61"/>
      <c r="UWV40" s="61"/>
      <c r="UWW40" s="61"/>
      <c r="UWX40" s="61"/>
      <c r="UWY40" s="61"/>
      <c r="UWZ40" s="61"/>
      <c r="UXA40" s="61"/>
      <c r="UXB40" s="61"/>
      <c r="UXC40" s="61"/>
      <c r="UXD40" s="61"/>
      <c r="UXE40" s="61"/>
      <c r="UXF40" s="61"/>
      <c r="UXG40" s="61"/>
      <c r="UXH40" s="61"/>
      <c r="UXI40" s="61"/>
      <c r="UXJ40" s="61"/>
      <c r="UXK40" s="61"/>
      <c r="UXL40" s="61"/>
      <c r="UXM40" s="61"/>
      <c r="UXN40" s="61"/>
      <c r="UXO40" s="61"/>
      <c r="UXP40" s="61"/>
      <c r="UXQ40" s="61"/>
      <c r="UXR40" s="61"/>
      <c r="UXS40" s="61"/>
      <c r="UXT40" s="61"/>
      <c r="UXU40" s="61"/>
      <c r="UXV40" s="61"/>
      <c r="UXW40" s="61"/>
      <c r="UXX40" s="61"/>
      <c r="UXY40" s="61"/>
      <c r="UXZ40" s="61"/>
      <c r="UYA40" s="61"/>
      <c r="UYB40" s="61"/>
      <c r="UYC40" s="61"/>
      <c r="UYD40" s="61"/>
      <c r="UYE40" s="61"/>
      <c r="UYF40" s="61"/>
      <c r="UYG40" s="61"/>
      <c r="UYH40" s="61"/>
      <c r="UYI40" s="61"/>
      <c r="UYJ40" s="61"/>
      <c r="UYK40" s="61"/>
      <c r="UYL40" s="61"/>
      <c r="UYM40" s="61"/>
      <c r="UYN40" s="61"/>
      <c r="UYO40" s="61"/>
      <c r="UYP40" s="61"/>
      <c r="UYQ40" s="61"/>
      <c r="UYR40" s="61"/>
      <c r="UYS40" s="61"/>
      <c r="UYT40" s="61"/>
      <c r="UYU40" s="61"/>
      <c r="UYV40" s="61"/>
      <c r="UYW40" s="61"/>
      <c r="UYX40" s="61"/>
      <c r="UYY40" s="61"/>
      <c r="UYZ40" s="61"/>
      <c r="UZA40" s="61"/>
      <c r="UZB40" s="61"/>
      <c r="UZC40" s="61"/>
      <c r="UZD40" s="61"/>
      <c r="UZE40" s="61"/>
      <c r="UZF40" s="61"/>
      <c r="UZG40" s="61"/>
      <c r="UZH40" s="61"/>
      <c r="UZI40" s="61"/>
      <c r="UZJ40" s="61"/>
      <c r="UZK40" s="61"/>
      <c r="UZL40" s="61"/>
      <c r="UZM40" s="61"/>
      <c r="UZN40" s="61"/>
      <c r="UZO40" s="61"/>
      <c r="UZP40" s="61"/>
      <c r="UZQ40" s="61"/>
      <c r="UZR40" s="61"/>
      <c r="UZS40" s="61"/>
      <c r="UZT40" s="61"/>
      <c r="UZU40" s="61"/>
      <c r="UZV40" s="61"/>
      <c r="UZW40" s="61"/>
      <c r="UZX40" s="61"/>
      <c r="UZY40" s="61"/>
      <c r="UZZ40" s="61"/>
      <c r="VAA40" s="61"/>
      <c r="VAB40" s="61"/>
      <c r="VAC40" s="61"/>
      <c r="VAD40" s="61"/>
      <c r="VAE40" s="61"/>
      <c r="VAF40" s="61"/>
      <c r="VAG40" s="61"/>
      <c r="VAH40" s="61"/>
      <c r="VAI40" s="61"/>
      <c r="VAJ40" s="61"/>
      <c r="VAK40" s="61"/>
      <c r="VAL40" s="61"/>
      <c r="VAM40" s="61"/>
      <c r="VAN40" s="61"/>
      <c r="VAO40" s="61"/>
      <c r="VAP40" s="61"/>
      <c r="VAQ40" s="61"/>
      <c r="VAR40" s="61"/>
      <c r="VAS40" s="61"/>
      <c r="VAT40" s="61"/>
      <c r="VAU40" s="61"/>
      <c r="VAV40" s="61"/>
      <c r="VAW40" s="61"/>
      <c r="VAX40" s="61"/>
      <c r="VAY40" s="61"/>
      <c r="VAZ40" s="61"/>
      <c r="VBA40" s="61"/>
      <c r="VBB40" s="61"/>
      <c r="VBC40" s="61"/>
      <c r="VBD40" s="61"/>
      <c r="VBE40" s="61"/>
      <c r="VBF40" s="61"/>
      <c r="VBG40" s="61"/>
      <c r="VBH40" s="61"/>
      <c r="VBI40" s="61"/>
      <c r="VBJ40" s="61"/>
      <c r="VBK40" s="61"/>
      <c r="VBL40" s="61"/>
      <c r="VBM40" s="61"/>
      <c r="VBN40" s="61"/>
      <c r="VBO40" s="61"/>
      <c r="VBP40" s="61"/>
      <c r="VBQ40" s="61"/>
      <c r="VBR40" s="61"/>
      <c r="VBS40" s="61"/>
      <c r="VBT40" s="61"/>
      <c r="VBU40" s="61"/>
      <c r="VBV40" s="61"/>
      <c r="VBW40" s="61"/>
      <c r="VBX40" s="61"/>
      <c r="VBY40" s="61"/>
      <c r="VBZ40" s="61"/>
      <c r="VCA40" s="61"/>
      <c r="VCB40" s="61"/>
      <c r="VCC40" s="61"/>
      <c r="VCD40" s="61"/>
      <c r="VCE40" s="61"/>
      <c r="VCF40" s="61"/>
      <c r="VCG40" s="61"/>
      <c r="VCH40" s="61"/>
      <c r="VCI40" s="61"/>
      <c r="VCJ40" s="61"/>
      <c r="VCK40" s="61"/>
      <c r="VCL40" s="61"/>
      <c r="VCM40" s="61"/>
      <c r="VCN40" s="61"/>
      <c r="VCO40" s="61"/>
      <c r="VCP40" s="61"/>
      <c r="VCQ40" s="61"/>
      <c r="VCR40" s="61"/>
      <c r="VCS40" s="61"/>
      <c r="VCT40" s="61"/>
      <c r="VCU40" s="61"/>
      <c r="VCV40" s="61"/>
      <c r="VCW40" s="61"/>
      <c r="VCX40" s="61"/>
      <c r="VCY40" s="61"/>
      <c r="VCZ40" s="61"/>
      <c r="VDA40" s="61"/>
      <c r="VDB40" s="61"/>
      <c r="VDC40" s="61"/>
      <c r="VDD40" s="61"/>
      <c r="VDE40" s="61"/>
      <c r="VDF40" s="61"/>
      <c r="VDG40" s="61"/>
      <c r="VDH40" s="61"/>
      <c r="VDI40" s="61"/>
      <c r="VDJ40" s="61"/>
      <c r="VDK40" s="61"/>
      <c r="VDL40" s="61"/>
      <c r="VDM40" s="61"/>
      <c r="VDN40" s="61"/>
      <c r="VDO40" s="61"/>
      <c r="VDP40" s="61"/>
      <c r="VDQ40" s="61"/>
      <c r="VDR40" s="61"/>
      <c r="VDS40" s="61"/>
      <c r="VDT40" s="61"/>
      <c r="VDU40" s="61"/>
      <c r="VDV40" s="61"/>
      <c r="VDW40" s="61"/>
      <c r="VDX40" s="61"/>
      <c r="VDY40" s="61"/>
      <c r="VDZ40" s="61"/>
      <c r="VEA40" s="61"/>
      <c r="VEB40" s="61"/>
      <c r="VEC40" s="61"/>
      <c r="VED40" s="61"/>
      <c r="VEE40" s="61"/>
      <c r="VEF40" s="61"/>
      <c r="VEG40" s="61"/>
      <c r="VEH40" s="61"/>
      <c r="VEI40" s="61"/>
      <c r="VEJ40" s="61"/>
      <c r="VEK40" s="61"/>
      <c r="VEL40" s="61"/>
      <c r="VEM40" s="61"/>
      <c r="VEN40" s="61"/>
      <c r="VEO40" s="61"/>
      <c r="VEP40" s="61"/>
      <c r="VEQ40" s="61"/>
      <c r="VER40" s="61"/>
      <c r="VES40" s="61"/>
      <c r="VET40" s="61"/>
      <c r="VEU40" s="61"/>
      <c r="VEV40" s="61"/>
      <c r="VEW40" s="61"/>
      <c r="VEX40" s="61"/>
      <c r="VEY40" s="61"/>
      <c r="VEZ40" s="61"/>
      <c r="VFA40" s="61"/>
      <c r="VFB40" s="61"/>
      <c r="VFC40" s="61"/>
      <c r="VFD40" s="61"/>
      <c r="VFE40" s="61"/>
      <c r="VFF40" s="61"/>
      <c r="VFG40" s="61"/>
      <c r="VFH40" s="61"/>
      <c r="VFI40" s="61"/>
      <c r="VFJ40" s="61"/>
      <c r="VFK40" s="61"/>
      <c r="VFL40" s="61"/>
      <c r="VFM40" s="61"/>
      <c r="VFN40" s="61"/>
      <c r="VFO40" s="61"/>
      <c r="VFP40" s="61"/>
      <c r="VFQ40" s="61"/>
      <c r="VFR40" s="61"/>
      <c r="VFS40" s="61"/>
      <c r="VFT40" s="61"/>
      <c r="VFU40" s="61"/>
      <c r="VFV40" s="61"/>
      <c r="VFW40" s="61"/>
      <c r="VFX40" s="61"/>
      <c r="VFY40" s="61"/>
      <c r="VFZ40" s="61"/>
      <c r="VGA40" s="61"/>
      <c r="VGB40" s="61"/>
      <c r="VGC40" s="61"/>
      <c r="VGD40" s="61"/>
      <c r="VGE40" s="61"/>
      <c r="VGF40" s="61"/>
      <c r="VGG40" s="61"/>
      <c r="VGH40" s="61"/>
      <c r="VGI40" s="61"/>
      <c r="VGJ40" s="61"/>
      <c r="VGK40" s="61"/>
      <c r="VGL40" s="61"/>
      <c r="VGM40" s="61"/>
      <c r="VGN40" s="61"/>
      <c r="VGO40" s="61"/>
      <c r="VGP40" s="61"/>
      <c r="VGQ40" s="61"/>
      <c r="VGR40" s="61"/>
      <c r="VGS40" s="61"/>
      <c r="VGT40" s="61"/>
      <c r="VGU40" s="61"/>
      <c r="VGV40" s="61"/>
      <c r="VGW40" s="61"/>
      <c r="VGX40" s="61"/>
      <c r="VGY40" s="61"/>
      <c r="VGZ40" s="61"/>
      <c r="VHA40" s="61"/>
      <c r="VHB40" s="61"/>
      <c r="VHC40" s="61"/>
      <c r="VHD40" s="61"/>
      <c r="VHE40" s="61"/>
      <c r="VHF40" s="61"/>
      <c r="VHG40" s="61"/>
      <c r="VHH40" s="61"/>
      <c r="VHI40" s="61"/>
      <c r="VHJ40" s="61"/>
      <c r="VHK40" s="61"/>
      <c r="VHL40" s="61"/>
      <c r="VHM40" s="61"/>
      <c r="VHN40" s="61"/>
      <c r="VHO40" s="61"/>
      <c r="VHP40" s="61"/>
      <c r="VHQ40" s="61"/>
      <c r="VHR40" s="61"/>
      <c r="VHS40" s="61"/>
      <c r="VHT40" s="61"/>
      <c r="VHU40" s="61"/>
      <c r="VHV40" s="61"/>
      <c r="VHW40" s="61"/>
      <c r="VHX40" s="61"/>
      <c r="VHY40" s="61"/>
      <c r="VHZ40" s="61"/>
      <c r="VIA40" s="61"/>
      <c r="VIB40" s="61"/>
      <c r="VIC40" s="61"/>
      <c r="VID40" s="61"/>
      <c r="VIE40" s="61"/>
      <c r="VIF40" s="61"/>
      <c r="VIG40" s="61"/>
      <c r="VIH40" s="61"/>
      <c r="VII40" s="61"/>
      <c r="VIJ40" s="61"/>
      <c r="VIK40" s="61"/>
      <c r="VIL40" s="61"/>
      <c r="VIM40" s="61"/>
      <c r="VIN40" s="61"/>
      <c r="VIO40" s="61"/>
      <c r="VIP40" s="61"/>
      <c r="VIQ40" s="61"/>
      <c r="VIR40" s="61"/>
      <c r="VIS40" s="61"/>
      <c r="VIT40" s="61"/>
      <c r="VIU40" s="61"/>
      <c r="VIV40" s="61"/>
      <c r="VIW40" s="61"/>
      <c r="VIX40" s="61"/>
      <c r="VIY40" s="61"/>
      <c r="VIZ40" s="61"/>
      <c r="VJA40" s="61"/>
      <c r="VJB40" s="61"/>
      <c r="VJC40" s="61"/>
      <c r="VJD40" s="61"/>
      <c r="VJE40" s="61"/>
      <c r="VJF40" s="61"/>
      <c r="VJG40" s="61"/>
      <c r="VJH40" s="61"/>
      <c r="VJI40" s="61"/>
      <c r="VJJ40" s="61"/>
      <c r="VJK40" s="61"/>
      <c r="VJL40" s="61"/>
      <c r="VJM40" s="61"/>
      <c r="VJN40" s="61"/>
      <c r="VJO40" s="61"/>
      <c r="VJP40" s="61"/>
      <c r="VJQ40" s="61"/>
      <c r="VJR40" s="61"/>
      <c r="VJS40" s="61"/>
      <c r="VJT40" s="61"/>
      <c r="VJU40" s="61"/>
      <c r="VJV40" s="61"/>
      <c r="VJW40" s="61"/>
      <c r="VJX40" s="61"/>
      <c r="VJY40" s="61"/>
      <c r="VJZ40" s="61"/>
      <c r="VKA40" s="61"/>
      <c r="VKB40" s="61"/>
      <c r="VKC40" s="61"/>
      <c r="VKD40" s="61"/>
      <c r="VKE40" s="61"/>
      <c r="VKF40" s="61"/>
      <c r="VKG40" s="61"/>
      <c r="VKH40" s="61"/>
      <c r="VKI40" s="61"/>
      <c r="VKJ40" s="61"/>
      <c r="VKK40" s="61"/>
      <c r="VKL40" s="61"/>
      <c r="VKM40" s="61"/>
      <c r="VKN40" s="61"/>
      <c r="VKO40" s="61"/>
      <c r="VKP40" s="61"/>
      <c r="VKQ40" s="61"/>
      <c r="VKR40" s="61"/>
      <c r="VKS40" s="61"/>
      <c r="VKT40" s="61"/>
      <c r="VKU40" s="61"/>
      <c r="VKV40" s="61"/>
      <c r="VKW40" s="61"/>
      <c r="VKX40" s="61"/>
      <c r="VKY40" s="61"/>
      <c r="VKZ40" s="61"/>
      <c r="VLA40" s="61"/>
      <c r="VLB40" s="61"/>
      <c r="VLC40" s="61"/>
      <c r="VLD40" s="61"/>
      <c r="VLE40" s="61"/>
      <c r="VLF40" s="61"/>
      <c r="VLG40" s="61"/>
      <c r="VLH40" s="61"/>
      <c r="VLI40" s="61"/>
      <c r="VLJ40" s="61"/>
      <c r="VLK40" s="61"/>
      <c r="VLL40" s="61"/>
      <c r="VLM40" s="61"/>
      <c r="VLN40" s="61"/>
      <c r="VLO40" s="61"/>
      <c r="VLP40" s="61"/>
      <c r="VLQ40" s="61"/>
      <c r="VLR40" s="61"/>
      <c r="VLS40" s="61"/>
      <c r="VLT40" s="61"/>
      <c r="VLU40" s="61"/>
      <c r="VLV40" s="61"/>
      <c r="VLW40" s="61"/>
      <c r="VLX40" s="61"/>
      <c r="VLY40" s="61"/>
      <c r="VLZ40" s="61"/>
      <c r="VMA40" s="61"/>
      <c r="VMB40" s="61"/>
      <c r="VMC40" s="61"/>
      <c r="VMD40" s="61"/>
      <c r="VME40" s="61"/>
      <c r="VMF40" s="61"/>
      <c r="VMG40" s="61"/>
      <c r="VMH40" s="61"/>
      <c r="VMI40" s="61"/>
      <c r="VMJ40" s="61"/>
      <c r="VMK40" s="61"/>
      <c r="VML40" s="61"/>
      <c r="VMM40" s="61"/>
      <c r="VMN40" s="61"/>
      <c r="VMO40" s="61"/>
      <c r="VMP40" s="61"/>
      <c r="VMQ40" s="61"/>
      <c r="VMR40" s="61"/>
      <c r="VMS40" s="61"/>
      <c r="VMT40" s="61"/>
      <c r="VMU40" s="61"/>
      <c r="VMV40" s="61"/>
      <c r="VMW40" s="61"/>
      <c r="VMX40" s="61"/>
      <c r="VMY40" s="61"/>
      <c r="VMZ40" s="61"/>
      <c r="VNA40" s="61"/>
      <c r="VNB40" s="61"/>
      <c r="VNC40" s="61"/>
      <c r="VND40" s="61"/>
      <c r="VNE40" s="61"/>
      <c r="VNF40" s="61"/>
      <c r="VNG40" s="61"/>
      <c r="VNH40" s="61"/>
      <c r="VNI40" s="61"/>
      <c r="VNJ40" s="61"/>
      <c r="VNK40" s="61"/>
      <c r="VNL40" s="61"/>
      <c r="VNM40" s="61"/>
      <c r="VNN40" s="61"/>
      <c r="VNO40" s="61"/>
      <c r="VNP40" s="61"/>
      <c r="VNQ40" s="61"/>
      <c r="VNR40" s="61"/>
      <c r="VNS40" s="61"/>
      <c r="VNT40" s="61"/>
      <c r="VNU40" s="61"/>
      <c r="VNV40" s="61"/>
      <c r="VNW40" s="61"/>
      <c r="VNX40" s="61"/>
      <c r="VNY40" s="61"/>
      <c r="VNZ40" s="61"/>
      <c r="VOA40" s="61"/>
      <c r="VOB40" s="61"/>
      <c r="VOC40" s="61"/>
      <c r="VOD40" s="61"/>
      <c r="VOE40" s="61"/>
      <c r="VOF40" s="61"/>
      <c r="VOG40" s="61"/>
      <c r="VOH40" s="61"/>
      <c r="VOI40" s="61"/>
      <c r="VOJ40" s="61"/>
      <c r="VOK40" s="61"/>
      <c r="VOL40" s="61"/>
      <c r="VOM40" s="61"/>
      <c r="VON40" s="61"/>
      <c r="VOO40" s="61"/>
      <c r="VOP40" s="61"/>
      <c r="VOQ40" s="61"/>
      <c r="VOR40" s="61"/>
      <c r="VOS40" s="61"/>
      <c r="VOT40" s="61"/>
      <c r="VOU40" s="61"/>
      <c r="VOV40" s="61"/>
      <c r="VOW40" s="61"/>
      <c r="VOX40" s="61"/>
      <c r="VOY40" s="61"/>
      <c r="VOZ40" s="61"/>
      <c r="VPA40" s="61"/>
      <c r="VPB40" s="61"/>
      <c r="VPC40" s="61"/>
      <c r="VPD40" s="61"/>
      <c r="VPE40" s="61"/>
      <c r="VPF40" s="61"/>
      <c r="VPG40" s="61"/>
      <c r="VPH40" s="61"/>
      <c r="VPI40" s="61"/>
      <c r="VPJ40" s="61"/>
      <c r="VPK40" s="61"/>
      <c r="VPL40" s="61"/>
      <c r="VPM40" s="61"/>
      <c r="VPN40" s="61"/>
      <c r="VPO40" s="61"/>
      <c r="VPP40" s="61"/>
      <c r="VPQ40" s="61"/>
      <c r="VPR40" s="61"/>
      <c r="VPS40" s="61"/>
      <c r="VPT40" s="61"/>
      <c r="VPU40" s="61"/>
      <c r="VPV40" s="61"/>
      <c r="VPW40" s="61"/>
      <c r="VPX40" s="61"/>
      <c r="VPY40" s="61"/>
      <c r="VPZ40" s="61"/>
      <c r="VQA40" s="61"/>
      <c r="VQB40" s="61"/>
      <c r="VQC40" s="61"/>
      <c r="VQD40" s="61"/>
      <c r="VQE40" s="61"/>
      <c r="VQF40" s="61"/>
      <c r="VQG40" s="61"/>
      <c r="VQH40" s="61"/>
      <c r="VQI40" s="61"/>
      <c r="VQJ40" s="61"/>
      <c r="VQK40" s="61"/>
      <c r="VQL40" s="61"/>
      <c r="VQM40" s="61"/>
      <c r="VQN40" s="61"/>
      <c r="VQO40" s="61"/>
      <c r="VQP40" s="61"/>
      <c r="VQQ40" s="61"/>
      <c r="VQR40" s="61"/>
      <c r="VQS40" s="61"/>
      <c r="VQT40" s="61"/>
      <c r="VQU40" s="61"/>
      <c r="VQV40" s="61"/>
      <c r="VQW40" s="61"/>
      <c r="VQX40" s="61"/>
      <c r="VQY40" s="61"/>
      <c r="VQZ40" s="61"/>
      <c r="VRA40" s="61"/>
      <c r="VRB40" s="61"/>
      <c r="VRC40" s="61"/>
      <c r="VRD40" s="61"/>
      <c r="VRE40" s="61"/>
      <c r="VRF40" s="61"/>
      <c r="VRG40" s="61"/>
      <c r="VRH40" s="61"/>
      <c r="VRI40" s="61"/>
      <c r="VRJ40" s="61"/>
      <c r="VRK40" s="61"/>
      <c r="VRL40" s="61"/>
      <c r="VRM40" s="61"/>
      <c r="VRN40" s="61"/>
      <c r="VRO40" s="61"/>
      <c r="VRP40" s="61"/>
      <c r="VRQ40" s="61"/>
      <c r="VRR40" s="61"/>
      <c r="VRS40" s="61"/>
      <c r="VRT40" s="61"/>
      <c r="VRU40" s="61"/>
      <c r="VRV40" s="61"/>
      <c r="VRW40" s="61"/>
      <c r="VRX40" s="61"/>
      <c r="VRY40" s="61"/>
      <c r="VRZ40" s="61"/>
      <c r="VSA40" s="61"/>
      <c r="VSB40" s="61"/>
      <c r="VSC40" s="61"/>
      <c r="VSD40" s="61"/>
      <c r="VSE40" s="61"/>
      <c r="VSF40" s="61"/>
      <c r="VSG40" s="61"/>
      <c r="VSH40" s="61"/>
      <c r="VSI40" s="61"/>
      <c r="VSJ40" s="61"/>
      <c r="VSK40" s="61"/>
      <c r="VSL40" s="61"/>
      <c r="VSM40" s="61"/>
      <c r="VSN40" s="61"/>
      <c r="VSO40" s="61"/>
      <c r="VSP40" s="61"/>
      <c r="VSQ40" s="61"/>
      <c r="VSR40" s="61"/>
      <c r="VSS40" s="61"/>
      <c r="VST40" s="61"/>
      <c r="VSU40" s="61"/>
      <c r="VSV40" s="61"/>
      <c r="VSW40" s="61"/>
      <c r="VSX40" s="61"/>
      <c r="VSY40" s="61"/>
      <c r="VSZ40" s="61"/>
      <c r="VTA40" s="61"/>
      <c r="VTB40" s="61"/>
      <c r="VTC40" s="61"/>
      <c r="VTD40" s="61"/>
      <c r="VTE40" s="61"/>
      <c r="VTF40" s="61"/>
      <c r="VTG40" s="61"/>
      <c r="VTH40" s="61"/>
      <c r="VTI40" s="61"/>
      <c r="VTJ40" s="61"/>
      <c r="VTK40" s="61"/>
      <c r="VTL40" s="61"/>
      <c r="VTM40" s="61"/>
      <c r="VTN40" s="61"/>
      <c r="VTO40" s="61"/>
      <c r="VTP40" s="61"/>
      <c r="VTQ40" s="61"/>
      <c r="VTR40" s="61"/>
      <c r="VTS40" s="61"/>
      <c r="VTT40" s="61"/>
      <c r="VTU40" s="61"/>
      <c r="VTV40" s="61"/>
      <c r="VTW40" s="61"/>
      <c r="VTX40" s="61"/>
      <c r="VTY40" s="61"/>
      <c r="VTZ40" s="61"/>
      <c r="VUA40" s="61"/>
      <c r="VUB40" s="61"/>
      <c r="VUC40" s="61"/>
      <c r="VUD40" s="61"/>
      <c r="VUE40" s="61"/>
      <c r="VUF40" s="61"/>
      <c r="VUG40" s="61"/>
      <c r="VUH40" s="61"/>
      <c r="VUI40" s="61"/>
      <c r="VUJ40" s="61"/>
      <c r="VUK40" s="61"/>
      <c r="VUL40" s="61"/>
      <c r="VUM40" s="61"/>
      <c r="VUN40" s="61"/>
      <c r="VUO40" s="61"/>
      <c r="VUP40" s="61"/>
      <c r="VUQ40" s="61"/>
      <c r="VUR40" s="61"/>
      <c r="VUS40" s="61"/>
      <c r="VUT40" s="61"/>
      <c r="VUU40" s="61"/>
      <c r="VUV40" s="61"/>
      <c r="VUW40" s="61"/>
      <c r="VUX40" s="61"/>
      <c r="VUY40" s="61"/>
      <c r="VUZ40" s="61"/>
      <c r="VVA40" s="61"/>
      <c r="VVB40" s="61"/>
      <c r="VVC40" s="61"/>
      <c r="VVD40" s="61"/>
      <c r="VVE40" s="61"/>
      <c r="VVF40" s="61"/>
      <c r="VVG40" s="61"/>
      <c r="VVH40" s="61"/>
      <c r="VVI40" s="61"/>
      <c r="VVJ40" s="61"/>
      <c r="VVK40" s="61"/>
      <c r="VVL40" s="61"/>
      <c r="VVM40" s="61"/>
      <c r="VVN40" s="61"/>
      <c r="VVO40" s="61"/>
      <c r="VVP40" s="61"/>
      <c r="VVQ40" s="61"/>
      <c r="VVR40" s="61"/>
      <c r="VVS40" s="61"/>
      <c r="VVT40" s="61"/>
      <c r="VVU40" s="61"/>
      <c r="VVV40" s="61"/>
      <c r="VVW40" s="61"/>
      <c r="VVX40" s="61"/>
      <c r="VVY40" s="61"/>
      <c r="VVZ40" s="61"/>
      <c r="VWA40" s="61"/>
      <c r="VWB40" s="61"/>
      <c r="VWC40" s="61"/>
      <c r="VWD40" s="61"/>
      <c r="VWE40" s="61"/>
      <c r="VWF40" s="61"/>
      <c r="VWG40" s="61"/>
      <c r="VWH40" s="61"/>
      <c r="VWI40" s="61"/>
      <c r="VWJ40" s="61"/>
      <c r="VWK40" s="61"/>
      <c r="VWL40" s="61"/>
      <c r="VWM40" s="61"/>
      <c r="VWN40" s="61"/>
      <c r="VWO40" s="61"/>
      <c r="VWP40" s="61"/>
      <c r="VWQ40" s="61"/>
      <c r="VWR40" s="61"/>
      <c r="VWS40" s="61"/>
      <c r="VWT40" s="61"/>
      <c r="VWU40" s="61"/>
      <c r="VWV40" s="61"/>
      <c r="VWW40" s="61"/>
      <c r="VWX40" s="61"/>
      <c r="VWY40" s="61"/>
      <c r="VWZ40" s="61"/>
      <c r="VXA40" s="61"/>
      <c r="VXB40" s="61"/>
      <c r="VXC40" s="61"/>
      <c r="VXD40" s="61"/>
      <c r="VXE40" s="61"/>
      <c r="VXF40" s="61"/>
      <c r="VXG40" s="61"/>
      <c r="VXH40" s="61"/>
      <c r="VXI40" s="61"/>
      <c r="VXJ40" s="61"/>
      <c r="VXK40" s="61"/>
      <c r="VXL40" s="61"/>
      <c r="VXM40" s="61"/>
      <c r="VXN40" s="61"/>
      <c r="VXO40" s="61"/>
      <c r="VXP40" s="61"/>
      <c r="VXQ40" s="61"/>
      <c r="VXR40" s="61"/>
      <c r="VXS40" s="61"/>
      <c r="VXT40" s="61"/>
      <c r="VXU40" s="61"/>
      <c r="VXV40" s="61"/>
      <c r="VXW40" s="61"/>
      <c r="VXX40" s="61"/>
      <c r="VXY40" s="61"/>
      <c r="VXZ40" s="61"/>
      <c r="VYA40" s="61"/>
      <c r="VYB40" s="61"/>
      <c r="VYC40" s="61"/>
      <c r="VYD40" s="61"/>
      <c r="VYE40" s="61"/>
      <c r="VYF40" s="61"/>
      <c r="VYG40" s="61"/>
      <c r="VYH40" s="61"/>
      <c r="VYI40" s="61"/>
      <c r="VYJ40" s="61"/>
      <c r="VYK40" s="61"/>
      <c r="VYL40" s="61"/>
      <c r="VYM40" s="61"/>
      <c r="VYN40" s="61"/>
      <c r="VYO40" s="61"/>
      <c r="VYP40" s="61"/>
      <c r="VYQ40" s="61"/>
      <c r="VYR40" s="61"/>
      <c r="VYS40" s="61"/>
      <c r="VYT40" s="61"/>
      <c r="VYU40" s="61"/>
      <c r="VYV40" s="61"/>
      <c r="VYW40" s="61"/>
      <c r="VYX40" s="61"/>
      <c r="VYY40" s="61"/>
      <c r="VYZ40" s="61"/>
      <c r="VZA40" s="61"/>
      <c r="VZB40" s="61"/>
      <c r="VZC40" s="61"/>
      <c r="VZD40" s="61"/>
      <c r="VZE40" s="61"/>
      <c r="VZF40" s="61"/>
      <c r="VZG40" s="61"/>
      <c r="VZH40" s="61"/>
      <c r="VZI40" s="61"/>
      <c r="VZJ40" s="61"/>
      <c r="VZK40" s="61"/>
      <c r="VZL40" s="61"/>
      <c r="VZM40" s="61"/>
      <c r="VZN40" s="61"/>
      <c r="VZO40" s="61"/>
      <c r="VZP40" s="61"/>
      <c r="VZQ40" s="61"/>
      <c r="VZR40" s="61"/>
      <c r="VZS40" s="61"/>
      <c r="VZT40" s="61"/>
      <c r="VZU40" s="61"/>
      <c r="VZV40" s="61"/>
      <c r="VZW40" s="61"/>
      <c r="VZX40" s="61"/>
      <c r="VZY40" s="61"/>
      <c r="VZZ40" s="61"/>
      <c r="WAA40" s="61"/>
      <c r="WAB40" s="61"/>
      <c r="WAC40" s="61"/>
      <c r="WAD40" s="61"/>
      <c r="WAE40" s="61"/>
      <c r="WAF40" s="61"/>
      <c r="WAG40" s="61"/>
      <c r="WAH40" s="61"/>
      <c r="WAI40" s="61"/>
      <c r="WAJ40" s="61"/>
      <c r="WAK40" s="61"/>
      <c r="WAL40" s="61"/>
      <c r="WAM40" s="61"/>
      <c r="WAN40" s="61"/>
      <c r="WAO40" s="61"/>
      <c r="WAP40" s="61"/>
      <c r="WAQ40" s="61"/>
      <c r="WAR40" s="61"/>
      <c r="WAS40" s="61"/>
      <c r="WAT40" s="61"/>
      <c r="WAU40" s="61"/>
      <c r="WAV40" s="61"/>
      <c r="WAW40" s="61"/>
      <c r="WAX40" s="61"/>
      <c r="WAY40" s="61"/>
      <c r="WAZ40" s="61"/>
      <c r="WBA40" s="61"/>
      <c r="WBB40" s="61"/>
      <c r="WBC40" s="61"/>
      <c r="WBD40" s="61"/>
      <c r="WBE40" s="61"/>
      <c r="WBF40" s="61"/>
      <c r="WBG40" s="61"/>
      <c r="WBH40" s="61"/>
      <c r="WBI40" s="61"/>
      <c r="WBJ40" s="61"/>
      <c r="WBK40" s="61"/>
      <c r="WBL40" s="61"/>
      <c r="WBM40" s="61"/>
      <c r="WBN40" s="61"/>
      <c r="WBO40" s="61"/>
      <c r="WBP40" s="61"/>
      <c r="WBQ40" s="61"/>
      <c r="WBR40" s="61"/>
      <c r="WBS40" s="61"/>
      <c r="WBT40" s="61"/>
      <c r="WBU40" s="61"/>
      <c r="WBV40" s="61"/>
      <c r="WBW40" s="61"/>
      <c r="WBX40" s="61"/>
      <c r="WBY40" s="61"/>
      <c r="WBZ40" s="61"/>
      <c r="WCA40" s="61"/>
      <c r="WCB40" s="61"/>
      <c r="WCC40" s="61"/>
      <c r="WCD40" s="61"/>
      <c r="WCE40" s="61"/>
      <c r="WCF40" s="61"/>
      <c r="WCG40" s="61"/>
      <c r="WCH40" s="61"/>
      <c r="WCI40" s="61"/>
      <c r="WCJ40" s="61"/>
      <c r="WCK40" s="61"/>
      <c r="WCL40" s="61"/>
      <c r="WCM40" s="61"/>
      <c r="WCN40" s="61"/>
      <c r="WCO40" s="61"/>
      <c r="WCP40" s="61"/>
      <c r="WCQ40" s="61"/>
      <c r="WCR40" s="61"/>
      <c r="WCS40" s="61"/>
      <c r="WCT40" s="61"/>
      <c r="WCU40" s="61"/>
      <c r="WCV40" s="61"/>
      <c r="WCW40" s="61"/>
      <c r="WCX40" s="61"/>
      <c r="WCY40" s="61"/>
      <c r="WCZ40" s="61"/>
      <c r="WDA40" s="61"/>
      <c r="WDB40" s="61"/>
      <c r="WDC40" s="61"/>
      <c r="WDD40" s="61"/>
      <c r="WDE40" s="61"/>
      <c r="WDF40" s="61"/>
      <c r="WDG40" s="61"/>
      <c r="WDH40" s="61"/>
      <c r="WDI40" s="61"/>
      <c r="WDJ40" s="61"/>
      <c r="WDK40" s="61"/>
      <c r="WDL40" s="61"/>
      <c r="WDM40" s="61"/>
      <c r="WDN40" s="61"/>
      <c r="WDO40" s="61"/>
      <c r="WDP40" s="61"/>
      <c r="WDQ40" s="61"/>
      <c r="WDR40" s="61"/>
      <c r="WDS40" s="61"/>
      <c r="WDT40" s="61"/>
      <c r="WDU40" s="61"/>
      <c r="WDV40" s="61"/>
      <c r="WDW40" s="61"/>
      <c r="WDX40" s="61"/>
      <c r="WDY40" s="61"/>
      <c r="WDZ40" s="61"/>
      <c r="WEA40" s="61"/>
      <c r="WEB40" s="61"/>
      <c r="WEC40" s="61"/>
      <c r="WED40" s="61"/>
      <c r="WEE40" s="61"/>
      <c r="WEF40" s="61"/>
      <c r="WEG40" s="61"/>
      <c r="WEH40" s="61"/>
      <c r="WEI40" s="61"/>
      <c r="WEJ40" s="61"/>
      <c r="WEK40" s="61"/>
      <c r="WEL40" s="61"/>
      <c r="WEM40" s="61"/>
      <c r="WEN40" s="61"/>
      <c r="WEO40" s="61"/>
      <c r="WEP40" s="61"/>
      <c r="WEQ40" s="61"/>
      <c r="WER40" s="61"/>
      <c r="WES40" s="61"/>
      <c r="WET40" s="61"/>
      <c r="WEU40" s="61"/>
      <c r="WEV40" s="61"/>
      <c r="WEW40" s="61"/>
      <c r="WEX40" s="61"/>
      <c r="WEY40" s="61"/>
      <c r="WEZ40" s="61"/>
      <c r="WFA40" s="61"/>
      <c r="WFB40" s="61"/>
      <c r="WFC40" s="61"/>
      <c r="WFD40" s="61"/>
      <c r="WFE40" s="61"/>
      <c r="WFF40" s="61"/>
      <c r="WFG40" s="61"/>
      <c r="WFH40" s="61"/>
      <c r="WFI40" s="61"/>
      <c r="WFJ40" s="61"/>
      <c r="WFK40" s="61"/>
      <c r="WFL40" s="61"/>
      <c r="WFM40" s="61"/>
      <c r="WFN40" s="61"/>
      <c r="WFO40" s="61"/>
      <c r="WFP40" s="61"/>
      <c r="WFQ40" s="61"/>
      <c r="WFR40" s="61"/>
      <c r="WFS40" s="61"/>
      <c r="WFT40" s="61"/>
      <c r="WFU40" s="61"/>
      <c r="WFV40" s="61"/>
      <c r="WFW40" s="61"/>
      <c r="WFX40" s="61"/>
      <c r="WFY40" s="61"/>
      <c r="WFZ40" s="61"/>
      <c r="WGA40" s="61"/>
      <c r="WGB40" s="61"/>
      <c r="WGC40" s="61"/>
      <c r="WGD40" s="61"/>
      <c r="WGE40" s="61"/>
      <c r="WGF40" s="61"/>
      <c r="WGG40" s="61"/>
      <c r="WGH40" s="61"/>
      <c r="WGI40" s="61"/>
      <c r="WGJ40" s="61"/>
      <c r="WGK40" s="61"/>
      <c r="WGL40" s="61"/>
      <c r="WGM40" s="61"/>
      <c r="WGN40" s="61"/>
      <c r="WGO40" s="61"/>
      <c r="WGP40" s="61"/>
      <c r="WGQ40" s="61"/>
      <c r="WGR40" s="61"/>
      <c r="WGS40" s="61"/>
      <c r="WGT40" s="61"/>
      <c r="WGU40" s="61"/>
      <c r="WGV40" s="61"/>
      <c r="WGW40" s="61"/>
      <c r="WGX40" s="61"/>
      <c r="WGY40" s="61"/>
      <c r="WGZ40" s="61"/>
      <c r="WHA40" s="61"/>
      <c r="WHB40" s="61"/>
      <c r="WHC40" s="61"/>
      <c r="WHD40" s="61"/>
      <c r="WHE40" s="61"/>
      <c r="WHF40" s="61"/>
      <c r="WHG40" s="61"/>
      <c r="WHH40" s="61"/>
      <c r="WHI40" s="61"/>
      <c r="WHJ40" s="61"/>
      <c r="WHK40" s="61"/>
      <c r="WHL40" s="61"/>
      <c r="WHM40" s="61"/>
      <c r="WHN40" s="61"/>
      <c r="WHO40" s="61"/>
      <c r="WHP40" s="61"/>
      <c r="WHQ40" s="61"/>
      <c r="WHR40" s="61"/>
      <c r="WHS40" s="61"/>
      <c r="WHT40" s="61"/>
      <c r="WHU40" s="61"/>
      <c r="WHV40" s="61"/>
      <c r="WHW40" s="61"/>
      <c r="WHX40" s="61"/>
      <c r="WHY40" s="61"/>
      <c r="WHZ40" s="61"/>
      <c r="WIA40" s="61"/>
      <c r="WIB40" s="61"/>
      <c r="WIC40" s="61"/>
      <c r="WID40" s="61"/>
      <c r="WIE40" s="61"/>
      <c r="WIF40" s="61"/>
      <c r="WIG40" s="61"/>
      <c r="WIH40" s="61"/>
      <c r="WII40" s="61"/>
      <c r="WIJ40" s="61"/>
      <c r="WIK40" s="61"/>
      <c r="WIL40" s="61"/>
      <c r="WIM40" s="61"/>
      <c r="WIN40" s="61"/>
      <c r="WIO40" s="61"/>
      <c r="WIP40" s="61"/>
      <c r="WIQ40" s="61"/>
      <c r="WIR40" s="61"/>
      <c r="WIS40" s="61"/>
      <c r="WIT40" s="61"/>
      <c r="WIU40" s="61"/>
      <c r="WIV40" s="61"/>
      <c r="WIW40" s="61"/>
      <c r="WIX40" s="61"/>
      <c r="WIY40" s="61"/>
      <c r="WIZ40" s="61"/>
      <c r="WJA40" s="61"/>
      <c r="WJB40" s="61"/>
      <c r="WJC40" s="61"/>
      <c r="WJD40" s="61"/>
      <c r="WJE40" s="61"/>
      <c r="WJF40" s="61"/>
      <c r="WJG40" s="61"/>
      <c r="WJH40" s="61"/>
      <c r="WJI40" s="61"/>
      <c r="WJJ40" s="61"/>
      <c r="WJK40" s="61"/>
      <c r="WJL40" s="61"/>
      <c r="WJM40" s="61"/>
      <c r="WJN40" s="61"/>
      <c r="WJO40" s="61"/>
      <c r="WJP40" s="61"/>
      <c r="WJQ40" s="61"/>
      <c r="WJR40" s="61"/>
      <c r="WJS40" s="61"/>
      <c r="WJT40" s="61"/>
      <c r="WJU40" s="61"/>
      <c r="WJV40" s="61"/>
      <c r="WJW40" s="61"/>
      <c r="WJX40" s="61"/>
      <c r="WJY40" s="61"/>
      <c r="WJZ40" s="61"/>
      <c r="WKA40" s="61"/>
      <c r="WKB40" s="61"/>
      <c r="WKC40" s="61"/>
      <c r="WKD40" s="61"/>
      <c r="WKE40" s="61"/>
      <c r="WKF40" s="61"/>
      <c r="WKG40" s="61"/>
      <c r="WKH40" s="61"/>
      <c r="WKI40" s="61"/>
      <c r="WKJ40" s="61"/>
      <c r="WKK40" s="61"/>
      <c r="WKL40" s="61"/>
      <c r="WKM40" s="61"/>
      <c r="WKN40" s="61"/>
      <c r="WKO40" s="61"/>
      <c r="WKP40" s="61"/>
      <c r="WKQ40" s="61"/>
      <c r="WKR40" s="61"/>
      <c r="WKS40" s="61"/>
      <c r="WKT40" s="61"/>
      <c r="WKU40" s="61"/>
      <c r="WKV40" s="61"/>
      <c r="WKW40" s="61"/>
      <c r="WKX40" s="61"/>
      <c r="WKY40" s="61"/>
      <c r="WKZ40" s="61"/>
      <c r="WLA40" s="61"/>
      <c r="WLB40" s="61"/>
      <c r="WLC40" s="61"/>
      <c r="WLD40" s="61"/>
      <c r="WLE40" s="61"/>
      <c r="WLF40" s="61"/>
      <c r="WLG40" s="61"/>
      <c r="WLH40" s="61"/>
      <c r="WLI40" s="61"/>
      <c r="WLJ40" s="61"/>
      <c r="WLK40" s="61"/>
      <c r="WLL40" s="61"/>
      <c r="WLM40" s="61"/>
      <c r="WLN40" s="61"/>
      <c r="WLO40" s="61"/>
      <c r="WLP40" s="61"/>
      <c r="WLQ40" s="61"/>
      <c r="WLR40" s="61"/>
      <c r="WLS40" s="61"/>
      <c r="WLT40" s="61"/>
      <c r="WLU40" s="61"/>
      <c r="WLV40" s="61"/>
      <c r="WLW40" s="61"/>
      <c r="WLX40" s="61"/>
      <c r="WLY40" s="61"/>
      <c r="WLZ40" s="61"/>
      <c r="WMA40" s="61"/>
      <c r="WMB40" s="61"/>
      <c r="WMC40" s="61"/>
      <c r="WMD40" s="61"/>
      <c r="WME40" s="61"/>
      <c r="WMF40" s="61"/>
      <c r="WMG40" s="61"/>
      <c r="WMH40" s="61"/>
      <c r="WMI40" s="61"/>
      <c r="WMJ40" s="61"/>
      <c r="WMK40" s="61"/>
      <c r="WML40" s="61"/>
      <c r="WMM40" s="61"/>
      <c r="WMN40" s="61"/>
      <c r="WMO40" s="61"/>
      <c r="WMP40" s="61"/>
      <c r="WMQ40" s="61"/>
      <c r="WMR40" s="61"/>
      <c r="WMS40" s="61"/>
      <c r="WMT40" s="61"/>
      <c r="WMU40" s="61"/>
      <c r="WMV40" s="61"/>
      <c r="WMW40" s="61"/>
      <c r="WMX40" s="61"/>
      <c r="WMY40" s="61"/>
      <c r="WMZ40" s="61"/>
      <c r="WNA40" s="61"/>
      <c r="WNB40" s="61"/>
      <c r="WNC40" s="61"/>
      <c r="WND40" s="61"/>
      <c r="WNE40" s="61"/>
      <c r="WNF40" s="61"/>
      <c r="WNG40" s="61"/>
      <c r="WNH40" s="61"/>
      <c r="WNI40" s="61"/>
      <c r="WNJ40" s="61"/>
      <c r="WNK40" s="61"/>
      <c r="WNL40" s="61"/>
      <c r="WNM40" s="61"/>
      <c r="WNN40" s="61"/>
      <c r="WNO40" s="61"/>
      <c r="WNP40" s="61"/>
      <c r="WNQ40" s="61"/>
      <c r="WNR40" s="61"/>
      <c r="WNS40" s="61"/>
      <c r="WNT40" s="61"/>
      <c r="WNU40" s="61"/>
      <c r="WNV40" s="61"/>
      <c r="WNW40" s="61"/>
      <c r="WNX40" s="61"/>
      <c r="WNY40" s="61"/>
      <c r="WNZ40" s="61"/>
      <c r="WOA40" s="61"/>
      <c r="WOB40" s="61"/>
      <c r="WOC40" s="61"/>
      <c r="WOD40" s="61"/>
      <c r="WOE40" s="61"/>
      <c r="WOF40" s="61"/>
      <c r="WOG40" s="61"/>
      <c r="WOH40" s="61"/>
      <c r="WOI40" s="61"/>
      <c r="WOJ40" s="61"/>
      <c r="WOK40" s="61"/>
      <c r="WOL40" s="61"/>
      <c r="WOM40" s="61"/>
      <c r="WON40" s="61"/>
      <c r="WOO40" s="61"/>
      <c r="WOP40" s="61"/>
      <c r="WOQ40" s="61"/>
      <c r="WOR40" s="61"/>
      <c r="WOS40" s="61"/>
      <c r="WOT40" s="61"/>
      <c r="WOU40" s="61"/>
      <c r="WOV40" s="61"/>
      <c r="WOW40" s="61"/>
      <c r="WOX40" s="61"/>
      <c r="WOY40" s="61"/>
      <c r="WOZ40" s="61"/>
      <c r="WPA40" s="61"/>
      <c r="WPB40" s="61"/>
      <c r="WPC40" s="61"/>
      <c r="WPD40" s="61"/>
      <c r="WPE40" s="61"/>
      <c r="WPF40" s="61"/>
      <c r="WPG40" s="61"/>
      <c r="WPH40" s="61"/>
      <c r="WPI40" s="61"/>
      <c r="WPJ40" s="61"/>
      <c r="WPK40" s="61"/>
      <c r="WPL40" s="61"/>
      <c r="WPM40" s="61"/>
      <c r="WPN40" s="61"/>
      <c r="WPO40" s="61"/>
      <c r="WPP40" s="61"/>
      <c r="WPQ40" s="61"/>
      <c r="WPR40" s="61"/>
      <c r="WPS40" s="61"/>
      <c r="WPT40" s="61"/>
      <c r="WPU40" s="61"/>
      <c r="WPV40" s="61"/>
      <c r="WPW40" s="61"/>
      <c r="WPX40" s="61"/>
      <c r="WPY40" s="61"/>
      <c r="WPZ40" s="61"/>
      <c r="WQA40" s="61"/>
      <c r="WQB40" s="61"/>
      <c r="WQC40" s="61"/>
      <c r="WQD40" s="61"/>
      <c r="WQE40" s="61"/>
      <c r="WQF40" s="61"/>
      <c r="WQG40" s="61"/>
      <c r="WQH40" s="61"/>
      <c r="WQI40" s="61"/>
      <c r="WQJ40" s="61"/>
      <c r="WQK40" s="61"/>
      <c r="WQL40" s="61"/>
      <c r="WQM40" s="61"/>
      <c r="WQN40" s="61"/>
      <c r="WQO40" s="61"/>
      <c r="WQP40" s="61"/>
      <c r="WQQ40" s="61"/>
      <c r="WQR40" s="61"/>
      <c r="WQS40" s="61"/>
      <c r="WQT40" s="61"/>
      <c r="WQU40" s="61"/>
      <c r="WQV40" s="61"/>
      <c r="WQW40" s="61"/>
      <c r="WQX40" s="61"/>
      <c r="WQY40" s="61"/>
      <c r="WQZ40" s="61"/>
      <c r="WRA40" s="61"/>
      <c r="WRB40" s="61"/>
      <c r="WRC40" s="61"/>
      <c r="WRD40" s="61"/>
      <c r="WRE40" s="61"/>
      <c r="WRF40" s="61"/>
      <c r="WRG40" s="61"/>
      <c r="WRH40" s="61"/>
      <c r="WRI40" s="61"/>
      <c r="WRJ40" s="61"/>
      <c r="WRK40" s="61"/>
      <c r="WRL40" s="61"/>
      <c r="WRM40" s="61"/>
      <c r="WRN40" s="61"/>
      <c r="WRO40" s="61"/>
      <c r="WRP40" s="61"/>
      <c r="WRQ40" s="61"/>
      <c r="WRR40" s="61"/>
      <c r="WRS40" s="61"/>
      <c r="WRT40" s="61"/>
      <c r="WRU40" s="61"/>
      <c r="WRV40" s="61"/>
      <c r="WRW40" s="61"/>
      <c r="WRX40" s="61"/>
      <c r="WRY40" s="61"/>
      <c r="WRZ40" s="61"/>
      <c r="WSA40" s="61"/>
      <c r="WSB40" s="61"/>
      <c r="WSC40" s="61"/>
      <c r="WSD40" s="61"/>
      <c r="WSE40" s="61"/>
      <c r="WSF40" s="61"/>
      <c r="WSG40" s="61"/>
      <c r="WSH40" s="61"/>
      <c r="WSI40" s="61"/>
      <c r="WSJ40" s="61"/>
      <c r="WSK40" s="61"/>
      <c r="WSL40" s="61"/>
      <c r="WSM40" s="61"/>
      <c r="WSN40" s="61"/>
      <c r="WSO40" s="61"/>
      <c r="WSP40" s="61"/>
      <c r="WSQ40" s="61"/>
      <c r="WSR40" s="61"/>
      <c r="WSS40" s="61"/>
      <c r="WST40" s="61"/>
      <c r="WSU40" s="61"/>
      <c r="WSV40" s="61"/>
      <c r="WSW40" s="61"/>
      <c r="WSX40" s="61"/>
      <c r="WSY40" s="61"/>
      <c r="WSZ40" s="61"/>
      <c r="WTA40" s="61"/>
      <c r="WTB40" s="61"/>
      <c r="WTC40" s="61"/>
      <c r="WTD40" s="61"/>
      <c r="WTE40" s="61"/>
      <c r="WTF40" s="61"/>
      <c r="WTG40" s="61"/>
      <c r="WTH40" s="61"/>
      <c r="WTI40" s="61"/>
      <c r="WTJ40" s="61"/>
      <c r="WTK40" s="61"/>
      <c r="WTL40" s="61"/>
      <c r="WTM40" s="61"/>
      <c r="WTN40" s="61"/>
      <c r="WTO40" s="61"/>
      <c r="WTP40" s="61"/>
      <c r="WTQ40" s="61"/>
      <c r="WTR40" s="61"/>
      <c r="WTS40" s="61"/>
      <c r="WTT40" s="61"/>
      <c r="WTU40" s="61"/>
      <c r="WTV40" s="61"/>
      <c r="WTW40" s="61"/>
      <c r="WTX40" s="61"/>
      <c r="WTY40" s="61"/>
      <c r="WTZ40" s="61"/>
      <c r="WUA40" s="61"/>
      <c r="WUB40" s="61"/>
      <c r="WUC40" s="61"/>
      <c r="WUD40" s="61"/>
      <c r="WUE40" s="61"/>
      <c r="WUF40" s="61"/>
      <c r="WUG40" s="61"/>
      <c r="WUH40" s="61"/>
      <c r="WUI40" s="61"/>
      <c r="WUJ40" s="61"/>
      <c r="WUK40" s="61"/>
      <c r="WUL40" s="61"/>
      <c r="WUM40" s="61"/>
      <c r="WUN40" s="61"/>
      <c r="WUO40" s="61"/>
      <c r="WUP40" s="61"/>
      <c r="WUQ40" s="61"/>
      <c r="WUR40" s="61"/>
      <c r="WUS40" s="61"/>
      <c r="WUT40" s="61"/>
      <c r="WUU40" s="61"/>
      <c r="WUV40" s="61"/>
      <c r="WUW40" s="61"/>
      <c r="WUX40" s="61"/>
      <c r="WUY40" s="61"/>
      <c r="WUZ40" s="61"/>
      <c r="WVA40" s="61"/>
      <c r="WVB40" s="61"/>
      <c r="WVC40" s="61"/>
      <c r="WVD40" s="61"/>
      <c r="WVE40" s="61"/>
      <c r="WVF40" s="61"/>
      <c r="WVG40" s="61"/>
      <c r="WVH40" s="61"/>
      <c r="WVI40" s="61"/>
      <c r="WVJ40" s="61"/>
      <c r="WVK40" s="61"/>
      <c r="WVL40" s="61"/>
      <c r="WVM40" s="61"/>
      <c r="WVN40" s="61"/>
      <c r="WVO40" s="61"/>
      <c r="WVP40" s="61"/>
      <c r="WVQ40" s="61"/>
      <c r="WVR40" s="61"/>
      <c r="WVS40" s="61"/>
      <c r="WVT40" s="61"/>
      <c r="WVU40" s="61"/>
      <c r="WVV40" s="61"/>
      <c r="WVW40" s="61"/>
      <c r="WVX40" s="61"/>
      <c r="WVY40" s="61"/>
      <c r="WVZ40" s="61"/>
      <c r="WWA40" s="61"/>
      <c r="WWB40" s="61"/>
      <c r="WWC40" s="61"/>
      <c r="WWD40" s="61"/>
      <c r="WWE40" s="61"/>
      <c r="WWF40" s="61"/>
      <c r="WWG40" s="61"/>
      <c r="WWH40" s="61"/>
      <c r="WWI40" s="61"/>
      <c r="WWJ40" s="61"/>
      <c r="WWK40" s="61"/>
      <c r="WWL40" s="61"/>
      <c r="WWM40" s="61"/>
      <c r="WWN40" s="61"/>
      <c r="WWO40" s="61"/>
      <c r="WWP40" s="61"/>
      <c r="WWQ40" s="61"/>
      <c r="WWR40" s="61"/>
      <c r="WWS40" s="61"/>
      <c r="WWT40" s="61"/>
      <c r="WWU40" s="61"/>
      <c r="WWV40" s="61"/>
      <c r="WWW40" s="61"/>
      <c r="WWX40" s="61"/>
      <c r="WWY40" s="61"/>
      <c r="WWZ40" s="61"/>
      <c r="WXA40" s="61"/>
      <c r="WXB40" s="61"/>
      <c r="WXC40" s="61"/>
      <c r="WXD40" s="61"/>
      <c r="WXE40" s="61"/>
      <c r="WXF40" s="61"/>
      <c r="WXG40" s="61"/>
      <c r="WXH40" s="61"/>
      <c r="WXI40" s="61"/>
      <c r="WXJ40" s="61"/>
      <c r="WXK40" s="61"/>
      <c r="WXL40" s="61"/>
      <c r="WXM40" s="61"/>
      <c r="WXN40" s="61"/>
      <c r="WXO40" s="61"/>
      <c r="WXP40" s="61"/>
      <c r="WXQ40" s="61"/>
      <c r="WXR40" s="61"/>
      <c r="WXS40" s="61"/>
      <c r="WXT40" s="61"/>
      <c r="WXU40" s="61"/>
      <c r="WXV40" s="61"/>
      <c r="WXW40" s="61"/>
      <c r="WXX40" s="61"/>
      <c r="WXY40" s="61"/>
      <c r="WXZ40" s="61"/>
      <c r="WYA40" s="61"/>
      <c r="WYB40" s="61"/>
      <c r="WYC40" s="61"/>
      <c r="WYD40" s="61"/>
      <c r="WYE40" s="61"/>
      <c r="WYF40" s="61"/>
      <c r="WYG40" s="61"/>
      <c r="WYH40" s="61"/>
      <c r="WYI40" s="61"/>
      <c r="WYJ40" s="61"/>
      <c r="WYK40" s="61"/>
      <c r="WYL40" s="61"/>
      <c r="WYM40" s="61"/>
      <c r="WYN40" s="61"/>
      <c r="WYO40" s="61"/>
      <c r="WYP40" s="61"/>
      <c r="WYQ40" s="61"/>
      <c r="WYR40" s="61"/>
      <c r="WYS40" s="61"/>
      <c r="WYT40" s="61"/>
      <c r="WYU40" s="61"/>
      <c r="WYV40" s="61"/>
      <c r="WYW40" s="61"/>
      <c r="WYX40" s="61"/>
      <c r="WYY40" s="61"/>
      <c r="WYZ40" s="61"/>
      <c r="WZA40" s="61"/>
      <c r="WZB40" s="61"/>
      <c r="WZC40" s="61"/>
      <c r="WZD40" s="61"/>
      <c r="WZE40" s="61"/>
      <c r="WZF40" s="61"/>
      <c r="WZG40" s="61"/>
      <c r="WZH40" s="61"/>
      <c r="WZI40" s="61"/>
      <c r="WZJ40" s="61"/>
      <c r="WZK40" s="61"/>
      <c r="WZL40" s="61"/>
      <c r="WZM40" s="61"/>
      <c r="WZN40" s="61"/>
      <c r="WZO40" s="61"/>
      <c r="WZP40" s="61"/>
      <c r="WZQ40" s="61"/>
      <c r="WZR40" s="61"/>
      <c r="WZS40" s="61"/>
      <c r="WZT40" s="61"/>
      <c r="WZU40" s="61"/>
      <c r="WZV40" s="61"/>
      <c r="WZW40" s="61"/>
      <c r="WZX40" s="61"/>
      <c r="WZY40" s="61"/>
      <c r="WZZ40" s="61"/>
      <c r="XAA40" s="61"/>
      <c r="XAB40" s="61"/>
      <c r="XAC40" s="61"/>
      <c r="XAD40" s="61"/>
      <c r="XAE40" s="61"/>
      <c r="XAF40" s="61"/>
      <c r="XAG40" s="61"/>
      <c r="XAH40" s="61"/>
      <c r="XAI40" s="61"/>
      <c r="XAJ40" s="61"/>
      <c r="XAK40" s="61"/>
      <c r="XAL40" s="61"/>
      <c r="XAM40" s="61"/>
      <c r="XAN40" s="61"/>
      <c r="XAO40" s="61"/>
      <c r="XAP40" s="61"/>
      <c r="XAQ40" s="61"/>
      <c r="XAR40" s="61"/>
      <c r="XAS40" s="61"/>
      <c r="XAT40" s="61"/>
      <c r="XAU40" s="61"/>
      <c r="XAV40" s="61"/>
      <c r="XAW40" s="61"/>
      <c r="XAX40" s="61"/>
      <c r="XAY40" s="61"/>
      <c r="XAZ40" s="61"/>
      <c r="XBA40" s="61"/>
      <c r="XBB40" s="61"/>
      <c r="XBC40" s="61"/>
      <c r="XBD40" s="61"/>
      <c r="XBE40" s="61"/>
      <c r="XBF40" s="61"/>
      <c r="XBG40" s="61"/>
      <c r="XBH40" s="61"/>
      <c r="XBI40" s="61"/>
      <c r="XBJ40" s="61"/>
      <c r="XBK40" s="61"/>
      <c r="XBL40" s="61"/>
      <c r="XBM40" s="61"/>
      <c r="XBN40" s="61"/>
      <c r="XBO40" s="61"/>
      <c r="XBP40" s="61"/>
      <c r="XBQ40" s="61"/>
      <c r="XBR40" s="61"/>
      <c r="XBS40" s="61"/>
      <c r="XBT40" s="61"/>
      <c r="XBU40" s="61"/>
      <c r="XBV40" s="61"/>
      <c r="XBW40" s="61"/>
      <c r="XBX40" s="61"/>
      <c r="XBY40" s="61"/>
      <c r="XBZ40" s="61"/>
      <c r="XCA40" s="61"/>
      <c r="XCB40" s="61"/>
      <c r="XCC40" s="61"/>
      <c r="XCD40" s="61"/>
      <c r="XCE40" s="61"/>
      <c r="XCF40" s="61"/>
      <c r="XCG40" s="61"/>
      <c r="XCH40" s="61"/>
      <c r="XCI40" s="61"/>
      <c r="XCJ40" s="61"/>
      <c r="XCK40" s="61"/>
      <c r="XCL40" s="61"/>
      <c r="XCM40" s="61"/>
      <c r="XCN40" s="61"/>
      <c r="XCO40" s="61"/>
      <c r="XCP40" s="61"/>
      <c r="XCQ40" s="61"/>
      <c r="XCR40" s="61"/>
      <c r="XCS40" s="61"/>
      <c r="XCT40" s="61"/>
      <c r="XCU40" s="61"/>
      <c r="XCV40" s="61"/>
      <c r="XCW40" s="61"/>
      <c r="XCX40" s="61"/>
      <c r="XCY40" s="61"/>
      <c r="XCZ40" s="61"/>
    </row>
    <row r="41" spans="2:16328" s="61" customFormat="1" x14ac:dyDescent="0.35">
      <c r="B41" s="62" t="s">
        <v>102</v>
      </c>
      <c r="D41" s="63">
        <f t="shared" ref="D41:M41" ca="1" si="6">IFERROR(D40/C40-1,"na")</f>
        <v>0.21662615623635317</v>
      </c>
      <c r="E41" s="63">
        <f t="shared" ca="1" si="6"/>
        <v>0.23963475088396957</v>
      </c>
      <c r="F41" s="63">
        <f t="shared" ca="1" si="6"/>
        <v>0.19389240646951422</v>
      </c>
      <c r="G41" s="63">
        <f t="shared" ca="1" si="6"/>
        <v>0.15581762301538515</v>
      </c>
      <c r="H41" s="63">
        <f t="shared" ca="1" si="6"/>
        <v>0.11884788190715123</v>
      </c>
      <c r="I41" s="63">
        <f t="shared" ca="1" si="6"/>
        <v>0.10036413356677865</v>
      </c>
      <c r="J41" s="63">
        <f t="shared" ca="1" si="6"/>
        <v>7.8323376326373984E-2</v>
      </c>
      <c r="K41" s="63">
        <f t="shared" ca="1" si="6"/>
        <v>5.6014265438954158E-2</v>
      </c>
      <c r="L41" s="63">
        <f t="shared" ca="1" si="6"/>
        <v>5.6076489812758368E-2</v>
      </c>
      <c r="M41" s="63">
        <f t="shared" ca="1" si="6"/>
        <v>3.2139665726596878E-2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61" customFormat="1" x14ac:dyDescent="0.35">
      <c r="B42" s="62" t="s">
        <v>103</v>
      </c>
      <c r="C42" s="63">
        <f>IFERROR(C40/C38,"na")</f>
        <v>0.23603441754241977</v>
      </c>
      <c r="D42" s="63">
        <f t="shared" ref="D42:M42" ca="1" si="7">IFERROR(D40/D38,"na")</f>
        <v>0.24364496940899266</v>
      </c>
      <c r="E42" s="63">
        <f t="shared" ca="1" si="7"/>
        <v>0.26748941594710679</v>
      </c>
      <c r="F42" s="63">
        <f t="shared" ca="1" si="7"/>
        <v>0.28635201064962418</v>
      </c>
      <c r="G42" s="63">
        <f t="shared" ca="1" si="7"/>
        <v>0.2994152540483021</v>
      </c>
      <c r="H42" s="63">
        <f t="shared" ca="1" si="7"/>
        <v>0.30641829033976231</v>
      </c>
      <c r="I42" s="63">
        <f t="shared" ca="1" si="7"/>
        <v>0.31539367858935369</v>
      </c>
      <c r="J42" s="63">
        <f t="shared" ca="1" si="7"/>
        <v>0.32297853705118851</v>
      </c>
      <c r="K42" s="63">
        <f t="shared" ca="1" si="7"/>
        <v>0.32386278746773517</v>
      </c>
      <c r="L42" s="63">
        <f t="shared" ca="1" si="7"/>
        <v>0.32472896875291057</v>
      </c>
      <c r="M42" s="63">
        <f t="shared" ca="1" si="7"/>
        <v>0.32472896875291057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2:16328" x14ac:dyDescent="0.35">
      <c r="B44" t="s">
        <v>4</v>
      </c>
      <c r="C44" s="3">
        <f>+Model!M132</f>
        <v>118.73324885625004</v>
      </c>
      <c r="D44" s="3">
        <f ca="1">+Model!N132</f>
        <v>157.32569205506246</v>
      </c>
      <c r="E44" s="3">
        <f ca="1">+Model!O132</f>
        <v>203.189677481128</v>
      </c>
      <c r="F44" s="3">
        <f ca="1">+Model!P132</f>
        <v>253.12755254110294</v>
      </c>
      <c r="G44" s="3">
        <f ca="1">+Model!Q132</f>
        <v>301.07076091685639</v>
      </c>
      <c r="H44" s="3">
        <f ca="1">+Model!R132</f>
        <v>344.87986157687158</v>
      </c>
      <c r="I44" s="3">
        <f ca="1">+Model!S132</f>
        <v>379.59102816910934</v>
      </c>
      <c r="J44" s="3">
        <f ca="1">+Model!T132</f>
        <v>410.58832473165671</v>
      </c>
      <c r="K44" s="3">
        <f ca="1">+Model!U132</f>
        <v>433.66194424206981</v>
      </c>
      <c r="L44" s="3">
        <f ca="1">+Model!V132</f>
        <v>458.05236310512498</v>
      </c>
      <c r="M44" s="4">
        <f ca="1">+L44*(1+$K$20)</f>
        <v>472.77401294060155</v>
      </c>
    </row>
    <row r="45" spans="2:16328" x14ac:dyDescent="0.35">
      <c r="B45" s="10" t="s">
        <v>158</v>
      </c>
      <c r="C45" s="3">
        <f>+Model!M147</f>
        <v>123.44800000000001</v>
      </c>
      <c r="D45" s="3">
        <f>+Model!N147</f>
        <v>135.641964</v>
      </c>
      <c r="E45" s="3">
        <f>+Model!O147</f>
        <v>166.02801137000003</v>
      </c>
      <c r="F45" s="3">
        <f>+Model!P147</f>
        <v>190.09448587610004</v>
      </c>
      <c r="G45" s="3">
        <f>+Model!Q147</f>
        <v>214.42741536363303</v>
      </c>
      <c r="H45" s="3">
        <f>+Model!R147</f>
        <v>235.13219739229652</v>
      </c>
      <c r="I45" s="3">
        <f>+Model!S147</f>
        <v>259.25344848577782</v>
      </c>
      <c r="J45" s="3">
        <f>+Model!T147</f>
        <v>278.56198838020021</v>
      </c>
      <c r="K45" s="3">
        <f>+Model!U147</f>
        <v>294.19723534733532</v>
      </c>
      <c r="L45" s="3">
        <f>+Model!V147</f>
        <v>310.72811811057147</v>
      </c>
      <c r="M45" s="3">
        <f>+Model!W147</f>
        <v>328.20652868442397</v>
      </c>
    </row>
    <row r="46" spans="2:16328" x14ac:dyDescent="0.35">
      <c r="B46" s="10" t="s">
        <v>104</v>
      </c>
      <c r="C46" s="3">
        <f>+Model!M149</f>
        <v>0</v>
      </c>
      <c r="D46" s="3">
        <f ca="1">+Model!N149</f>
        <v>0</v>
      </c>
      <c r="E46" s="3">
        <f ca="1">+Model!O149</f>
        <v>0</v>
      </c>
      <c r="F46" s="3">
        <f ca="1">+Model!P149</f>
        <v>0</v>
      </c>
      <c r="G46" s="3">
        <f ca="1">+Model!Q149</f>
        <v>0</v>
      </c>
      <c r="H46" s="3">
        <f ca="1">+Model!R149</f>
        <v>0</v>
      </c>
      <c r="I46" s="3">
        <f ca="1">+Model!S149</f>
        <v>0</v>
      </c>
      <c r="J46" s="3">
        <f ca="1">+Model!T149</f>
        <v>0</v>
      </c>
      <c r="K46" s="3">
        <f ca="1">+Model!U149</f>
        <v>0</v>
      </c>
      <c r="L46" s="3">
        <f ca="1">+Model!V149</f>
        <v>0</v>
      </c>
      <c r="M46" s="3">
        <f ca="1">+Model!W149</f>
        <v>0</v>
      </c>
    </row>
    <row r="47" spans="2:16328" x14ac:dyDescent="0.35">
      <c r="B47" s="10" t="s">
        <v>105</v>
      </c>
      <c r="C47" s="3">
        <f>+Model!M152</f>
        <v>2.0119565540857707</v>
      </c>
      <c r="D47" s="3">
        <f>+Model!N152</f>
        <v>-35.59846378901733</v>
      </c>
      <c r="E47" s="3">
        <f>+Model!O152</f>
        <v>-24.081362927492137</v>
      </c>
      <c r="F47" s="3">
        <f>+Model!P152</f>
        <v>-21.204446720207557</v>
      </c>
      <c r="G47" s="3">
        <f>+Model!Q152</f>
        <v>-19.027346556321845</v>
      </c>
      <c r="H47" s="3">
        <f>+Model!R152</f>
        <v>-37.90241327321354</v>
      </c>
      <c r="I47" s="3">
        <f>+Model!S152</f>
        <v>-30.780082045053064</v>
      </c>
      <c r="J47" s="3">
        <f>+Model!T152</f>
        <v>-25.358063549670987</v>
      </c>
      <c r="K47" s="3">
        <f>+Model!U152</f>
        <v>-26.749632563369346</v>
      </c>
      <c r="L47" s="3">
        <f>+Model!V152</f>
        <v>-28.220153017811072</v>
      </c>
      <c r="M47" s="3">
        <f>+Model!W152</f>
        <v>-29.774187239217326</v>
      </c>
    </row>
    <row r="48" spans="2:16328" x14ac:dyDescent="0.35">
      <c r="B48" s="10" t="s">
        <v>106</v>
      </c>
      <c r="C48" s="3">
        <f>SUM(Model!M155:M157)+Model!M163+Model!M134</f>
        <v>-140.09605000000002</v>
      </c>
      <c r="D48" s="3">
        <f>SUM(Model!N155:N157)+Model!N163+Model!N134</f>
        <v>-172.93602805000003</v>
      </c>
      <c r="E48" s="3">
        <f>SUM(Model!O155:O157)+Model!O163+Model!O134</f>
        <v>-191.71593568650002</v>
      </c>
      <c r="F48" s="3">
        <f>SUM(Model!P155:P157)+Model!P163+Model!P134</f>
        <v>-216.211745630845</v>
      </c>
      <c r="G48" s="3">
        <f>SUM(Model!Q155:Q157)+Model!Q163+Model!Q134</f>
        <v>-241.2184920983139</v>
      </c>
      <c r="H48" s="3">
        <f>SUM(Model!R155:R157)+Model!R163+Model!R134</f>
        <v>-265.52060688787458</v>
      </c>
      <c r="I48" s="3">
        <f>SUM(Model!S155:S157)+Model!S163+Model!S134</f>
        <v>-284.50015335423694</v>
      </c>
      <c r="J48" s="3">
        <f>SUM(Model!T155:T157)+Model!T163+Model!T134</f>
        <v>-299.90283491762034</v>
      </c>
      <c r="K48" s="3">
        <f>SUM(Model!U155:U157)+Model!U163+Model!U134</f>
        <v>-316.71772434091321</v>
      </c>
      <c r="L48" s="3">
        <f>SUM(Model!V155:V157)+Model!V163+Model!V134</f>
        <v>-334.49530194176907</v>
      </c>
      <c r="M48" s="4">
        <f ca="1">M51*(-$K$21)-M47-M45</f>
        <v>-392.98714403332696</v>
      </c>
    </row>
    <row r="49" spans="2:16328" x14ac:dyDescent="0.35">
      <c r="B49" s="10" t="s">
        <v>51</v>
      </c>
      <c r="C49" s="3">
        <f>+Model!M161</f>
        <v>10.743182500000103</v>
      </c>
      <c r="D49" s="3">
        <f ca="1">+Model!N161</f>
        <v>52.90000659999987</v>
      </c>
      <c r="E49" s="3">
        <f ca="1">+Model!O161</f>
        <v>15.947807929999897</v>
      </c>
      <c r="F49" s="3">
        <f ca="1">+Model!P161</f>
        <v>37.161508362527456</v>
      </c>
      <c r="G49" s="3">
        <f ca="1">+Model!Q161</f>
        <v>14.681584235856121</v>
      </c>
      <c r="H49" s="3">
        <f ca="1">+Model!R161</f>
        <v>-11.567777852617837</v>
      </c>
      <c r="I49" s="3">
        <f ca="1">+Model!S161</f>
        <v>54.102923316413694</v>
      </c>
      <c r="J49" s="3">
        <f ca="1">+Model!T161</f>
        <v>46.459017225352113</v>
      </c>
      <c r="K49" s="3">
        <f ca="1">+Model!U161</f>
        <v>35.828306707568572</v>
      </c>
      <c r="L49" s="3">
        <f ca="1">+Model!V161</f>
        <v>37.877232851131794</v>
      </c>
      <c r="M49" s="16">
        <v>0</v>
      </c>
    </row>
    <row r="50" spans="2:16328" x14ac:dyDescent="0.35">
      <c r="B50" s="23" t="s">
        <v>7</v>
      </c>
      <c r="C50" s="24">
        <f t="shared" ref="C50:M50" si="8">SUM(C44:C49)</f>
        <v>114.8403379103359</v>
      </c>
      <c r="D50" s="24">
        <f t="shared" ca="1" si="8"/>
        <v>137.33317081604494</v>
      </c>
      <c r="E50" s="24">
        <f t="shared" ca="1" si="8"/>
        <v>169.3681981671358</v>
      </c>
      <c r="F50" s="24">
        <f t="shared" ca="1" si="8"/>
        <v>242.96735442867785</v>
      </c>
      <c r="G50" s="24">
        <f t="shared" ca="1" si="8"/>
        <v>269.93392186170973</v>
      </c>
      <c r="H50" s="24">
        <f t="shared" ca="1" si="8"/>
        <v>265.02126095546203</v>
      </c>
      <c r="I50" s="24">
        <f t="shared" ca="1" si="8"/>
        <v>377.66716457201079</v>
      </c>
      <c r="J50" s="24">
        <f t="shared" ca="1" si="8"/>
        <v>410.3484318699177</v>
      </c>
      <c r="K50" s="24">
        <f t="shared" ca="1" si="8"/>
        <v>420.22012939269115</v>
      </c>
      <c r="L50" s="24">
        <f t="shared" ca="1" si="8"/>
        <v>443.94225910724811</v>
      </c>
      <c r="M50" s="24">
        <f t="shared" ca="1" si="8"/>
        <v>378.2192103524813</v>
      </c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  <c r="IQ50" s="61"/>
      <c r="IR50" s="61"/>
      <c r="IS50" s="61"/>
      <c r="IT50" s="61"/>
      <c r="IU50" s="61"/>
      <c r="IV50" s="61"/>
      <c r="IW50" s="61"/>
      <c r="IX50" s="61"/>
      <c r="IY50" s="61"/>
      <c r="IZ50" s="61"/>
      <c r="JA50" s="61"/>
      <c r="JB50" s="61"/>
      <c r="JC50" s="61"/>
      <c r="JD50" s="61"/>
      <c r="JE50" s="61"/>
      <c r="JF50" s="61"/>
      <c r="JG50" s="61"/>
      <c r="JH50" s="61"/>
      <c r="JI50" s="61"/>
      <c r="JJ50" s="61"/>
      <c r="JK50" s="61"/>
      <c r="JL50" s="61"/>
      <c r="JM50" s="61"/>
      <c r="JN50" s="61"/>
      <c r="JO50" s="61"/>
      <c r="JP50" s="61"/>
      <c r="JQ50" s="61"/>
      <c r="JR50" s="61"/>
      <c r="JS50" s="61"/>
      <c r="JT50" s="61"/>
      <c r="JU50" s="61"/>
      <c r="JV50" s="61"/>
      <c r="JW50" s="61"/>
      <c r="JX50" s="61"/>
      <c r="JY50" s="61"/>
      <c r="JZ50" s="61"/>
      <c r="KA50" s="61"/>
      <c r="KB50" s="61"/>
      <c r="KC50" s="61"/>
      <c r="KD50" s="61"/>
      <c r="KE50" s="61"/>
      <c r="KF50" s="61"/>
      <c r="KG50" s="61"/>
      <c r="KH50" s="61"/>
      <c r="KI50" s="61"/>
      <c r="KJ50" s="61"/>
      <c r="KK50" s="61"/>
      <c r="KL50" s="61"/>
      <c r="KM50" s="61"/>
      <c r="KN50" s="61"/>
      <c r="KO50" s="61"/>
      <c r="KP50" s="61"/>
      <c r="KQ50" s="61"/>
      <c r="KR50" s="61"/>
      <c r="KS50" s="61"/>
      <c r="KT50" s="61"/>
      <c r="KU50" s="61"/>
      <c r="KV50" s="61"/>
      <c r="KW50" s="61"/>
      <c r="KX50" s="61"/>
      <c r="KY50" s="61"/>
      <c r="KZ50" s="61"/>
      <c r="LA50" s="61"/>
      <c r="LB50" s="61"/>
      <c r="LC50" s="61"/>
      <c r="LD50" s="61"/>
      <c r="LE50" s="61"/>
      <c r="LF50" s="61"/>
      <c r="LG50" s="61"/>
      <c r="LH50" s="61"/>
      <c r="LI50" s="61"/>
      <c r="LJ50" s="61"/>
      <c r="LK50" s="61"/>
      <c r="LL50" s="61"/>
      <c r="LM50" s="61"/>
      <c r="LN50" s="61"/>
      <c r="LO50" s="61"/>
      <c r="LP50" s="61"/>
      <c r="LQ50" s="61"/>
      <c r="LR50" s="61"/>
      <c r="LS50" s="61"/>
      <c r="LT50" s="61"/>
      <c r="LU50" s="61"/>
      <c r="LV50" s="61"/>
      <c r="LW50" s="61"/>
      <c r="LX50" s="61"/>
      <c r="LY50" s="61"/>
      <c r="LZ50" s="61"/>
      <c r="MA50" s="61"/>
      <c r="MB50" s="61"/>
      <c r="MC50" s="61"/>
      <c r="MD50" s="61"/>
      <c r="ME50" s="61"/>
      <c r="MF50" s="61"/>
      <c r="MG50" s="61"/>
      <c r="MH50" s="61"/>
      <c r="MI50" s="61"/>
      <c r="MJ50" s="61"/>
      <c r="MK50" s="61"/>
      <c r="ML50" s="61"/>
      <c r="MM50" s="61"/>
      <c r="MN50" s="61"/>
      <c r="MO50" s="61"/>
      <c r="MP50" s="61"/>
      <c r="MQ50" s="61"/>
      <c r="MR50" s="61"/>
      <c r="MS50" s="61"/>
      <c r="MT50" s="61"/>
      <c r="MU50" s="61"/>
      <c r="MV50" s="61"/>
      <c r="MW50" s="61"/>
      <c r="MX50" s="61"/>
      <c r="MY50" s="61"/>
      <c r="MZ50" s="61"/>
      <c r="NA50" s="61"/>
      <c r="NB50" s="61"/>
      <c r="NC50" s="61"/>
      <c r="ND50" s="61"/>
      <c r="NE50" s="61"/>
      <c r="NF50" s="61"/>
      <c r="NG50" s="61"/>
      <c r="NH50" s="61"/>
      <c r="NI50" s="61"/>
      <c r="NJ50" s="61"/>
      <c r="NK50" s="61"/>
      <c r="NL50" s="61"/>
      <c r="NM50" s="61"/>
      <c r="NN50" s="61"/>
      <c r="NO50" s="61"/>
      <c r="NP50" s="61"/>
      <c r="NQ50" s="61"/>
      <c r="NR50" s="61"/>
      <c r="NS50" s="61"/>
      <c r="NT50" s="61"/>
      <c r="NU50" s="61"/>
      <c r="NV50" s="61"/>
      <c r="NW50" s="61"/>
      <c r="NX50" s="61"/>
      <c r="NY50" s="61"/>
      <c r="NZ50" s="61"/>
      <c r="OA50" s="61"/>
      <c r="OB50" s="61"/>
      <c r="OC50" s="61"/>
      <c r="OD50" s="61"/>
      <c r="OE50" s="61"/>
      <c r="OF50" s="61"/>
      <c r="OG50" s="61"/>
      <c r="OH50" s="61"/>
      <c r="OI50" s="61"/>
      <c r="OJ50" s="61"/>
      <c r="OK50" s="61"/>
      <c r="OL50" s="61"/>
      <c r="OM50" s="61"/>
      <c r="ON50" s="61"/>
      <c r="OO50" s="61"/>
      <c r="OP50" s="61"/>
      <c r="OQ50" s="61"/>
      <c r="OR50" s="61"/>
      <c r="OS50" s="61"/>
      <c r="OT50" s="61"/>
      <c r="OU50" s="61"/>
      <c r="OV50" s="61"/>
      <c r="OW50" s="61"/>
      <c r="OX50" s="61"/>
      <c r="OY50" s="61"/>
      <c r="OZ50" s="61"/>
      <c r="PA50" s="61"/>
      <c r="PB50" s="61"/>
      <c r="PC50" s="61"/>
      <c r="PD50" s="61"/>
      <c r="PE50" s="61"/>
      <c r="PF50" s="61"/>
      <c r="PG50" s="61"/>
      <c r="PH50" s="61"/>
      <c r="PI50" s="61"/>
      <c r="PJ50" s="61"/>
      <c r="PK50" s="61"/>
      <c r="PL50" s="61"/>
      <c r="PM50" s="61"/>
      <c r="PN50" s="61"/>
      <c r="PO50" s="61"/>
      <c r="PP50" s="61"/>
      <c r="PQ50" s="61"/>
      <c r="PR50" s="61"/>
      <c r="PS50" s="61"/>
      <c r="PT50" s="61"/>
      <c r="PU50" s="61"/>
      <c r="PV50" s="61"/>
      <c r="PW50" s="61"/>
      <c r="PX50" s="61"/>
      <c r="PY50" s="61"/>
      <c r="PZ50" s="61"/>
      <c r="QA50" s="61"/>
      <c r="QB50" s="61"/>
      <c r="QC50" s="61"/>
      <c r="QD50" s="61"/>
      <c r="QE50" s="61"/>
      <c r="QF50" s="61"/>
      <c r="QG50" s="61"/>
      <c r="QH50" s="61"/>
      <c r="QI50" s="61"/>
      <c r="QJ50" s="61"/>
      <c r="QK50" s="61"/>
      <c r="QL50" s="61"/>
      <c r="QM50" s="61"/>
      <c r="QN50" s="61"/>
      <c r="QO50" s="61"/>
      <c r="QP50" s="61"/>
      <c r="QQ50" s="61"/>
      <c r="QR50" s="61"/>
      <c r="QS50" s="61"/>
      <c r="QT50" s="61"/>
      <c r="QU50" s="61"/>
      <c r="QV50" s="61"/>
      <c r="QW50" s="61"/>
      <c r="QX50" s="61"/>
      <c r="QY50" s="61"/>
      <c r="QZ50" s="61"/>
      <c r="RA50" s="61"/>
      <c r="RB50" s="61"/>
      <c r="RC50" s="61"/>
      <c r="RD50" s="61"/>
      <c r="RE50" s="61"/>
      <c r="RF50" s="61"/>
      <c r="RG50" s="61"/>
      <c r="RH50" s="61"/>
      <c r="RI50" s="61"/>
      <c r="RJ50" s="61"/>
      <c r="RK50" s="61"/>
      <c r="RL50" s="61"/>
      <c r="RM50" s="61"/>
      <c r="RN50" s="61"/>
      <c r="RO50" s="61"/>
      <c r="RP50" s="61"/>
      <c r="RQ50" s="61"/>
      <c r="RR50" s="61"/>
      <c r="RS50" s="61"/>
      <c r="RT50" s="61"/>
      <c r="RU50" s="61"/>
      <c r="RV50" s="61"/>
      <c r="RW50" s="61"/>
      <c r="RX50" s="61"/>
      <c r="RY50" s="61"/>
      <c r="RZ50" s="61"/>
      <c r="SA50" s="61"/>
      <c r="SB50" s="61"/>
      <c r="SC50" s="61"/>
      <c r="SD50" s="61"/>
      <c r="SE50" s="61"/>
      <c r="SF50" s="61"/>
      <c r="SG50" s="61"/>
      <c r="SH50" s="61"/>
      <c r="SI50" s="61"/>
      <c r="SJ50" s="61"/>
      <c r="SK50" s="61"/>
      <c r="SL50" s="61"/>
      <c r="SM50" s="61"/>
      <c r="SN50" s="61"/>
      <c r="SO50" s="61"/>
      <c r="SP50" s="61"/>
      <c r="SQ50" s="61"/>
      <c r="SR50" s="61"/>
      <c r="SS50" s="61"/>
      <c r="ST50" s="61"/>
      <c r="SU50" s="61"/>
      <c r="SV50" s="61"/>
      <c r="SW50" s="61"/>
      <c r="SX50" s="61"/>
      <c r="SY50" s="61"/>
      <c r="SZ50" s="61"/>
      <c r="TA50" s="61"/>
      <c r="TB50" s="61"/>
      <c r="TC50" s="61"/>
      <c r="TD50" s="61"/>
      <c r="TE50" s="61"/>
      <c r="TF50" s="61"/>
      <c r="TG50" s="61"/>
      <c r="TH50" s="61"/>
      <c r="TI50" s="61"/>
      <c r="TJ50" s="61"/>
      <c r="TK50" s="61"/>
      <c r="TL50" s="61"/>
      <c r="TM50" s="61"/>
      <c r="TN50" s="61"/>
      <c r="TO50" s="61"/>
      <c r="TP50" s="61"/>
      <c r="TQ50" s="61"/>
      <c r="TR50" s="61"/>
      <c r="TS50" s="61"/>
      <c r="TT50" s="61"/>
      <c r="TU50" s="61"/>
      <c r="TV50" s="61"/>
      <c r="TW50" s="61"/>
      <c r="TX50" s="61"/>
      <c r="TY50" s="61"/>
      <c r="TZ50" s="61"/>
      <c r="UA50" s="61"/>
      <c r="UB50" s="61"/>
      <c r="UC50" s="61"/>
      <c r="UD50" s="61"/>
      <c r="UE50" s="61"/>
      <c r="UF50" s="61"/>
      <c r="UG50" s="61"/>
      <c r="UH50" s="61"/>
      <c r="UI50" s="61"/>
      <c r="UJ50" s="61"/>
      <c r="UK50" s="61"/>
      <c r="UL50" s="61"/>
      <c r="UM50" s="61"/>
      <c r="UN50" s="61"/>
      <c r="UO50" s="61"/>
      <c r="UP50" s="61"/>
      <c r="UQ50" s="61"/>
      <c r="UR50" s="61"/>
      <c r="US50" s="61"/>
      <c r="UT50" s="61"/>
      <c r="UU50" s="61"/>
      <c r="UV50" s="61"/>
      <c r="UW50" s="61"/>
      <c r="UX50" s="61"/>
      <c r="UY50" s="61"/>
      <c r="UZ50" s="61"/>
      <c r="VA50" s="61"/>
      <c r="VB50" s="61"/>
      <c r="VC50" s="61"/>
      <c r="VD50" s="61"/>
      <c r="VE50" s="61"/>
      <c r="VF50" s="61"/>
      <c r="VG50" s="61"/>
      <c r="VH50" s="61"/>
      <c r="VI50" s="61"/>
      <c r="VJ50" s="61"/>
      <c r="VK50" s="61"/>
      <c r="VL50" s="61"/>
      <c r="VM50" s="61"/>
      <c r="VN50" s="61"/>
      <c r="VO50" s="61"/>
      <c r="VP50" s="61"/>
      <c r="VQ50" s="61"/>
      <c r="VR50" s="61"/>
      <c r="VS50" s="61"/>
      <c r="VT50" s="61"/>
      <c r="VU50" s="61"/>
      <c r="VV50" s="61"/>
      <c r="VW50" s="61"/>
      <c r="VX50" s="61"/>
      <c r="VY50" s="61"/>
      <c r="VZ50" s="61"/>
      <c r="WA50" s="61"/>
      <c r="WB50" s="61"/>
      <c r="WC50" s="61"/>
      <c r="WD50" s="61"/>
      <c r="WE50" s="61"/>
      <c r="WF50" s="61"/>
      <c r="WG50" s="61"/>
      <c r="WH50" s="61"/>
      <c r="WI50" s="61"/>
      <c r="WJ50" s="61"/>
      <c r="WK50" s="61"/>
      <c r="WL50" s="61"/>
      <c r="WM50" s="61"/>
      <c r="WN50" s="61"/>
      <c r="WO50" s="61"/>
      <c r="WP50" s="61"/>
      <c r="WQ50" s="61"/>
      <c r="WR50" s="61"/>
      <c r="WS50" s="61"/>
      <c r="WT50" s="61"/>
      <c r="WU50" s="61"/>
      <c r="WV50" s="61"/>
      <c r="WW50" s="61"/>
      <c r="WX50" s="61"/>
      <c r="WY50" s="61"/>
      <c r="WZ50" s="61"/>
      <c r="XA50" s="61"/>
      <c r="XB50" s="61"/>
      <c r="XC50" s="61"/>
      <c r="XD50" s="61"/>
      <c r="XE50" s="61"/>
      <c r="XF50" s="61"/>
      <c r="XG50" s="61"/>
      <c r="XH50" s="61"/>
      <c r="XI50" s="61"/>
      <c r="XJ50" s="61"/>
      <c r="XK50" s="61"/>
      <c r="XL50" s="61"/>
      <c r="XM50" s="61"/>
      <c r="XN50" s="61"/>
      <c r="XO50" s="61"/>
      <c r="XP50" s="61"/>
      <c r="XQ50" s="61"/>
      <c r="XR50" s="61"/>
      <c r="XS50" s="61"/>
      <c r="XT50" s="61"/>
      <c r="XU50" s="61"/>
      <c r="XV50" s="61"/>
      <c r="XW50" s="61"/>
      <c r="XX50" s="61"/>
      <c r="XY50" s="61"/>
      <c r="XZ50" s="61"/>
      <c r="YA50" s="61"/>
      <c r="YB50" s="61"/>
      <c r="YC50" s="61"/>
      <c r="YD50" s="61"/>
      <c r="YE50" s="61"/>
      <c r="YF50" s="61"/>
      <c r="YG50" s="61"/>
      <c r="YH50" s="61"/>
      <c r="YI50" s="61"/>
      <c r="YJ50" s="61"/>
      <c r="YK50" s="61"/>
      <c r="YL50" s="61"/>
      <c r="YM50" s="61"/>
      <c r="YN50" s="61"/>
      <c r="YO50" s="61"/>
      <c r="YP50" s="61"/>
      <c r="YQ50" s="61"/>
      <c r="YR50" s="61"/>
      <c r="YS50" s="61"/>
      <c r="YT50" s="61"/>
      <c r="YU50" s="61"/>
      <c r="YV50" s="61"/>
      <c r="YW50" s="61"/>
      <c r="YX50" s="61"/>
      <c r="YY50" s="61"/>
      <c r="YZ50" s="61"/>
      <c r="ZA50" s="61"/>
      <c r="ZB50" s="61"/>
      <c r="ZC50" s="61"/>
      <c r="ZD50" s="61"/>
      <c r="ZE50" s="61"/>
      <c r="ZF50" s="61"/>
      <c r="ZG50" s="61"/>
      <c r="ZH50" s="61"/>
      <c r="ZI50" s="61"/>
      <c r="ZJ50" s="61"/>
      <c r="ZK50" s="61"/>
      <c r="ZL50" s="61"/>
      <c r="ZM50" s="61"/>
      <c r="ZN50" s="61"/>
      <c r="ZO50" s="61"/>
      <c r="ZP50" s="61"/>
      <c r="ZQ50" s="61"/>
      <c r="ZR50" s="61"/>
      <c r="ZS50" s="61"/>
      <c r="ZT50" s="61"/>
      <c r="ZU50" s="61"/>
      <c r="ZV50" s="61"/>
      <c r="ZW50" s="61"/>
      <c r="ZX50" s="61"/>
      <c r="ZY50" s="61"/>
      <c r="ZZ50" s="61"/>
      <c r="AAA50" s="61"/>
      <c r="AAB50" s="61"/>
      <c r="AAC50" s="61"/>
      <c r="AAD50" s="61"/>
      <c r="AAE50" s="61"/>
      <c r="AAF50" s="61"/>
      <c r="AAG50" s="61"/>
      <c r="AAH50" s="61"/>
      <c r="AAI50" s="61"/>
      <c r="AAJ50" s="61"/>
      <c r="AAK50" s="61"/>
      <c r="AAL50" s="61"/>
      <c r="AAM50" s="61"/>
      <c r="AAN50" s="61"/>
      <c r="AAO50" s="61"/>
      <c r="AAP50" s="61"/>
      <c r="AAQ50" s="61"/>
      <c r="AAR50" s="61"/>
      <c r="AAS50" s="61"/>
      <c r="AAT50" s="61"/>
      <c r="AAU50" s="61"/>
      <c r="AAV50" s="61"/>
      <c r="AAW50" s="61"/>
      <c r="AAX50" s="61"/>
      <c r="AAY50" s="61"/>
      <c r="AAZ50" s="61"/>
      <c r="ABA50" s="61"/>
      <c r="ABB50" s="61"/>
      <c r="ABC50" s="61"/>
      <c r="ABD50" s="61"/>
      <c r="ABE50" s="61"/>
      <c r="ABF50" s="61"/>
      <c r="ABG50" s="61"/>
      <c r="ABH50" s="61"/>
      <c r="ABI50" s="61"/>
      <c r="ABJ50" s="61"/>
      <c r="ABK50" s="61"/>
      <c r="ABL50" s="61"/>
      <c r="ABM50" s="61"/>
      <c r="ABN50" s="61"/>
      <c r="ABO50" s="61"/>
      <c r="ABP50" s="61"/>
      <c r="ABQ50" s="61"/>
      <c r="ABR50" s="61"/>
      <c r="ABS50" s="61"/>
      <c r="ABT50" s="61"/>
      <c r="ABU50" s="61"/>
      <c r="ABV50" s="61"/>
      <c r="ABW50" s="61"/>
      <c r="ABX50" s="61"/>
      <c r="ABY50" s="61"/>
      <c r="ABZ50" s="61"/>
      <c r="ACA50" s="61"/>
      <c r="ACB50" s="61"/>
      <c r="ACC50" s="61"/>
      <c r="ACD50" s="61"/>
      <c r="ACE50" s="61"/>
      <c r="ACF50" s="61"/>
      <c r="ACG50" s="61"/>
      <c r="ACH50" s="61"/>
      <c r="ACI50" s="61"/>
      <c r="ACJ50" s="61"/>
      <c r="ACK50" s="61"/>
      <c r="ACL50" s="61"/>
      <c r="ACM50" s="61"/>
      <c r="ACN50" s="61"/>
      <c r="ACO50" s="61"/>
      <c r="ACP50" s="61"/>
      <c r="ACQ50" s="61"/>
      <c r="ACR50" s="61"/>
      <c r="ACS50" s="61"/>
      <c r="ACT50" s="61"/>
      <c r="ACU50" s="61"/>
      <c r="ACV50" s="61"/>
      <c r="ACW50" s="61"/>
      <c r="ACX50" s="61"/>
      <c r="ACY50" s="61"/>
      <c r="ACZ50" s="61"/>
      <c r="ADA50" s="61"/>
      <c r="ADB50" s="61"/>
      <c r="ADC50" s="61"/>
      <c r="ADD50" s="61"/>
      <c r="ADE50" s="61"/>
      <c r="ADF50" s="61"/>
      <c r="ADG50" s="61"/>
      <c r="ADH50" s="61"/>
      <c r="ADI50" s="61"/>
      <c r="ADJ50" s="61"/>
      <c r="ADK50" s="61"/>
      <c r="ADL50" s="61"/>
      <c r="ADM50" s="61"/>
      <c r="ADN50" s="61"/>
      <c r="ADO50" s="61"/>
      <c r="ADP50" s="61"/>
      <c r="ADQ50" s="61"/>
      <c r="ADR50" s="61"/>
      <c r="ADS50" s="61"/>
      <c r="ADT50" s="61"/>
      <c r="ADU50" s="61"/>
      <c r="ADV50" s="61"/>
      <c r="ADW50" s="61"/>
      <c r="ADX50" s="61"/>
      <c r="ADY50" s="61"/>
      <c r="ADZ50" s="61"/>
      <c r="AEA50" s="61"/>
      <c r="AEB50" s="61"/>
      <c r="AEC50" s="61"/>
      <c r="AED50" s="61"/>
      <c r="AEE50" s="61"/>
      <c r="AEF50" s="61"/>
      <c r="AEG50" s="61"/>
      <c r="AEH50" s="61"/>
      <c r="AEI50" s="61"/>
      <c r="AEJ50" s="61"/>
      <c r="AEK50" s="61"/>
      <c r="AEL50" s="61"/>
      <c r="AEM50" s="61"/>
      <c r="AEN50" s="61"/>
      <c r="AEO50" s="61"/>
      <c r="AEP50" s="61"/>
      <c r="AEQ50" s="61"/>
      <c r="AER50" s="61"/>
      <c r="AES50" s="61"/>
      <c r="AET50" s="61"/>
      <c r="AEU50" s="61"/>
      <c r="AEV50" s="61"/>
      <c r="AEW50" s="61"/>
      <c r="AEX50" s="61"/>
      <c r="AEY50" s="61"/>
      <c r="AEZ50" s="61"/>
      <c r="AFA50" s="61"/>
      <c r="AFB50" s="61"/>
      <c r="AFC50" s="61"/>
      <c r="AFD50" s="61"/>
      <c r="AFE50" s="61"/>
      <c r="AFF50" s="61"/>
      <c r="AFG50" s="61"/>
      <c r="AFH50" s="61"/>
      <c r="AFI50" s="61"/>
      <c r="AFJ50" s="61"/>
      <c r="AFK50" s="61"/>
      <c r="AFL50" s="61"/>
      <c r="AFM50" s="61"/>
      <c r="AFN50" s="61"/>
      <c r="AFO50" s="61"/>
      <c r="AFP50" s="61"/>
      <c r="AFQ50" s="61"/>
      <c r="AFR50" s="61"/>
      <c r="AFS50" s="61"/>
      <c r="AFT50" s="61"/>
      <c r="AFU50" s="61"/>
      <c r="AFV50" s="61"/>
      <c r="AFW50" s="61"/>
      <c r="AFX50" s="61"/>
      <c r="AFY50" s="61"/>
      <c r="AFZ50" s="61"/>
      <c r="AGA50" s="61"/>
      <c r="AGB50" s="61"/>
      <c r="AGC50" s="61"/>
      <c r="AGD50" s="61"/>
      <c r="AGE50" s="61"/>
      <c r="AGF50" s="61"/>
      <c r="AGG50" s="61"/>
      <c r="AGH50" s="61"/>
      <c r="AGI50" s="61"/>
      <c r="AGJ50" s="61"/>
      <c r="AGK50" s="61"/>
      <c r="AGL50" s="61"/>
      <c r="AGM50" s="61"/>
      <c r="AGN50" s="61"/>
      <c r="AGO50" s="61"/>
      <c r="AGP50" s="61"/>
      <c r="AGQ50" s="61"/>
      <c r="AGR50" s="61"/>
      <c r="AGS50" s="61"/>
      <c r="AGT50" s="61"/>
      <c r="AGU50" s="61"/>
      <c r="AGV50" s="61"/>
      <c r="AGW50" s="61"/>
      <c r="AGX50" s="61"/>
      <c r="AGY50" s="61"/>
      <c r="AGZ50" s="61"/>
      <c r="AHA50" s="61"/>
      <c r="AHB50" s="61"/>
      <c r="AHC50" s="61"/>
      <c r="AHD50" s="61"/>
      <c r="AHE50" s="61"/>
      <c r="AHF50" s="61"/>
      <c r="AHG50" s="61"/>
      <c r="AHH50" s="61"/>
      <c r="AHI50" s="61"/>
      <c r="AHJ50" s="61"/>
      <c r="AHK50" s="61"/>
      <c r="AHL50" s="61"/>
      <c r="AHM50" s="61"/>
      <c r="AHN50" s="61"/>
      <c r="AHO50" s="61"/>
      <c r="AHP50" s="61"/>
      <c r="AHQ50" s="61"/>
      <c r="AHR50" s="61"/>
      <c r="AHS50" s="61"/>
      <c r="AHT50" s="61"/>
      <c r="AHU50" s="61"/>
      <c r="AHV50" s="61"/>
      <c r="AHW50" s="61"/>
      <c r="AHX50" s="61"/>
      <c r="AHY50" s="61"/>
      <c r="AHZ50" s="61"/>
      <c r="AIA50" s="61"/>
      <c r="AIB50" s="61"/>
      <c r="AIC50" s="61"/>
      <c r="AID50" s="61"/>
      <c r="AIE50" s="61"/>
      <c r="AIF50" s="61"/>
      <c r="AIG50" s="61"/>
      <c r="AIH50" s="61"/>
      <c r="AII50" s="61"/>
      <c r="AIJ50" s="61"/>
      <c r="AIK50" s="61"/>
      <c r="AIL50" s="61"/>
      <c r="AIM50" s="61"/>
      <c r="AIN50" s="61"/>
      <c r="AIO50" s="61"/>
      <c r="AIP50" s="61"/>
      <c r="AIQ50" s="61"/>
      <c r="AIR50" s="61"/>
      <c r="AIS50" s="61"/>
      <c r="AIT50" s="61"/>
      <c r="AIU50" s="61"/>
      <c r="AIV50" s="61"/>
      <c r="AIW50" s="61"/>
      <c r="AIX50" s="61"/>
      <c r="AIY50" s="61"/>
      <c r="AIZ50" s="61"/>
      <c r="AJA50" s="61"/>
      <c r="AJB50" s="61"/>
      <c r="AJC50" s="61"/>
      <c r="AJD50" s="61"/>
      <c r="AJE50" s="61"/>
      <c r="AJF50" s="61"/>
      <c r="AJG50" s="61"/>
      <c r="AJH50" s="61"/>
      <c r="AJI50" s="61"/>
      <c r="AJJ50" s="61"/>
      <c r="AJK50" s="61"/>
      <c r="AJL50" s="61"/>
      <c r="AJM50" s="61"/>
      <c r="AJN50" s="61"/>
      <c r="AJO50" s="61"/>
      <c r="AJP50" s="61"/>
      <c r="AJQ50" s="61"/>
      <c r="AJR50" s="61"/>
      <c r="AJS50" s="61"/>
      <c r="AJT50" s="61"/>
      <c r="AJU50" s="61"/>
      <c r="AJV50" s="61"/>
      <c r="AJW50" s="61"/>
      <c r="AJX50" s="61"/>
      <c r="AJY50" s="61"/>
      <c r="AJZ50" s="61"/>
      <c r="AKA50" s="61"/>
      <c r="AKB50" s="61"/>
      <c r="AKC50" s="61"/>
      <c r="AKD50" s="61"/>
      <c r="AKE50" s="61"/>
      <c r="AKF50" s="61"/>
      <c r="AKG50" s="61"/>
      <c r="AKH50" s="61"/>
      <c r="AKI50" s="61"/>
      <c r="AKJ50" s="61"/>
      <c r="AKK50" s="61"/>
      <c r="AKL50" s="61"/>
      <c r="AKM50" s="61"/>
      <c r="AKN50" s="61"/>
      <c r="AKO50" s="61"/>
      <c r="AKP50" s="61"/>
      <c r="AKQ50" s="61"/>
      <c r="AKR50" s="61"/>
      <c r="AKS50" s="61"/>
      <c r="AKT50" s="61"/>
      <c r="AKU50" s="61"/>
      <c r="AKV50" s="61"/>
      <c r="AKW50" s="61"/>
      <c r="AKX50" s="61"/>
      <c r="AKY50" s="61"/>
      <c r="AKZ50" s="61"/>
      <c r="ALA50" s="61"/>
      <c r="ALB50" s="61"/>
      <c r="ALC50" s="61"/>
      <c r="ALD50" s="61"/>
      <c r="ALE50" s="61"/>
      <c r="ALF50" s="61"/>
      <c r="ALG50" s="61"/>
      <c r="ALH50" s="61"/>
      <c r="ALI50" s="61"/>
      <c r="ALJ50" s="61"/>
      <c r="ALK50" s="61"/>
      <c r="ALL50" s="61"/>
      <c r="ALM50" s="61"/>
      <c r="ALN50" s="61"/>
      <c r="ALO50" s="61"/>
      <c r="ALP50" s="61"/>
      <c r="ALQ50" s="61"/>
      <c r="ALR50" s="61"/>
      <c r="ALS50" s="61"/>
      <c r="ALT50" s="61"/>
      <c r="ALU50" s="61"/>
      <c r="ALV50" s="61"/>
      <c r="ALW50" s="61"/>
      <c r="ALX50" s="61"/>
      <c r="ALY50" s="61"/>
      <c r="ALZ50" s="61"/>
      <c r="AMA50" s="61"/>
      <c r="AMB50" s="61"/>
      <c r="AMC50" s="61"/>
      <c r="AMD50" s="61"/>
      <c r="AME50" s="61"/>
      <c r="AMF50" s="61"/>
      <c r="AMG50" s="61"/>
      <c r="AMH50" s="61"/>
      <c r="AMI50" s="61"/>
      <c r="AMJ50" s="61"/>
      <c r="AMK50" s="61"/>
      <c r="AML50" s="61"/>
      <c r="AMM50" s="61"/>
      <c r="AMN50" s="61"/>
      <c r="AMO50" s="61"/>
      <c r="AMP50" s="61"/>
      <c r="AMQ50" s="61"/>
      <c r="AMR50" s="61"/>
      <c r="AMS50" s="61"/>
      <c r="AMT50" s="61"/>
      <c r="AMU50" s="61"/>
      <c r="AMV50" s="61"/>
      <c r="AMW50" s="61"/>
      <c r="AMX50" s="61"/>
      <c r="AMY50" s="61"/>
      <c r="AMZ50" s="61"/>
      <c r="ANA50" s="61"/>
      <c r="ANB50" s="61"/>
      <c r="ANC50" s="61"/>
      <c r="AND50" s="61"/>
      <c r="ANE50" s="61"/>
      <c r="ANF50" s="61"/>
      <c r="ANG50" s="61"/>
      <c r="ANH50" s="61"/>
      <c r="ANI50" s="61"/>
      <c r="ANJ50" s="61"/>
      <c r="ANK50" s="61"/>
      <c r="ANL50" s="61"/>
      <c r="ANM50" s="61"/>
      <c r="ANN50" s="61"/>
      <c r="ANO50" s="61"/>
      <c r="ANP50" s="61"/>
      <c r="ANQ50" s="61"/>
      <c r="ANR50" s="61"/>
      <c r="ANS50" s="61"/>
      <c r="ANT50" s="61"/>
      <c r="ANU50" s="61"/>
      <c r="ANV50" s="61"/>
      <c r="ANW50" s="61"/>
      <c r="ANX50" s="61"/>
      <c r="ANY50" s="61"/>
      <c r="ANZ50" s="61"/>
      <c r="AOA50" s="61"/>
      <c r="AOB50" s="61"/>
      <c r="AOC50" s="61"/>
      <c r="AOD50" s="61"/>
      <c r="AOE50" s="61"/>
      <c r="AOF50" s="61"/>
      <c r="AOG50" s="61"/>
      <c r="AOH50" s="61"/>
      <c r="AOI50" s="61"/>
      <c r="AOJ50" s="61"/>
      <c r="AOK50" s="61"/>
      <c r="AOL50" s="61"/>
      <c r="AOM50" s="61"/>
      <c r="AON50" s="61"/>
      <c r="AOO50" s="61"/>
      <c r="AOP50" s="61"/>
      <c r="AOQ50" s="61"/>
      <c r="AOR50" s="61"/>
      <c r="AOS50" s="61"/>
      <c r="AOT50" s="61"/>
      <c r="AOU50" s="61"/>
      <c r="AOV50" s="61"/>
      <c r="AOW50" s="61"/>
      <c r="AOX50" s="61"/>
      <c r="AOY50" s="61"/>
      <c r="AOZ50" s="61"/>
      <c r="APA50" s="61"/>
      <c r="APB50" s="61"/>
      <c r="APC50" s="61"/>
      <c r="APD50" s="61"/>
      <c r="APE50" s="61"/>
      <c r="APF50" s="61"/>
      <c r="APG50" s="61"/>
      <c r="APH50" s="61"/>
      <c r="API50" s="61"/>
      <c r="APJ50" s="61"/>
      <c r="APK50" s="61"/>
      <c r="APL50" s="61"/>
      <c r="APM50" s="61"/>
      <c r="APN50" s="61"/>
      <c r="APO50" s="61"/>
      <c r="APP50" s="61"/>
      <c r="APQ50" s="61"/>
      <c r="APR50" s="61"/>
      <c r="APS50" s="61"/>
      <c r="APT50" s="61"/>
      <c r="APU50" s="61"/>
      <c r="APV50" s="61"/>
      <c r="APW50" s="61"/>
      <c r="APX50" s="61"/>
      <c r="APY50" s="61"/>
      <c r="APZ50" s="61"/>
      <c r="AQA50" s="61"/>
      <c r="AQB50" s="61"/>
      <c r="AQC50" s="61"/>
      <c r="AQD50" s="61"/>
      <c r="AQE50" s="61"/>
      <c r="AQF50" s="61"/>
      <c r="AQG50" s="61"/>
      <c r="AQH50" s="61"/>
      <c r="AQI50" s="61"/>
      <c r="AQJ50" s="61"/>
      <c r="AQK50" s="61"/>
      <c r="AQL50" s="61"/>
      <c r="AQM50" s="61"/>
      <c r="AQN50" s="61"/>
      <c r="AQO50" s="61"/>
      <c r="AQP50" s="61"/>
      <c r="AQQ50" s="61"/>
      <c r="AQR50" s="61"/>
      <c r="AQS50" s="61"/>
      <c r="AQT50" s="61"/>
      <c r="AQU50" s="61"/>
      <c r="AQV50" s="61"/>
      <c r="AQW50" s="61"/>
      <c r="AQX50" s="61"/>
      <c r="AQY50" s="61"/>
      <c r="AQZ50" s="61"/>
      <c r="ARA50" s="61"/>
      <c r="ARB50" s="61"/>
      <c r="ARC50" s="61"/>
      <c r="ARD50" s="61"/>
      <c r="ARE50" s="61"/>
      <c r="ARF50" s="61"/>
      <c r="ARG50" s="61"/>
      <c r="ARH50" s="61"/>
      <c r="ARI50" s="61"/>
      <c r="ARJ50" s="61"/>
      <c r="ARK50" s="61"/>
      <c r="ARL50" s="61"/>
      <c r="ARM50" s="61"/>
      <c r="ARN50" s="61"/>
      <c r="ARO50" s="61"/>
      <c r="ARP50" s="61"/>
      <c r="ARQ50" s="61"/>
      <c r="ARR50" s="61"/>
      <c r="ARS50" s="61"/>
      <c r="ART50" s="61"/>
      <c r="ARU50" s="61"/>
      <c r="ARV50" s="61"/>
      <c r="ARW50" s="61"/>
      <c r="ARX50" s="61"/>
      <c r="ARY50" s="61"/>
      <c r="ARZ50" s="61"/>
      <c r="ASA50" s="61"/>
      <c r="ASB50" s="61"/>
      <c r="ASC50" s="61"/>
      <c r="ASD50" s="61"/>
      <c r="ASE50" s="61"/>
      <c r="ASF50" s="61"/>
      <c r="ASG50" s="61"/>
      <c r="ASH50" s="61"/>
      <c r="ASI50" s="61"/>
      <c r="ASJ50" s="61"/>
      <c r="ASK50" s="61"/>
      <c r="ASL50" s="61"/>
      <c r="ASM50" s="61"/>
      <c r="ASN50" s="61"/>
      <c r="ASO50" s="61"/>
      <c r="ASP50" s="61"/>
      <c r="ASQ50" s="61"/>
      <c r="ASR50" s="61"/>
      <c r="ASS50" s="61"/>
      <c r="AST50" s="61"/>
      <c r="ASU50" s="61"/>
      <c r="ASV50" s="61"/>
      <c r="ASW50" s="61"/>
      <c r="ASX50" s="61"/>
      <c r="ASY50" s="61"/>
      <c r="ASZ50" s="61"/>
      <c r="ATA50" s="61"/>
      <c r="ATB50" s="61"/>
      <c r="ATC50" s="61"/>
      <c r="ATD50" s="61"/>
      <c r="ATE50" s="61"/>
      <c r="ATF50" s="61"/>
      <c r="ATG50" s="61"/>
      <c r="ATH50" s="61"/>
      <c r="ATI50" s="61"/>
      <c r="ATJ50" s="61"/>
      <c r="ATK50" s="61"/>
      <c r="ATL50" s="61"/>
      <c r="ATM50" s="61"/>
      <c r="ATN50" s="61"/>
      <c r="ATO50" s="61"/>
      <c r="ATP50" s="61"/>
      <c r="ATQ50" s="61"/>
      <c r="ATR50" s="61"/>
      <c r="ATS50" s="61"/>
      <c r="ATT50" s="61"/>
      <c r="ATU50" s="61"/>
      <c r="ATV50" s="61"/>
      <c r="ATW50" s="61"/>
      <c r="ATX50" s="61"/>
      <c r="ATY50" s="61"/>
      <c r="ATZ50" s="61"/>
      <c r="AUA50" s="61"/>
      <c r="AUB50" s="61"/>
      <c r="AUC50" s="61"/>
      <c r="AUD50" s="61"/>
      <c r="AUE50" s="61"/>
      <c r="AUF50" s="61"/>
      <c r="AUG50" s="61"/>
      <c r="AUH50" s="61"/>
      <c r="AUI50" s="61"/>
      <c r="AUJ50" s="61"/>
      <c r="AUK50" s="61"/>
      <c r="AUL50" s="61"/>
      <c r="AUM50" s="61"/>
      <c r="AUN50" s="61"/>
      <c r="AUO50" s="61"/>
      <c r="AUP50" s="61"/>
      <c r="AUQ50" s="61"/>
      <c r="AUR50" s="61"/>
      <c r="AUS50" s="61"/>
      <c r="AUT50" s="61"/>
      <c r="AUU50" s="61"/>
      <c r="AUV50" s="61"/>
      <c r="AUW50" s="61"/>
      <c r="AUX50" s="61"/>
      <c r="AUY50" s="61"/>
      <c r="AUZ50" s="61"/>
      <c r="AVA50" s="61"/>
      <c r="AVB50" s="61"/>
      <c r="AVC50" s="61"/>
      <c r="AVD50" s="61"/>
      <c r="AVE50" s="61"/>
      <c r="AVF50" s="61"/>
      <c r="AVG50" s="61"/>
      <c r="AVH50" s="61"/>
      <c r="AVI50" s="61"/>
      <c r="AVJ50" s="61"/>
      <c r="AVK50" s="61"/>
      <c r="AVL50" s="61"/>
      <c r="AVM50" s="61"/>
      <c r="AVN50" s="61"/>
      <c r="AVO50" s="61"/>
      <c r="AVP50" s="61"/>
      <c r="AVQ50" s="61"/>
      <c r="AVR50" s="61"/>
      <c r="AVS50" s="61"/>
      <c r="AVT50" s="61"/>
      <c r="AVU50" s="61"/>
      <c r="AVV50" s="61"/>
      <c r="AVW50" s="61"/>
      <c r="AVX50" s="61"/>
      <c r="AVY50" s="61"/>
      <c r="AVZ50" s="61"/>
      <c r="AWA50" s="61"/>
      <c r="AWB50" s="61"/>
      <c r="AWC50" s="61"/>
      <c r="AWD50" s="61"/>
      <c r="AWE50" s="61"/>
      <c r="AWF50" s="61"/>
      <c r="AWG50" s="61"/>
      <c r="AWH50" s="61"/>
      <c r="AWI50" s="61"/>
      <c r="AWJ50" s="61"/>
      <c r="AWK50" s="61"/>
      <c r="AWL50" s="61"/>
      <c r="AWM50" s="61"/>
      <c r="AWN50" s="61"/>
      <c r="AWO50" s="61"/>
      <c r="AWP50" s="61"/>
      <c r="AWQ50" s="61"/>
      <c r="AWR50" s="61"/>
      <c r="AWS50" s="61"/>
      <c r="AWT50" s="61"/>
      <c r="AWU50" s="61"/>
      <c r="AWV50" s="61"/>
      <c r="AWW50" s="61"/>
      <c r="AWX50" s="61"/>
      <c r="AWY50" s="61"/>
      <c r="AWZ50" s="61"/>
      <c r="AXA50" s="61"/>
      <c r="AXB50" s="61"/>
      <c r="AXC50" s="61"/>
      <c r="AXD50" s="61"/>
      <c r="AXE50" s="61"/>
      <c r="AXF50" s="61"/>
      <c r="AXG50" s="61"/>
      <c r="AXH50" s="61"/>
      <c r="AXI50" s="61"/>
      <c r="AXJ50" s="61"/>
      <c r="AXK50" s="61"/>
      <c r="AXL50" s="61"/>
      <c r="AXM50" s="61"/>
      <c r="AXN50" s="61"/>
      <c r="AXO50" s="61"/>
      <c r="AXP50" s="61"/>
      <c r="AXQ50" s="61"/>
      <c r="AXR50" s="61"/>
      <c r="AXS50" s="61"/>
      <c r="AXT50" s="61"/>
      <c r="AXU50" s="61"/>
      <c r="AXV50" s="61"/>
      <c r="AXW50" s="61"/>
      <c r="AXX50" s="61"/>
      <c r="AXY50" s="61"/>
      <c r="AXZ50" s="61"/>
      <c r="AYA50" s="61"/>
      <c r="AYB50" s="61"/>
      <c r="AYC50" s="61"/>
      <c r="AYD50" s="61"/>
      <c r="AYE50" s="61"/>
      <c r="AYF50" s="61"/>
      <c r="AYG50" s="61"/>
      <c r="AYH50" s="61"/>
      <c r="AYI50" s="61"/>
      <c r="AYJ50" s="61"/>
      <c r="AYK50" s="61"/>
      <c r="AYL50" s="61"/>
      <c r="AYM50" s="61"/>
      <c r="AYN50" s="61"/>
      <c r="AYO50" s="61"/>
      <c r="AYP50" s="61"/>
      <c r="AYQ50" s="61"/>
      <c r="AYR50" s="61"/>
      <c r="AYS50" s="61"/>
      <c r="AYT50" s="61"/>
      <c r="AYU50" s="61"/>
      <c r="AYV50" s="61"/>
      <c r="AYW50" s="61"/>
      <c r="AYX50" s="61"/>
      <c r="AYY50" s="61"/>
      <c r="AYZ50" s="61"/>
      <c r="AZA50" s="61"/>
      <c r="AZB50" s="61"/>
      <c r="AZC50" s="61"/>
      <c r="AZD50" s="61"/>
      <c r="AZE50" s="61"/>
      <c r="AZF50" s="61"/>
      <c r="AZG50" s="61"/>
      <c r="AZH50" s="61"/>
      <c r="AZI50" s="61"/>
      <c r="AZJ50" s="61"/>
      <c r="AZK50" s="61"/>
      <c r="AZL50" s="61"/>
      <c r="AZM50" s="61"/>
      <c r="AZN50" s="61"/>
      <c r="AZO50" s="61"/>
      <c r="AZP50" s="61"/>
      <c r="AZQ50" s="61"/>
      <c r="AZR50" s="61"/>
      <c r="AZS50" s="61"/>
      <c r="AZT50" s="61"/>
      <c r="AZU50" s="61"/>
      <c r="AZV50" s="61"/>
      <c r="AZW50" s="61"/>
      <c r="AZX50" s="61"/>
      <c r="AZY50" s="61"/>
      <c r="AZZ50" s="61"/>
      <c r="BAA50" s="61"/>
      <c r="BAB50" s="61"/>
      <c r="BAC50" s="61"/>
      <c r="BAD50" s="61"/>
      <c r="BAE50" s="61"/>
      <c r="BAF50" s="61"/>
      <c r="BAG50" s="61"/>
      <c r="BAH50" s="61"/>
      <c r="BAI50" s="61"/>
      <c r="BAJ50" s="61"/>
      <c r="BAK50" s="61"/>
      <c r="BAL50" s="61"/>
      <c r="BAM50" s="61"/>
      <c r="BAN50" s="61"/>
      <c r="BAO50" s="61"/>
      <c r="BAP50" s="61"/>
      <c r="BAQ50" s="61"/>
      <c r="BAR50" s="61"/>
      <c r="BAS50" s="61"/>
      <c r="BAT50" s="61"/>
      <c r="BAU50" s="61"/>
      <c r="BAV50" s="61"/>
      <c r="BAW50" s="61"/>
      <c r="BAX50" s="61"/>
      <c r="BAY50" s="61"/>
      <c r="BAZ50" s="61"/>
      <c r="BBA50" s="61"/>
      <c r="BBB50" s="61"/>
      <c r="BBC50" s="61"/>
      <c r="BBD50" s="61"/>
      <c r="BBE50" s="61"/>
      <c r="BBF50" s="61"/>
      <c r="BBG50" s="61"/>
      <c r="BBH50" s="61"/>
      <c r="BBI50" s="61"/>
      <c r="BBJ50" s="61"/>
      <c r="BBK50" s="61"/>
      <c r="BBL50" s="61"/>
      <c r="BBM50" s="61"/>
      <c r="BBN50" s="61"/>
      <c r="BBO50" s="61"/>
      <c r="BBP50" s="61"/>
      <c r="BBQ50" s="61"/>
      <c r="BBR50" s="61"/>
      <c r="BBS50" s="61"/>
      <c r="BBT50" s="61"/>
      <c r="BBU50" s="61"/>
      <c r="BBV50" s="61"/>
      <c r="BBW50" s="61"/>
      <c r="BBX50" s="61"/>
      <c r="BBY50" s="61"/>
      <c r="BBZ50" s="61"/>
      <c r="BCA50" s="61"/>
      <c r="BCB50" s="61"/>
      <c r="BCC50" s="61"/>
      <c r="BCD50" s="61"/>
      <c r="BCE50" s="61"/>
      <c r="BCF50" s="61"/>
      <c r="BCG50" s="61"/>
      <c r="BCH50" s="61"/>
      <c r="BCI50" s="61"/>
      <c r="BCJ50" s="61"/>
      <c r="BCK50" s="61"/>
      <c r="BCL50" s="61"/>
      <c r="BCM50" s="61"/>
      <c r="BCN50" s="61"/>
      <c r="BCO50" s="61"/>
      <c r="BCP50" s="61"/>
      <c r="BCQ50" s="61"/>
      <c r="BCR50" s="61"/>
      <c r="BCS50" s="61"/>
      <c r="BCT50" s="61"/>
      <c r="BCU50" s="61"/>
      <c r="BCV50" s="61"/>
      <c r="BCW50" s="61"/>
      <c r="BCX50" s="61"/>
      <c r="BCY50" s="61"/>
      <c r="BCZ50" s="61"/>
      <c r="BDA50" s="61"/>
      <c r="BDB50" s="61"/>
      <c r="BDC50" s="61"/>
      <c r="BDD50" s="61"/>
      <c r="BDE50" s="61"/>
      <c r="BDF50" s="61"/>
      <c r="BDG50" s="61"/>
      <c r="BDH50" s="61"/>
      <c r="BDI50" s="61"/>
      <c r="BDJ50" s="61"/>
      <c r="BDK50" s="61"/>
      <c r="BDL50" s="61"/>
      <c r="BDM50" s="61"/>
      <c r="BDN50" s="61"/>
      <c r="BDO50" s="61"/>
      <c r="BDP50" s="61"/>
      <c r="BDQ50" s="61"/>
      <c r="BDR50" s="61"/>
      <c r="BDS50" s="61"/>
      <c r="BDT50" s="61"/>
      <c r="BDU50" s="61"/>
      <c r="BDV50" s="61"/>
      <c r="BDW50" s="61"/>
      <c r="BDX50" s="61"/>
      <c r="BDY50" s="61"/>
      <c r="BDZ50" s="61"/>
      <c r="BEA50" s="61"/>
      <c r="BEB50" s="61"/>
      <c r="BEC50" s="61"/>
      <c r="BED50" s="61"/>
      <c r="BEE50" s="61"/>
      <c r="BEF50" s="61"/>
      <c r="BEG50" s="61"/>
      <c r="BEH50" s="61"/>
      <c r="BEI50" s="61"/>
      <c r="BEJ50" s="61"/>
      <c r="BEK50" s="61"/>
      <c r="BEL50" s="61"/>
      <c r="BEM50" s="61"/>
      <c r="BEN50" s="61"/>
      <c r="BEO50" s="61"/>
      <c r="BEP50" s="61"/>
      <c r="BEQ50" s="61"/>
      <c r="BER50" s="61"/>
      <c r="BES50" s="61"/>
      <c r="BET50" s="61"/>
      <c r="BEU50" s="61"/>
      <c r="BEV50" s="61"/>
      <c r="BEW50" s="61"/>
      <c r="BEX50" s="61"/>
      <c r="BEY50" s="61"/>
      <c r="BEZ50" s="61"/>
      <c r="BFA50" s="61"/>
      <c r="BFB50" s="61"/>
      <c r="BFC50" s="61"/>
      <c r="BFD50" s="61"/>
      <c r="BFE50" s="61"/>
      <c r="BFF50" s="61"/>
      <c r="BFG50" s="61"/>
      <c r="BFH50" s="61"/>
      <c r="BFI50" s="61"/>
      <c r="BFJ50" s="61"/>
      <c r="BFK50" s="61"/>
      <c r="BFL50" s="61"/>
      <c r="BFM50" s="61"/>
      <c r="BFN50" s="61"/>
      <c r="BFO50" s="61"/>
      <c r="BFP50" s="61"/>
      <c r="BFQ50" s="61"/>
      <c r="BFR50" s="61"/>
      <c r="BFS50" s="61"/>
      <c r="BFT50" s="61"/>
      <c r="BFU50" s="61"/>
      <c r="BFV50" s="61"/>
      <c r="BFW50" s="61"/>
      <c r="BFX50" s="61"/>
      <c r="BFY50" s="61"/>
      <c r="BFZ50" s="61"/>
      <c r="BGA50" s="61"/>
      <c r="BGB50" s="61"/>
      <c r="BGC50" s="61"/>
      <c r="BGD50" s="61"/>
      <c r="BGE50" s="61"/>
      <c r="BGF50" s="61"/>
      <c r="BGG50" s="61"/>
      <c r="BGH50" s="61"/>
      <c r="BGI50" s="61"/>
      <c r="BGJ50" s="61"/>
      <c r="BGK50" s="61"/>
      <c r="BGL50" s="61"/>
      <c r="BGM50" s="61"/>
      <c r="BGN50" s="61"/>
      <c r="BGO50" s="61"/>
      <c r="BGP50" s="61"/>
      <c r="BGQ50" s="61"/>
      <c r="BGR50" s="61"/>
      <c r="BGS50" s="61"/>
      <c r="BGT50" s="61"/>
      <c r="BGU50" s="61"/>
      <c r="BGV50" s="61"/>
      <c r="BGW50" s="61"/>
      <c r="BGX50" s="61"/>
      <c r="BGY50" s="61"/>
      <c r="BGZ50" s="61"/>
      <c r="BHA50" s="61"/>
      <c r="BHB50" s="61"/>
      <c r="BHC50" s="61"/>
      <c r="BHD50" s="61"/>
      <c r="BHE50" s="61"/>
      <c r="BHF50" s="61"/>
      <c r="BHG50" s="61"/>
      <c r="BHH50" s="61"/>
      <c r="BHI50" s="61"/>
      <c r="BHJ50" s="61"/>
      <c r="BHK50" s="61"/>
      <c r="BHL50" s="61"/>
      <c r="BHM50" s="61"/>
      <c r="BHN50" s="61"/>
      <c r="BHO50" s="61"/>
      <c r="BHP50" s="61"/>
      <c r="BHQ50" s="61"/>
      <c r="BHR50" s="61"/>
      <c r="BHS50" s="61"/>
      <c r="BHT50" s="61"/>
      <c r="BHU50" s="61"/>
      <c r="BHV50" s="61"/>
      <c r="BHW50" s="61"/>
      <c r="BHX50" s="61"/>
      <c r="BHY50" s="61"/>
      <c r="BHZ50" s="61"/>
      <c r="BIA50" s="61"/>
      <c r="BIB50" s="61"/>
      <c r="BIC50" s="61"/>
      <c r="BID50" s="61"/>
      <c r="BIE50" s="61"/>
      <c r="BIF50" s="61"/>
      <c r="BIG50" s="61"/>
      <c r="BIH50" s="61"/>
      <c r="BII50" s="61"/>
      <c r="BIJ50" s="61"/>
      <c r="BIK50" s="61"/>
      <c r="BIL50" s="61"/>
      <c r="BIM50" s="61"/>
      <c r="BIN50" s="61"/>
      <c r="BIO50" s="61"/>
      <c r="BIP50" s="61"/>
      <c r="BIQ50" s="61"/>
      <c r="BIR50" s="61"/>
      <c r="BIS50" s="61"/>
      <c r="BIT50" s="61"/>
      <c r="BIU50" s="61"/>
      <c r="BIV50" s="61"/>
      <c r="BIW50" s="61"/>
      <c r="BIX50" s="61"/>
      <c r="BIY50" s="61"/>
      <c r="BIZ50" s="61"/>
      <c r="BJA50" s="61"/>
      <c r="BJB50" s="61"/>
      <c r="BJC50" s="61"/>
      <c r="BJD50" s="61"/>
      <c r="BJE50" s="61"/>
      <c r="BJF50" s="61"/>
      <c r="BJG50" s="61"/>
      <c r="BJH50" s="61"/>
      <c r="BJI50" s="61"/>
      <c r="BJJ50" s="61"/>
      <c r="BJK50" s="61"/>
      <c r="BJL50" s="61"/>
      <c r="BJM50" s="61"/>
      <c r="BJN50" s="61"/>
      <c r="BJO50" s="61"/>
      <c r="BJP50" s="61"/>
      <c r="BJQ50" s="61"/>
      <c r="BJR50" s="61"/>
      <c r="BJS50" s="61"/>
      <c r="BJT50" s="61"/>
      <c r="BJU50" s="61"/>
      <c r="BJV50" s="61"/>
      <c r="BJW50" s="61"/>
      <c r="BJX50" s="61"/>
      <c r="BJY50" s="61"/>
      <c r="BJZ50" s="61"/>
      <c r="BKA50" s="61"/>
      <c r="BKB50" s="61"/>
      <c r="BKC50" s="61"/>
      <c r="BKD50" s="61"/>
      <c r="BKE50" s="61"/>
      <c r="BKF50" s="61"/>
      <c r="BKG50" s="61"/>
      <c r="BKH50" s="61"/>
      <c r="BKI50" s="61"/>
      <c r="BKJ50" s="61"/>
      <c r="BKK50" s="61"/>
      <c r="BKL50" s="61"/>
      <c r="BKM50" s="61"/>
      <c r="BKN50" s="61"/>
      <c r="BKO50" s="61"/>
      <c r="BKP50" s="61"/>
      <c r="BKQ50" s="61"/>
      <c r="BKR50" s="61"/>
      <c r="BKS50" s="61"/>
      <c r="BKT50" s="61"/>
      <c r="BKU50" s="61"/>
      <c r="BKV50" s="61"/>
      <c r="BKW50" s="61"/>
      <c r="BKX50" s="61"/>
      <c r="BKY50" s="61"/>
      <c r="BKZ50" s="61"/>
      <c r="BLA50" s="61"/>
      <c r="BLB50" s="61"/>
      <c r="BLC50" s="61"/>
      <c r="BLD50" s="61"/>
      <c r="BLE50" s="61"/>
      <c r="BLF50" s="61"/>
      <c r="BLG50" s="61"/>
      <c r="BLH50" s="61"/>
      <c r="BLI50" s="61"/>
      <c r="BLJ50" s="61"/>
      <c r="BLK50" s="61"/>
      <c r="BLL50" s="61"/>
      <c r="BLM50" s="61"/>
      <c r="BLN50" s="61"/>
      <c r="BLO50" s="61"/>
      <c r="BLP50" s="61"/>
      <c r="BLQ50" s="61"/>
      <c r="BLR50" s="61"/>
      <c r="BLS50" s="61"/>
      <c r="BLT50" s="61"/>
      <c r="BLU50" s="61"/>
      <c r="BLV50" s="61"/>
      <c r="BLW50" s="61"/>
      <c r="BLX50" s="61"/>
      <c r="BLY50" s="61"/>
      <c r="BLZ50" s="61"/>
      <c r="BMA50" s="61"/>
      <c r="BMB50" s="61"/>
      <c r="BMC50" s="61"/>
      <c r="BMD50" s="61"/>
      <c r="BME50" s="61"/>
      <c r="BMF50" s="61"/>
      <c r="BMG50" s="61"/>
      <c r="BMH50" s="61"/>
      <c r="BMI50" s="61"/>
      <c r="BMJ50" s="61"/>
      <c r="BMK50" s="61"/>
      <c r="BML50" s="61"/>
      <c r="BMM50" s="61"/>
      <c r="BMN50" s="61"/>
      <c r="BMO50" s="61"/>
      <c r="BMP50" s="61"/>
      <c r="BMQ50" s="61"/>
      <c r="BMR50" s="61"/>
      <c r="BMS50" s="61"/>
      <c r="BMT50" s="61"/>
      <c r="BMU50" s="61"/>
      <c r="BMV50" s="61"/>
      <c r="BMW50" s="61"/>
      <c r="BMX50" s="61"/>
      <c r="BMY50" s="61"/>
      <c r="BMZ50" s="61"/>
      <c r="BNA50" s="61"/>
      <c r="BNB50" s="61"/>
      <c r="BNC50" s="61"/>
      <c r="BND50" s="61"/>
      <c r="BNE50" s="61"/>
      <c r="BNF50" s="61"/>
      <c r="BNG50" s="61"/>
      <c r="BNH50" s="61"/>
      <c r="BNI50" s="61"/>
      <c r="BNJ50" s="61"/>
      <c r="BNK50" s="61"/>
      <c r="BNL50" s="61"/>
      <c r="BNM50" s="61"/>
      <c r="BNN50" s="61"/>
      <c r="BNO50" s="61"/>
      <c r="BNP50" s="61"/>
      <c r="BNQ50" s="61"/>
      <c r="BNR50" s="61"/>
      <c r="BNS50" s="61"/>
      <c r="BNT50" s="61"/>
      <c r="BNU50" s="61"/>
      <c r="BNV50" s="61"/>
      <c r="BNW50" s="61"/>
      <c r="BNX50" s="61"/>
      <c r="BNY50" s="61"/>
      <c r="BNZ50" s="61"/>
      <c r="BOA50" s="61"/>
      <c r="BOB50" s="61"/>
      <c r="BOC50" s="61"/>
      <c r="BOD50" s="61"/>
      <c r="BOE50" s="61"/>
      <c r="BOF50" s="61"/>
      <c r="BOG50" s="61"/>
      <c r="BOH50" s="61"/>
      <c r="BOI50" s="61"/>
      <c r="BOJ50" s="61"/>
      <c r="BOK50" s="61"/>
      <c r="BOL50" s="61"/>
      <c r="BOM50" s="61"/>
      <c r="BON50" s="61"/>
      <c r="BOO50" s="61"/>
      <c r="BOP50" s="61"/>
      <c r="BOQ50" s="61"/>
      <c r="BOR50" s="61"/>
      <c r="BOS50" s="61"/>
      <c r="BOT50" s="61"/>
      <c r="BOU50" s="61"/>
      <c r="BOV50" s="61"/>
      <c r="BOW50" s="61"/>
      <c r="BOX50" s="61"/>
      <c r="BOY50" s="61"/>
      <c r="BOZ50" s="61"/>
      <c r="BPA50" s="61"/>
      <c r="BPB50" s="61"/>
      <c r="BPC50" s="61"/>
      <c r="BPD50" s="61"/>
      <c r="BPE50" s="61"/>
      <c r="BPF50" s="61"/>
      <c r="BPG50" s="61"/>
      <c r="BPH50" s="61"/>
      <c r="BPI50" s="61"/>
      <c r="BPJ50" s="61"/>
      <c r="BPK50" s="61"/>
      <c r="BPL50" s="61"/>
      <c r="BPM50" s="61"/>
      <c r="BPN50" s="61"/>
      <c r="BPO50" s="61"/>
      <c r="BPP50" s="61"/>
      <c r="BPQ50" s="61"/>
      <c r="BPR50" s="61"/>
      <c r="BPS50" s="61"/>
      <c r="BPT50" s="61"/>
      <c r="BPU50" s="61"/>
      <c r="BPV50" s="61"/>
      <c r="BPW50" s="61"/>
      <c r="BPX50" s="61"/>
      <c r="BPY50" s="61"/>
      <c r="BPZ50" s="61"/>
      <c r="BQA50" s="61"/>
      <c r="BQB50" s="61"/>
      <c r="BQC50" s="61"/>
      <c r="BQD50" s="61"/>
      <c r="BQE50" s="61"/>
      <c r="BQF50" s="61"/>
      <c r="BQG50" s="61"/>
      <c r="BQH50" s="61"/>
      <c r="BQI50" s="61"/>
      <c r="BQJ50" s="61"/>
      <c r="BQK50" s="61"/>
      <c r="BQL50" s="61"/>
      <c r="BQM50" s="61"/>
      <c r="BQN50" s="61"/>
      <c r="BQO50" s="61"/>
      <c r="BQP50" s="61"/>
      <c r="BQQ50" s="61"/>
      <c r="BQR50" s="61"/>
      <c r="BQS50" s="61"/>
      <c r="BQT50" s="61"/>
      <c r="BQU50" s="61"/>
      <c r="BQV50" s="61"/>
      <c r="BQW50" s="61"/>
      <c r="BQX50" s="61"/>
      <c r="BQY50" s="61"/>
      <c r="BQZ50" s="61"/>
      <c r="BRA50" s="61"/>
      <c r="BRB50" s="61"/>
      <c r="BRC50" s="61"/>
      <c r="BRD50" s="61"/>
      <c r="BRE50" s="61"/>
      <c r="BRF50" s="61"/>
      <c r="BRG50" s="61"/>
      <c r="BRH50" s="61"/>
      <c r="BRI50" s="61"/>
      <c r="BRJ50" s="61"/>
      <c r="BRK50" s="61"/>
      <c r="BRL50" s="61"/>
      <c r="BRM50" s="61"/>
      <c r="BRN50" s="61"/>
      <c r="BRO50" s="61"/>
      <c r="BRP50" s="61"/>
      <c r="BRQ50" s="61"/>
      <c r="BRR50" s="61"/>
      <c r="BRS50" s="61"/>
      <c r="BRT50" s="61"/>
      <c r="BRU50" s="61"/>
      <c r="BRV50" s="61"/>
      <c r="BRW50" s="61"/>
      <c r="BRX50" s="61"/>
      <c r="BRY50" s="61"/>
      <c r="BRZ50" s="61"/>
      <c r="BSA50" s="61"/>
      <c r="BSB50" s="61"/>
      <c r="BSC50" s="61"/>
      <c r="BSD50" s="61"/>
      <c r="BSE50" s="61"/>
      <c r="BSF50" s="61"/>
      <c r="BSG50" s="61"/>
      <c r="BSH50" s="61"/>
      <c r="BSI50" s="61"/>
      <c r="BSJ50" s="61"/>
      <c r="BSK50" s="61"/>
      <c r="BSL50" s="61"/>
      <c r="BSM50" s="61"/>
      <c r="BSN50" s="61"/>
      <c r="BSO50" s="61"/>
      <c r="BSP50" s="61"/>
      <c r="BSQ50" s="61"/>
      <c r="BSR50" s="61"/>
      <c r="BSS50" s="61"/>
      <c r="BST50" s="61"/>
      <c r="BSU50" s="61"/>
      <c r="BSV50" s="61"/>
      <c r="BSW50" s="61"/>
      <c r="BSX50" s="61"/>
      <c r="BSY50" s="61"/>
      <c r="BSZ50" s="61"/>
      <c r="BTA50" s="61"/>
      <c r="BTB50" s="61"/>
      <c r="BTC50" s="61"/>
      <c r="BTD50" s="61"/>
      <c r="BTE50" s="61"/>
      <c r="BTF50" s="61"/>
      <c r="BTG50" s="61"/>
      <c r="BTH50" s="61"/>
      <c r="BTI50" s="61"/>
      <c r="BTJ50" s="61"/>
      <c r="BTK50" s="61"/>
      <c r="BTL50" s="61"/>
      <c r="BTM50" s="61"/>
      <c r="BTN50" s="61"/>
      <c r="BTO50" s="61"/>
      <c r="BTP50" s="61"/>
      <c r="BTQ50" s="61"/>
      <c r="BTR50" s="61"/>
      <c r="BTS50" s="61"/>
      <c r="BTT50" s="61"/>
      <c r="BTU50" s="61"/>
      <c r="BTV50" s="61"/>
      <c r="BTW50" s="61"/>
      <c r="BTX50" s="61"/>
      <c r="BTY50" s="61"/>
      <c r="BTZ50" s="61"/>
      <c r="BUA50" s="61"/>
      <c r="BUB50" s="61"/>
      <c r="BUC50" s="61"/>
      <c r="BUD50" s="61"/>
      <c r="BUE50" s="61"/>
      <c r="BUF50" s="61"/>
      <c r="BUG50" s="61"/>
      <c r="BUH50" s="61"/>
      <c r="BUI50" s="61"/>
      <c r="BUJ50" s="61"/>
      <c r="BUK50" s="61"/>
      <c r="BUL50" s="61"/>
      <c r="BUM50" s="61"/>
      <c r="BUN50" s="61"/>
      <c r="BUO50" s="61"/>
      <c r="BUP50" s="61"/>
      <c r="BUQ50" s="61"/>
      <c r="BUR50" s="61"/>
      <c r="BUS50" s="61"/>
      <c r="BUT50" s="61"/>
      <c r="BUU50" s="61"/>
      <c r="BUV50" s="61"/>
      <c r="BUW50" s="61"/>
      <c r="BUX50" s="61"/>
      <c r="BUY50" s="61"/>
      <c r="BUZ50" s="61"/>
      <c r="BVA50" s="61"/>
      <c r="BVB50" s="61"/>
      <c r="BVC50" s="61"/>
      <c r="BVD50" s="61"/>
      <c r="BVE50" s="61"/>
      <c r="BVF50" s="61"/>
      <c r="BVG50" s="61"/>
      <c r="BVH50" s="61"/>
      <c r="BVI50" s="61"/>
      <c r="BVJ50" s="61"/>
      <c r="BVK50" s="61"/>
      <c r="BVL50" s="61"/>
      <c r="BVM50" s="61"/>
      <c r="BVN50" s="61"/>
      <c r="BVO50" s="61"/>
      <c r="BVP50" s="61"/>
      <c r="BVQ50" s="61"/>
      <c r="BVR50" s="61"/>
      <c r="BVS50" s="61"/>
      <c r="BVT50" s="61"/>
      <c r="BVU50" s="61"/>
      <c r="BVV50" s="61"/>
      <c r="BVW50" s="61"/>
      <c r="BVX50" s="61"/>
      <c r="BVY50" s="61"/>
      <c r="BVZ50" s="61"/>
      <c r="BWA50" s="61"/>
      <c r="BWB50" s="61"/>
      <c r="BWC50" s="61"/>
      <c r="BWD50" s="61"/>
      <c r="BWE50" s="61"/>
      <c r="BWF50" s="61"/>
      <c r="BWG50" s="61"/>
      <c r="BWH50" s="61"/>
      <c r="BWI50" s="61"/>
      <c r="BWJ50" s="61"/>
      <c r="BWK50" s="61"/>
      <c r="BWL50" s="61"/>
      <c r="BWM50" s="61"/>
      <c r="BWN50" s="61"/>
      <c r="BWO50" s="61"/>
      <c r="BWP50" s="61"/>
      <c r="BWQ50" s="61"/>
      <c r="BWR50" s="61"/>
      <c r="BWS50" s="61"/>
      <c r="BWT50" s="61"/>
      <c r="BWU50" s="61"/>
      <c r="BWV50" s="61"/>
      <c r="BWW50" s="61"/>
      <c r="BWX50" s="61"/>
      <c r="BWY50" s="61"/>
      <c r="BWZ50" s="61"/>
      <c r="BXA50" s="61"/>
      <c r="BXB50" s="61"/>
      <c r="BXC50" s="61"/>
      <c r="BXD50" s="61"/>
      <c r="BXE50" s="61"/>
      <c r="BXF50" s="61"/>
      <c r="BXG50" s="61"/>
      <c r="BXH50" s="61"/>
      <c r="BXI50" s="61"/>
      <c r="BXJ50" s="61"/>
      <c r="BXK50" s="61"/>
      <c r="BXL50" s="61"/>
      <c r="BXM50" s="61"/>
      <c r="BXN50" s="61"/>
      <c r="BXO50" s="61"/>
      <c r="BXP50" s="61"/>
      <c r="BXQ50" s="61"/>
      <c r="BXR50" s="61"/>
      <c r="BXS50" s="61"/>
      <c r="BXT50" s="61"/>
      <c r="BXU50" s="61"/>
      <c r="BXV50" s="61"/>
      <c r="BXW50" s="61"/>
      <c r="BXX50" s="61"/>
      <c r="BXY50" s="61"/>
      <c r="BXZ50" s="61"/>
      <c r="BYA50" s="61"/>
      <c r="BYB50" s="61"/>
      <c r="BYC50" s="61"/>
      <c r="BYD50" s="61"/>
      <c r="BYE50" s="61"/>
      <c r="BYF50" s="61"/>
      <c r="BYG50" s="61"/>
      <c r="BYH50" s="61"/>
      <c r="BYI50" s="61"/>
      <c r="BYJ50" s="61"/>
      <c r="BYK50" s="61"/>
      <c r="BYL50" s="61"/>
      <c r="BYM50" s="61"/>
      <c r="BYN50" s="61"/>
      <c r="BYO50" s="61"/>
      <c r="BYP50" s="61"/>
      <c r="BYQ50" s="61"/>
      <c r="BYR50" s="61"/>
      <c r="BYS50" s="61"/>
      <c r="BYT50" s="61"/>
      <c r="BYU50" s="61"/>
      <c r="BYV50" s="61"/>
      <c r="BYW50" s="61"/>
      <c r="BYX50" s="61"/>
      <c r="BYY50" s="61"/>
      <c r="BYZ50" s="61"/>
      <c r="BZA50" s="61"/>
      <c r="BZB50" s="61"/>
      <c r="BZC50" s="61"/>
      <c r="BZD50" s="61"/>
      <c r="BZE50" s="61"/>
      <c r="BZF50" s="61"/>
      <c r="BZG50" s="61"/>
      <c r="BZH50" s="61"/>
      <c r="BZI50" s="61"/>
      <c r="BZJ50" s="61"/>
      <c r="BZK50" s="61"/>
      <c r="BZL50" s="61"/>
      <c r="BZM50" s="61"/>
      <c r="BZN50" s="61"/>
      <c r="BZO50" s="61"/>
      <c r="BZP50" s="61"/>
      <c r="BZQ50" s="61"/>
      <c r="BZR50" s="61"/>
      <c r="BZS50" s="61"/>
      <c r="BZT50" s="61"/>
      <c r="BZU50" s="61"/>
      <c r="BZV50" s="61"/>
      <c r="BZW50" s="61"/>
      <c r="BZX50" s="61"/>
      <c r="BZY50" s="61"/>
      <c r="BZZ50" s="61"/>
      <c r="CAA50" s="61"/>
      <c r="CAB50" s="61"/>
      <c r="CAC50" s="61"/>
      <c r="CAD50" s="61"/>
      <c r="CAE50" s="61"/>
      <c r="CAF50" s="61"/>
      <c r="CAG50" s="61"/>
      <c r="CAH50" s="61"/>
      <c r="CAI50" s="61"/>
      <c r="CAJ50" s="61"/>
      <c r="CAK50" s="61"/>
      <c r="CAL50" s="61"/>
      <c r="CAM50" s="61"/>
      <c r="CAN50" s="61"/>
      <c r="CAO50" s="61"/>
      <c r="CAP50" s="61"/>
      <c r="CAQ50" s="61"/>
      <c r="CAR50" s="61"/>
      <c r="CAS50" s="61"/>
      <c r="CAT50" s="61"/>
      <c r="CAU50" s="61"/>
      <c r="CAV50" s="61"/>
      <c r="CAW50" s="61"/>
      <c r="CAX50" s="61"/>
      <c r="CAY50" s="61"/>
      <c r="CAZ50" s="61"/>
      <c r="CBA50" s="61"/>
      <c r="CBB50" s="61"/>
      <c r="CBC50" s="61"/>
      <c r="CBD50" s="61"/>
      <c r="CBE50" s="61"/>
      <c r="CBF50" s="61"/>
      <c r="CBG50" s="61"/>
      <c r="CBH50" s="61"/>
      <c r="CBI50" s="61"/>
      <c r="CBJ50" s="61"/>
      <c r="CBK50" s="61"/>
      <c r="CBL50" s="61"/>
      <c r="CBM50" s="61"/>
      <c r="CBN50" s="61"/>
      <c r="CBO50" s="61"/>
      <c r="CBP50" s="61"/>
      <c r="CBQ50" s="61"/>
      <c r="CBR50" s="61"/>
      <c r="CBS50" s="61"/>
      <c r="CBT50" s="61"/>
      <c r="CBU50" s="61"/>
      <c r="CBV50" s="61"/>
      <c r="CBW50" s="61"/>
      <c r="CBX50" s="61"/>
      <c r="CBY50" s="61"/>
      <c r="CBZ50" s="61"/>
      <c r="CCA50" s="61"/>
      <c r="CCB50" s="61"/>
      <c r="CCC50" s="61"/>
      <c r="CCD50" s="61"/>
      <c r="CCE50" s="61"/>
      <c r="CCF50" s="61"/>
      <c r="CCG50" s="61"/>
      <c r="CCH50" s="61"/>
      <c r="CCI50" s="61"/>
      <c r="CCJ50" s="61"/>
      <c r="CCK50" s="61"/>
      <c r="CCL50" s="61"/>
      <c r="CCM50" s="61"/>
      <c r="CCN50" s="61"/>
      <c r="CCO50" s="61"/>
      <c r="CCP50" s="61"/>
      <c r="CCQ50" s="61"/>
      <c r="CCR50" s="61"/>
      <c r="CCS50" s="61"/>
      <c r="CCT50" s="61"/>
      <c r="CCU50" s="61"/>
      <c r="CCV50" s="61"/>
      <c r="CCW50" s="61"/>
      <c r="CCX50" s="61"/>
      <c r="CCY50" s="61"/>
      <c r="CCZ50" s="61"/>
      <c r="CDA50" s="61"/>
      <c r="CDB50" s="61"/>
      <c r="CDC50" s="61"/>
      <c r="CDD50" s="61"/>
      <c r="CDE50" s="61"/>
      <c r="CDF50" s="61"/>
      <c r="CDG50" s="61"/>
      <c r="CDH50" s="61"/>
      <c r="CDI50" s="61"/>
      <c r="CDJ50" s="61"/>
      <c r="CDK50" s="61"/>
      <c r="CDL50" s="61"/>
      <c r="CDM50" s="61"/>
      <c r="CDN50" s="61"/>
      <c r="CDO50" s="61"/>
      <c r="CDP50" s="61"/>
      <c r="CDQ50" s="61"/>
      <c r="CDR50" s="61"/>
      <c r="CDS50" s="61"/>
      <c r="CDT50" s="61"/>
      <c r="CDU50" s="61"/>
      <c r="CDV50" s="61"/>
      <c r="CDW50" s="61"/>
      <c r="CDX50" s="61"/>
      <c r="CDY50" s="61"/>
      <c r="CDZ50" s="61"/>
      <c r="CEA50" s="61"/>
      <c r="CEB50" s="61"/>
      <c r="CEC50" s="61"/>
      <c r="CED50" s="61"/>
      <c r="CEE50" s="61"/>
      <c r="CEF50" s="61"/>
      <c r="CEG50" s="61"/>
      <c r="CEH50" s="61"/>
      <c r="CEI50" s="61"/>
      <c r="CEJ50" s="61"/>
      <c r="CEK50" s="61"/>
      <c r="CEL50" s="61"/>
      <c r="CEM50" s="61"/>
      <c r="CEN50" s="61"/>
      <c r="CEO50" s="61"/>
      <c r="CEP50" s="61"/>
      <c r="CEQ50" s="61"/>
      <c r="CER50" s="61"/>
      <c r="CES50" s="61"/>
      <c r="CET50" s="61"/>
      <c r="CEU50" s="61"/>
      <c r="CEV50" s="61"/>
      <c r="CEW50" s="61"/>
      <c r="CEX50" s="61"/>
      <c r="CEY50" s="61"/>
      <c r="CEZ50" s="61"/>
      <c r="CFA50" s="61"/>
      <c r="CFB50" s="61"/>
      <c r="CFC50" s="61"/>
      <c r="CFD50" s="61"/>
      <c r="CFE50" s="61"/>
      <c r="CFF50" s="61"/>
      <c r="CFG50" s="61"/>
      <c r="CFH50" s="61"/>
      <c r="CFI50" s="61"/>
      <c r="CFJ50" s="61"/>
      <c r="CFK50" s="61"/>
      <c r="CFL50" s="61"/>
      <c r="CFM50" s="61"/>
      <c r="CFN50" s="61"/>
      <c r="CFO50" s="61"/>
      <c r="CFP50" s="61"/>
      <c r="CFQ50" s="61"/>
      <c r="CFR50" s="61"/>
      <c r="CFS50" s="61"/>
      <c r="CFT50" s="61"/>
      <c r="CFU50" s="61"/>
      <c r="CFV50" s="61"/>
      <c r="CFW50" s="61"/>
      <c r="CFX50" s="61"/>
      <c r="CFY50" s="61"/>
      <c r="CFZ50" s="61"/>
      <c r="CGA50" s="61"/>
      <c r="CGB50" s="61"/>
      <c r="CGC50" s="61"/>
      <c r="CGD50" s="61"/>
      <c r="CGE50" s="61"/>
      <c r="CGF50" s="61"/>
      <c r="CGG50" s="61"/>
      <c r="CGH50" s="61"/>
      <c r="CGI50" s="61"/>
      <c r="CGJ50" s="61"/>
      <c r="CGK50" s="61"/>
      <c r="CGL50" s="61"/>
      <c r="CGM50" s="61"/>
      <c r="CGN50" s="61"/>
      <c r="CGO50" s="61"/>
      <c r="CGP50" s="61"/>
      <c r="CGQ50" s="61"/>
      <c r="CGR50" s="61"/>
      <c r="CGS50" s="61"/>
      <c r="CGT50" s="61"/>
      <c r="CGU50" s="61"/>
      <c r="CGV50" s="61"/>
      <c r="CGW50" s="61"/>
      <c r="CGX50" s="61"/>
      <c r="CGY50" s="61"/>
      <c r="CGZ50" s="61"/>
      <c r="CHA50" s="61"/>
      <c r="CHB50" s="61"/>
      <c r="CHC50" s="61"/>
      <c r="CHD50" s="61"/>
      <c r="CHE50" s="61"/>
      <c r="CHF50" s="61"/>
      <c r="CHG50" s="61"/>
      <c r="CHH50" s="61"/>
      <c r="CHI50" s="61"/>
      <c r="CHJ50" s="61"/>
      <c r="CHK50" s="61"/>
      <c r="CHL50" s="61"/>
      <c r="CHM50" s="61"/>
      <c r="CHN50" s="61"/>
      <c r="CHO50" s="61"/>
      <c r="CHP50" s="61"/>
      <c r="CHQ50" s="61"/>
      <c r="CHR50" s="61"/>
      <c r="CHS50" s="61"/>
      <c r="CHT50" s="61"/>
      <c r="CHU50" s="61"/>
      <c r="CHV50" s="61"/>
      <c r="CHW50" s="61"/>
      <c r="CHX50" s="61"/>
      <c r="CHY50" s="61"/>
      <c r="CHZ50" s="61"/>
      <c r="CIA50" s="61"/>
      <c r="CIB50" s="61"/>
      <c r="CIC50" s="61"/>
      <c r="CID50" s="61"/>
      <c r="CIE50" s="61"/>
      <c r="CIF50" s="61"/>
      <c r="CIG50" s="61"/>
      <c r="CIH50" s="61"/>
      <c r="CII50" s="61"/>
      <c r="CIJ50" s="61"/>
      <c r="CIK50" s="61"/>
      <c r="CIL50" s="61"/>
      <c r="CIM50" s="61"/>
      <c r="CIN50" s="61"/>
      <c r="CIO50" s="61"/>
      <c r="CIP50" s="61"/>
      <c r="CIQ50" s="61"/>
      <c r="CIR50" s="61"/>
      <c r="CIS50" s="61"/>
      <c r="CIT50" s="61"/>
      <c r="CIU50" s="61"/>
      <c r="CIV50" s="61"/>
      <c r="CIW50" s="61"/>
      <c r="CIX50" s="61"/>
      <c r="CIY50" s="61"/>
      <c r="CIZ50" s="61"/>
      <c r="CJA50" s="61"/>
      <c r="CJB50" s="61"/>
      <c r="CJC50" s="61"/>
      <c r="CJD50" s="61"/>
      <c r="CJE50" s="61"/>
      <c r="CJF50" s="61"/>
      <c r="CJG50" s="61"/>
      <c r="CJH50" s="61"/>
      <c r="CJI50" s="61"/>
      <c r="CJJ50" s="61"/>
      <c r="CJK50" s="61"/>
      <c r="CJL50" s="61"/>
      <c r="CJM50" s="61"/>
      <c r="CJN50" s="61"/>
      <c r="CJO50" s="61"/>
      <c r="CJP50" s="61"/>
      <c r="CJQ50" s="61"/>
      <c r="CJR50" s="61"/>
      <c r="CJS50" s="61"/>
      <c r="CJT50" s="61"/>
      <c r="CJU50" s="61"/>
      <c r="CJV50" s="61"/>
      <c r="CJW50" s="61"/>
      <c r="CJX50" s="61"/>
      <c r="CJY50" s="61"/>
      <c r="CJZ50" s="61"/>
      <c r="CKA50" s="61"/>
      <c r="CKB50" s="61"/>
      <c r="CKC50" s="61"/>
      <c r="CKD50" s="61"/>
      <c r="CKE50" s="61"/>
      <c r="CKF50" s="61"/>
      <c r="CKG50" s="61"/>
      <c r="CKH50" s="61"/>
      <c r="CKI50" s="61"/>
      <c r="CKJ50" s="61"/>
      <c r="CKK50" s="61"/>
      <c r="CKL50" s="61"/>
      <c r="CKM50" s="61"/>
      <c r="CKN50" s="61"/>
      <c r="CKO50" s="61"/>
      <c r="CKP50" s="61"/>
      <c r="CKQ50" s="61"/>
      <c r="CKR50" s="61"/>
      <c r="CKS50" s="61"/>
      <c r="CKT50" s="61"/>
      <c r="CKU50" s="61"/>
      <c r="CKV50" s="61"/>
      <c r="CKW50" s="61"/>
      <c r="CKX50" s="61"/>
      <c r="CKY50" s="61"/>
      <c r="CKZ50" s="61"/>
      <c r="CLA50" s="61"/>
      <c r="CLB50" s="61"/>
      <c r="CLC50" s="61"/>
      <c r="CLD50" s="61"/>
      <c r="CLE50" s="61"/>
      <c r="CLF50" s="61"/>
      <c r="CLG50" s="61"/>
      <c r="CLH50" s="61"/>
      <c r="CLI50" s="61"/>
      <c r="CLJ50" s="61"/>
      <c r="CLK50" s="61"/>
      <c r="CLL50" s="61"/>
      <c r="CLM50" s="61"/>
      <c r="CLN50" s="61"/>
      <c r="CLO50" s="61"/>
      <c r="CLP50" s="61"/>
      <c r="CLQ50" s="61"/>
      <c r="CLR50" s="61"/>
      <c r="CLS50" s="61"/>
      <c r="CLT50" s="61"/>
      <c r="CLU50" s="61"/>
      <c r="CLV50" s="61"/>
      <c r="CLW50" s="61"/>
      <c r="CLX50" s="61"/>
      <c r="CLY50" s="61"/>
      <c r="CLZ50" s="61"/>
      <c r="CMA50" s="61"/>
      <c r="CMB50" s="61"/>
      <c r="CMC50" s="61"/>
      <c r="CMD50" s="61"/>
      <c r="CME50" s="61"/>
      <c r="CMF50" s="61"/>
      <c r="CMG50" s="61"/>
      <c r="CMH50" s="61"/>
      <c r="CMI50" s="61"/>
      <c r="CMJ50" s="61"/>
      <c r="CMK50" s="61"/>
      <c r="CML50" s="61"/>
      <c r="CMM50" s="61"/>
      <c r="CMN50" s="61"/>
      <c r="CMO50" s="61"/>
      <c r="CMP50" s="61"/>
      <c r="CMQ50" s="61"/>
      <c r="CMR50" s="61"/>
      <c r="CMS50" s="61"/>
      <c r="CMT50" s="61"/>
      <c r="CMU50" s="61"/>
      <c r="CMV50" s="61"/>
      <c r="CMW50" s="61"/>
      <c r="CMX50" s="61"/>
      <c r="CMY50" s="61"/>
      <c r="CMZ50" s="61"/>
      <c r="CNA50" s="61"/>
      <c r="CNB50" s="61"/>
      <c r="CNC50" s="61"/>
      <c r="CND50" s="61"/>
      <c r="CNE50" s="61"/>
      <c r="CNF50" s="61"/>
      <c r="CNG50" s="61"/>
      <c r="CNH50" s="61"/>
      <c r="CNI50" s="61"/>
      <c r="CNJ50" s="61"/>
      <c r="CNK50" s="61"/>
      <c r="CNL50" s="61"/>
      <c r="CNM50" s="61"/>
      <c r="CNN50" s="61"/>
      <c r="CNO50" s="61"/>
      <c r="CNP50" s="61"/>
      <c r="CNQ50" s="61"/>
      <c r="CNR50" s="61"/>
      <c r="CNS50" s="61"/>
      <c r="CNT50" s="61"/>
      <c r="CNU50" s="61"/>
      <c r="CNV50" s="61"/>
      <c r="CNW50" s="61"/>
      <c r="CNX50" s="61"/>
      <c r="CNY50" s="61"/>
      <c r="CNZ50" s="61"/>
      <c r="COA50" s="61"/>
      <c r="COB50" s="61"/>
      <c r="COC50" s="61"/>
      <c r="COD50" s="61"/>
      <c r="COE50" s="61"/>
      <c r="COF50" s="61"/>
      <c r="COG50" s="61"/>
      <c r="COH50" s="61"/>
      <c r="COI50" s="61"/>
      <c r="COJ50" s="61"/>
      <c r="COK50" s="61"/>
      <c r="COL50" s="61"/>
      <c r="COM50" s="61"/>
      <c r="CON50" s="61"/>
      <c r="COO50" s="61"/>
      <c r="COP50" s="61"/>
      <c r="COQ50" s="61"/>
      <c r="COR50" s="61"/>
      <c r="COS50" s="61"/>
      <c r="COT50" s="61"/>
      <c r="COU50" s="61"/>
      <c r="COV50" s="61"/>
      <c r="COW50" s="61"/>
      <c r="COX50" s="61"/>
      <c r="COY50" s="61"/>
      <c r="COZ50" s="61"/>
      <c r="CPA50" s="61"/>
      <c r="CPB50" s="61"/>
      <c r="CPC50" s="61"/>
      <c r="CPD50" s="61"/>
      <c r="CPE50" s="61"/>
      <c r="CPF50" s="61"/>
      <c r="CPG50" s="61"/>
      <c r="CPH50" s="61"/>
      <c r="CPI50" s="61"/>
      <c r="CPJ50" s="61"/>
      <c r="CPK50" s="61"/>
      <c r="CPL50" s="61"/>
      <c r="CPM50" s="61"/>
      <c r="CPN50" s="61"/>
      <c r="CPO50" s="61"/>
      <c r="CPP50" s="61"/>
      <c r="CPQ50" s="61"/>
      <c r="CPR50" s="61"/>
      <c r="CPS50" s="61"/>
      <c r="CPT50" s="61"/>
      <c r="CPU50" s="61"/>
      <c r="CPV50" s="61"/>
      <c r="CPW50" s="61"/>
      <c r="CPX50" s="61"/>
      <c r="CPY50" s="61"/>
      <c r="CPZ50" s="61"/>
      <c r="CQA50" s="61"/>
      <c r="CQB50" s="61"/>
      <c r="CQC50" s="61"/>
      <c r="CQD50" s="61"/>
      <c r="CQE50" s="61"/>
      <c r="CQF50" s="61"/>
      <c r="CQG50" s="61"/>
      <c r="CQH50" s="61"/>
      <c r="CQI50" s="61"/>
      <c r="CQJ50" s="61"/>
      <c r="CQK50" s="61"/>
      <c r="CQL50" s="61"/>
      <c r="CQM50" s="61"/>
      <c r="CQN50" s="61"/>
      <c r="CQO50" s="61"/>
      <c r="CQP50" s="61"/>
      <c r="CQQ50" s="61"/>
      <c r="CQR50" s="61"/>
      <c r="CQS50" s="61"/>
      <c r="CQT50" s="61"/>
      <c r="CQU50" s="61"/>
      <c r="CQV50" s="61"/>
      <c r="CQW50" s="61"/>
      <c r="CQX50" s="61"/>
      <c r="CQY50" s="61"/>
      <c r="CQZ50" s="61"/>
      <c r="CRA50" s="61"/>
      <c r="CRB50" s="61"/>
      <c r="CRC50" s="61"/>
      <c r="CRD50" s="61"/>
      <c r="CRE50" s="61"/>
      <c r="CRF50" s="61"/>
      <c r="CRG50" s="61"/>
      <c r="CRH50" s="61"/>
      <c r="CRI50" s="61"/>
      <c r="CRJ50" s="61"/>
      <c r="CRK50" s="61"/>
      <c r="CRL50" s="61"/>
      <c r="CRM50" s="61"/>
      <c r="CRN50" s="61"/>
      <c r="CRO50" s="61"/>
      <c r="CRP50" s="61"/>
      <c r="CRQ50" s="61"/>
      <c r="CRR50" s="61"/>
      <c r="CRS50" s="61"/>
      <c r="CRT50" s="61"/>
      <c r="CRU50" s="61"/>
      <c r="CRV50" s="61"/>
      <c r="CRW50" s="61"/>
      <c r="CRX50" s="61"/>
      <c r="CRY50" s="61"/>
      <c r="CRZ50" s="61"/>
      <c r="CSA50" s="61"/>
      <c r="CSB50" s="61"/>
      <c r="CSC50" s="61"/>
      <c r="CSD50" s="61"/>
      <c r="CSE50" s="61"/>
      <c r="CSF50" s="61"/>
      <c r="CSG50" s="61"/>
      <c r="CSH50" s="61"/>
      <c r="CSI50" s="61"/>
      <c r="CSJ50" s="61"/>
      <c r="CSK50" s="61"/>
      <c r="CSL50" s="61"/>
      <c r="CSM50" s="61"/>
      <c r="CSN50" s="61"/>
      <c r="CSO50" s="61"/>
      <c r="CSP50" s="61"/>
      <c r="CSQ50" s="61"/>
      <c r="CSR50" s="61"/>
      <c r="CSS50" s="61"/>
      <c r="CST50" s="61"/>
      <c r="CSU50" s="61"/>
      <c r="CSV50" s="61"/>
      <c r="CSW50" s="61"/>
      <c r="CSX50" s="61"/>
      <c r="CSY50" s="61"/>
      <c r="CSZ50" s="61"/>
      <c r="CTA50" s="61"/>
      <c r="CTB50" s="61"/>
      <c r="CTC50" s="61"/>
      <c r="CTD50" s="61"/>
      <c r="CTE50" s="61"/>
      <c r="CTF50" s="61"/>
      <c r="CTG50" s="61"/>
      <c r="CTH50" s="61"/>
      <c r="CTI50" s="61"/>
      <c r="CTJ50" s="61"/>
      <c r="CTK50" s="61"/>
      <c r="CTL50" s="61"/>
      <c r="CTM50" s="61"/>
      <c r="CTN50" s="61"/>
      <c r="CTO50" s="61"/>
      <c r="CTP50" s="61"/>
      <c r="CTQ50" s="61"/>
      <c r="CTR50" s="61"/>
      <c r="CTS50" s="61"/>
      <c r="CTT50" s="61"/>
      <c r="CTU50" s="61"/>
      <c r="CTV50" s="61"/>
      <c r="CTW50" s="61"/>
      <c r="CTX50" s="61"/>
      <c r="CTY50" s="61"/>
      <c r="CTZ50" s="61"/>
      <c r="CUA50" s="61"/>
      <c r="CUB50" s="61"/>
      <c r="CUC50" s="61"/>
      <c r="CUD50" s="61"/>
      <c r="CUE50" s="61"/>
      <c r="CUF50" s="61"/>
      <c r="CUG50" s="61"/>
      <c r="CUH50" s="61"/>
      <c r="CUI50" s="61"/>
      <c r="CUJ50" s="61"/>
      <c r="CUK50" s="61"/>
      <c r="CUL50" s="61"/>
      <c r="CUM50" s="61"/>
      <c r="CUN50" s="61"/>
      <c r="CUO50" s="61"/>
      <c r="CUP50" s="61"/>
      <c r="CUQ50" s="61"/>
      <c r="CUR50" s="61"/>
      <c r="CUS50" s="61"/>
      <c r="CUT50" s="61"/>
      <c r="CUU50" s="61"/>
      <c r="CUV50" s="61"/>
      <c r="CUW50" s="61"/>
      <c r="CUX50" s="61"/>
      <c r="CUY50" s="61"/>
      <c r="CUZ50" s="61"/>
      <c r="CVA50" s="61"/>
      <c r="CVB50" s="61"/>
      <c r="CVC50" s="61"/>
      <c r="CVD50" s="61"/>
      <c r="CVE50" s="61"/>
      <c r="CVF50" s="61"/>
      <c r="CVG50" s="61"/>
      <c r="CVH50" s="61"/>
      <c r="CVI50" s="61"/>
      <c r="CVJ50" s="61"/>
      <c r="CVK50" s="61"/>
      <c r="CVL50" s="61"/>
      <c r="CVM50" s="61"/>
      <c r="CVN50" s="61"/>
      <c r="CVO50" s="61"/>
      <c r="CVP50" s="61"/>
      <c r="CVQ50" s="61"/>
      <c r="CVR50" s="61"/>
      <c r="CVS50" s="61"/>
      <c r="CVT50" s="61"/>
      <c r="CVU50" s="61"/>
      <c r="CVV50" s="61"/>
      <c r="CVW50" s="61"/>
      <c r="CVX50" s="61"/>
      <c r="CVY50" s="61"/>
      <c r="CVZ50" s="61"/>
      <c r="CWA50" s="61"/>
      <c r="CWB50" s="61"/>
      <c r="CWC50" s="61"/>
      <c r="CWD50" s="61"/>
      <c r="CWE50" s="61"/>
      <c r="CWF50" s="61"/>
      <c r="CWG50" s="61"/>
      <c r="CWH50" s="61"/>
      <c r="CWI50" s="61"/>
      <c r="CWJ50" s="61"/>
      <c r="CWK50" s="61"/>
      <c r="CWL50" s="61"/>
      <c r="CWM50" s="61"/>
      <c r="CWN50" s="61"/>
      <c r="CWO50" s="61"/>
      <c r="CWP50" s="61"/>
      <c r="CWQ50" s="61"/>
      <c r="CWR50" s="61"/>
      <c r="CWS50" s="61"/>
      <c r="CWT50" s="61"/>
      <c r="CWU50" s="61"/>
      <c r="CWV50" s="61"/>
      <c r="CWW50" s="61"/>
      <c r="CWX50" s="61"/>
      <c r="CWY50" s="61"/>
      <c r="CWZ50" s="61"/>
      <c r="CXA50" s="61"/>
      <c r="CXB50" s="61"/>
      <c r="CXC50" s="61"/>
      <c r="CXD50" s="61"/>
      <c r="CXE50" s="61"/>
      <c r="CXF50" s="61"/>
      <c r="CXG50" s="61"/>
      <c r="CXH50" s="61"/>
      <c r="CXI50" s="61"/>
      <c r="CXJ50" s="61"/>
      <c r="CXK50" s="61"/>
      <c r="CXL50" s="61"/>
      <c r="CXM50" s="61"/>
      <c r="CXN50" s="61"/>
      <c r="CXO50" s="61"/>
      <c r="CXP50" s="61"/>
      <c r="CXQ50" s="61"/>
      <c r="CXR50" s="61"/>
      <c r="CXS50" s="61"/>
      <c r="CXT50" s="61"/>
      <c r="CXU50" s="61"/>
      <c r="CXV50" s="61"/>
      <c r="CXW50" s="61"/>
      <c r="CXX50" s="61"/>
      <c r="CXY50" s="61"/>
      <c r="CXZ50" s="61"/>
      <c r="CYA50" s="61"/>
      <c r="CYB50" s="61"/>
      <c r="CYC50" s="61"/>
      <c r="CYD50" s="61"/>
      <c r="CYE50" s="61"/>
      <c r="CYF50" s="61"/>
      <c r="CYG50" s="61"/>
      <c r="CYH50" s="61"/>
      <c r="CYI50" s="61"/>
      <c r="CYJ50" s="61"/>
      <c r="CYK50" s="61"/>
      <c r="CYL50" s="61"/>
      <c r="CYM50" s="61"/>
      <c r="CYN50" s="61"/>
      <c r="CYO50" s="61"/>
      <c r="CYP50" s="61"/>
      <c r="CYQ50" s="61"/>
      <c r="CYR50" s="61"/>
      <c r="CYS50" s="61"/>
      <c r="CYT50" s="61"/>
      <c r="CYU50" s="61"/>
      <c r="CYV50" s="61"/>
      <c r="CYW50" s="61"/>
      <c r="CYX50" s="61"/>
      <c r="CYY50" s="61"/>
      <c r="CYZ50" s="61"/>
      <c r="CZA50" s="61"/>
      <c r="CZB50" s="61"/>
      <c r="CZC50" s="61"/>
      <c r="CZD50" s="61"/>
      <c r="CZE50" s="61"/>
      <c r="CZF50" s="61"/>
      <c r="CZG50" s="61"/>
      <c r="CZH50" s="61"/>
      <c r="CZI50" s="61"/>
      <c r="CZJ50" s="61"/>
      <c r="CZK50" s="61"/>
      <c r="CZL50" s="61"/>
      <c r="CZM50" s="61"/>
      <c r="CZN50" s="61"/>
      <c r="CZO50" s="61"/>
      <c r="CZP50" s="61"/>
      <c r="CZQ50" s="61"/>
      <c r="CZR50" s="61"/>
      <c r="CZS50" s="61"/>
      <c r="CZT50" s="61"/>
      <c r="CZU50" s="61"/>
      <c r="CZV50" s="61"/>
      <c r="CZW50" s="61"/>
      <c r="CZX50" s="61"/>
      <c r="CZY50" s="61"/>
      <c r="CZZ50" s="61"/>
      <c r="DAA50" s="61"/>
      <c r="DAB50" s="61"/>
      <c r="DAC50" s="61"/>
      <c r="DAD50" s="61"/>
      <c r="DAE50" s="61"/>
      <c r="DAF50" s="61"/>
      <c r="DAG50" s="61"/>
      <c r="DAH50" s="61"/>
      <c r="DAI50" s="61"/>
      <c r="DAJ50" s="61"/>
      <c r="DAK50" s="61"/>
      <c r="DAL50" s="61"/>
      <c r="DAM50" s="61"/>
      <c r="DAN50" s="61"/>
      <c r="DAO50" s="61"/>
      <c r="DAP50" s="61"/>
      <c r="DAQ50" s="61"/>
      <c r="DAR50" s="61"/>
      <c r="DAS50" s="61"/>
      <c r="DAT50" s="61"/>
      <c r="DAU50" s="61"/>
      <c r="DAV50" s="61"/>
      <c r="DAW50" s="61"/>
      <c r="DAX50" s="61"/>
      <c r="DAY50" s="61"/>
      <c r="DAZ50" s="61"/>
      <c r="DBA50" s="61"/>
      <c r="DBB50" s="61"/>
      <c r="DBC50" s="61"/>
      <c r="DBD50" s="61"/>
      <c r="DBE50" s="61"/>
      <c r="DBF50" s="61"/>
      <c r="DBG50" s="61"/>
      <c r="DBH50" s="61"/>
      <c r="DBI50" s="61"/>
      <c r="DBJ50" s="61"/>
      <c r="DBK50" s="61"/>
      <c r="DBL50" s="61"/>
      <c r="DBM50" s="61"/>
      <c r="DBN50" s="61"/>
      <c r="DBO50" s="61"/>
      <c r="DBP50" s="61"/>
      <c r="DBQ50" s="61"/>
      <c r="DBR50" s="61"/>
      <c r="DBS50" s="61"/>
      <c r="DBT50" s="61"/>
      <c r="DBU50" s="61"/>
      <c r="DBV50" s="61"/>
      <c r="DBW50" s="61"/>
      <c r="DBX50" s="61"/>
      <c r="DBY50" s="61"/>
      <c r="DBZ50" s="61"/>
      <c r="DCA50" s="61"/>
      <c r="DCB50" s="61"/>
      <c r="DCC50" s="61"/>
      <c r="DCD50" s="61"/>
      <c r="DCE50" s="61"/>
      <c r="DCF50" s="61"/>
      <c r="DCG50" s="61"/>
      <c r="DCH50" s="61"/>
      <c r="DCI50" s="61"/>
      <c r="DCJ50" s="61"/>
      <c r="DCK50" s="61"/>
      <c r="DCL50" s="61"/>
      <c r="DCM50" s="61"/>
      <c r="DCN50" s="61"/>
      <c r="DCO50" s="61"/>
      <c r="DCP50" s="61"/>
      <c r="DCQ50" s="61"/>
      <c r="DCR50" s="61"/>
      <c r="DCS50" s="61"/>
      <c r="DCT50" s="61"/>
      <c r="DCU50" s="61"/>
      <c r="DCV50" s="61"/>
      <c r="DCW50" s="61"/>
      <c r="DCX50" s="61"/>
      <c r="DCY50" s="61"/>
      <c r="DCZ50" s="61"/>
      <c r="DDA50" s="61"/>
      <c r="DDB50" s="61"/>
      <c r="DDC50" s="61"/>
      <c r="DDD50" s="61"/>
      <c r="DDE50" s="61"/>
      <c r="DDF50" s="61"/>
      <c r="DDG50" s="61"/>
      <c r="DDH50" s="61"/>
      <c r="DDI50" s="61"/>
      <c r="DDJ50" s="61"/>
      <c r="DDK50" s="61"/>
      <c r="DDL50" s="61"/>
      <c r="DDM50" s="61"/>
      <c r="DDN50" s="61"/>
      <c r="DDO50" s="61"/>
      <c r="DDP50" s="61"/>
      <c r="DDQ50" s="61"/>
      <c r="DDR50" s="61"/>
      <c r="DDS50" s="61"/>
      <c r="DDT50" s="61"/>
      <c r="DDU50" s="61"/>
      <c r="DDV50" s="61"/>
      <c r="DDW50" s="61"/>
      <c r="DDX50" s="61"/>
      <c r="DDY50" s="61"/>
      <c r="DDZ50" s="61"/>
      <c r="DEA50" s="61"/>
      <c r="DEB50" s="61"/>
      <c r="DEC50" s="61"/>
      <c r="DED50" s="61"/>
      <c r="DEE50" s="61"/>
      <c r="DEF50" s="61"/>
      <c r="DEG50" s="61"/>
      <c r="DEH50" s="61"/>
      <c r="DEI50" s="61"/>
      <c r="DEJ50" s="61"/>
      <c r="DEK50" s="61"/>
      <c r="DEL50" s="61"/>
      <c r="DEM50" s="61"/>
      <c r="DEN50" s="61"/>
      <c r="DEO50" s="61"/>
      <c r="DEP50" s="61"/>
      <c r="DEQ50" s="61"/>
      <c r="DER50" s="61"/>
      <c r="DES50" s="61"/>
      <c r="DET50" s="61"/>
      <c r="DEU50" s="61"/>
      <c r="DEV50" s="61"/>
      <c r="DEW50" s="61"/>
      <c r="DEX50" s="61"/>
      <c r="DEY50" s="61"/>
      <c r="DEZ50" s="61"/>
      <c r="DFA50" s="61"/>
      <c r="DFB50" s="61"/>
      <c r="DFC50" s="61"/>
      <c r="DFD50" s="61"/>
      <c r="DFE50" s="61"/>
      <c r="DFF50" s="61"/>
      <c r="DFG50" s="61"/>
      <c r="DFH50" s="61"/>
      <c r="DFI50" s="61"/>
      <c r="DFJ50" s="61"/>
      <c r="DFK50" s="61"/>
      <c r="DFL50" s="61"/>
      <c r="DFM50" s="61"/>
      <c r="DFN50" s="61"/>
      <c r="DFO50" s="61"/>
      <c r="DFP50" s="61"/>
      <c r="DFQ50" s="61"/>
      <c r="DFR50" s="61"/>
      <c r="DFS50" s="61"/>
      <c r="DFT50" s="61"/>
      <c r="DFU50" s="61"/>
      <c r="DFV50" s="61"/>
      <c r="DFW50" s="61"/>
      <c r="DFX50" s="61"/>
      <c r="DFY50" s="61"/>
      <c r="DFZ50" s="61"/>
      <c r="DGA50" s="61"/>
      <c r="DGB50" s="61"/>
      <c r="DGC50" s="61"/>
      <c r="DGD50" s="61"/>
      <c r="DGE50" s="61"/>
      <c r="DGF50" s="61"/>
      <c r="DGG50" s="61"/>
      <c r="DGH50" s="61"/>
      <c r="DGI50" s="61"/>
      <c r="DGJ50" s="61"/>
      <c r="DGK50" s="61"/>
      <c r="DGL50" s="61"/>
      <c r="DGM50" s="61"/>
      <c r="DGN50" s="61"/>
      <c r="DGO50" s="61"/>
      <c r="DGP50" s="61"/>
      <c r="DGQ50" s="61"/>
      <c r="DGR50" s="61"/>
      <c r="DGS50" s="61"/>
      <c r="DGT50" s="61"/>
      <c r="DGU50" s="61"/>
      <c r="DGV50" s="61"/>
      <c r="DGW50" s="61"/>
      <c r="DGX50" s="61"/>
      <c r="DGY50" s="61"/>
      <c r="DGZ50" s="61"/>
      <c r="DHA50" s="61"/>
      <c r="DHB50" s="61"/>
      <c r="DHC50" s="61"/>
      <c r="DHD50" s="61"/>
      <c r="DHE50" s="61"/>
      <c r="DHF50" s="61"/>
      <c r="DHG50" s="61"/>
      <c r="DHH50" s="61"/>
      <c r="DHI50" s="61"/>
      <c r="DHJ50" s="61"/>
      <c r="DHK50" s="61"/>
      <c r="DHL50" s="61"/>
      <c r="DHM50" s="61"/>
      <c r="DHN50" s="61"/>
      <c r="DHO50" s="61"/>
      <c r="DHP50" s="61"/>
      <c r="DHQ50" s="61"/>
      <c r="DHR50" s="61"/>
      <c r="DHS50" s="61"/>
      <c r="DHT50" s="61"/>
      <c r="DHU50" s="61"/>
      <c r="DHV50" s="61"/>
      <c r="DHW50" s="61"/>
      <c r="DHX50" s="61"/>
      <c r="DHY50" s="61"/>
      <c r="DHZ50" s="61"/>
      <c r="DIA50" s="61"/>
      <c r="DIB50" s="61"/>
      <c r="DIC50" s="61"/>
      <c r="DID50" s="61"/>
      <c r="DIE50" s="61"/>
      <c r="DIF50" s="61"/>
      <c r="DIG50" s="61"/>
      <c r="DIH50" s="61"/>
      <c r="DII50" s="61"/>
      <c r="DIJ50" s="61"/>
      <c r="DIK50" s="61"/>
      <c r="DIL50" s="61"/>
      <c r="DIM50" s="61"/>
      <c r="DIN50" s="61"/>
      <c r="DIO50" s="61"/>
      <c r="DIP50" s="61"/>
      <c r="DIQ50" s="61"/>
      <c r="DIR50" s="61"/>
      <c r="DIS50" s="61"/>
      <c r="DIT50" s="61"/>
      <c r="DIU50" s="61"/>
      <c r="DIV50" s="61"/>
      <c r="DIW50" s="61"/>
      <c r="DIX50" s="61"/>
      <c r="DIY50" s="61"/>
      <c r="DIZ50" s="61"/>
      <c r="DJA50" s="61"/>
      <c r="DJB50" s="61"/>
      <c r="DJC50" s="61"/>
      <c r="DJD50" s="61"/>
      <c r="DJE50" s="61"/>
      <c r="DJF50" s="61"/>
      <c r="DJG50" s="61"/>
      <c r="DJH50" s="61"/>
      <c r="DJI50" s="61"/>
      <c r="DJJ50" s="61"/>
      <c r="DJK50" s="61"/>
      <c r="DJL50" s="61"/>
      <c r="DJM50" s="61"/>
      <c r="DJN50" s="61"/>
      <c r="DJO50" s="61"/>
      <c r="DJP50" s="61"/>
      <c r="DJQ50" s="61"/>
      <c r="DJR50" s="61"/>
      <c r="DJS50" s="61"/>
      <c r="DJT50" s="61"/>
      <c r="DJU50" s="61"/>
      <c r="DJV50" s="61"/>
      <c r="DJW50" s="61"/>
      <c r="DJX50" s="61"/>
      <c r="DJY50" s="61"/>
      <c r="DJZ50" s="61"/>
      <c r="DKA50" s="61"/>
      <c r="DKB50" s="61"/>
      <c r="DKC50" s="61"/>
      <c r="DKD50" s="61"/>
      <c r="DKE50" s="61"/>
      <c r="DKF50" s="61"/>
      <c r="DKG50" s="61"/>
      <c r="DKH50" s="61"/>
      <c r="DKI50" s="61"/>
      <c r="DKJ50" s="61"/>
      <c r="DKK50" s="61"/>
      <c r="DKL50" s="61"/>
      <c r="DKM50" s="61"/>
      <c r="DKN50" s="61"/>
      <c r="DKO50" s="61"/>
      <c r="DKP50" s="61"/>
      <c r="DKQ50" s="61"/>
      <c r="DKR50" s="61"/>
      <c r="DKS50" s="61"/>
      <c r="DKT50" s="61"/>
      <c r="DKU50" s="61"/>
      <c r="DKV50" s="61"/>
      <c r="DKW50" s="61"/>
      <c r="DKX50" s="61"/>
      <c r="DKY50" s="61"/>
      <c r="DKZ50" s="61"/>
      <c r="DLA50" s="61"/>
      <c r="DLB50" s="61"/>
      <c r="DLC50" s="61"/>
      <c r="DLD50" s="61"/>
      <c r="DLE50" s="61"/>
      <c r="DLF50" s="61"/>
      <c r="DLG50" s="61"/>
      <c r="DLH50" s="61"/>
      <c r="DLI50" s="61"/>
      <c r="DLJ50" s="61"/>
      <c r="DLK50" s="61"/>
      <c r="DLL50" s="61"/>
      <c r="DLM50" s="61"/>
      <c r="DLN50" s="61"/>
      <c r="DLO50" s="61"/>
      <c r="DLP50" s="61"/>
      <c r="DLQ50" s="61"/>
      <c r="DLR50" s="61"/>
      <c r="DLS50" s="61"/>
      <c r="DLT50" s="61"/>
      <c r="DLU50" s="61"/>
      <c r="DLV50" s="61"/>
      <c r="DLW50" s="61"/>
      <c r="DLX50" s="61"/>
      <c r="DLY50" s="61"/>
      <c r="DLZ50" s="61"/>
      <c r="DMA50" s="61"/>
      <c r="DMB50" s="61"/>
      <c r="DMC50" s="61"/>
      <c r="DMD50" s="61"/>
      <c r="DME50" s="61"/>
      <c r="DMF50" s="61"/>
      <c r="DMG50" s="61"/>
      <c r="DMH50" s="61"/>
      <c r="DMI50" s="61"/>
      <c r="DMJ50" s="61"/>
      <c r="DMK50" s="61"/>
      <c r="DML50" s="61"/>
      <c r="DMM50" s="61"/>
      <c r="DMN50" s="61"/>
      <c r="DMO50" s="61"/>
      <c r="DMP50" s="61"/>
      <c r="DMQ50" s="61"/>
      <c r="DMR50" s="61"/>
      <c r="DMS50" s="61"/>
      <c r="DMT50" s="61"/>
      <c r="DMU50" s="61"/>
      <c r="DMV50" s="61"/>
      <c r="DMW50" s="61"/>
      <c r="DMX50" s="61"/>
      <c r="DMY50" s="61"/>
      <c r="DMZ50" s="61"/>
      <c r="DNA50" s="61"/>
      <c r="DNB50" s="61"/>
      <c r="DNC50" s="61"/>
      <c r="DND50" s="61"/>
      <c r="DNE50" s="61"/>
      <c r="DNF50" s="61"/>
      <c r="DNG50" s="61"/>
      <c r="DNH50" s="61"/>
      <c r="DNI50" s="61"/>
      <c r="DNJ50" s="61"/>
      <c r="DNK50" s="61"/>
      <c r="DNL50" s="61"/>
      <c r="DNM50" s="61"/>
      <c r="DNN50" s="61"/>
      <c r="DNO50" s="61"/>
      <c r="DNP50" s="61"/>
      <c r="DNQ50" s="61"/>
      <c r="DNR50" s="61"/>
      <c r="DNS50" s="61"/>
      <c r="DNT50" s="61"/>
      <c r="DNU50" s="61"/>
      <c r="DNV50" s="61"/>
      <c r="DNW50" s="61"/>
      <c r="DNX50" s="61"/>
      <c r="DNY50" s="61"/>
      <c r="DNZ50" s="61"/>
      <c r="DOA50" s="61"/>
      <c r="DOB50" s="61"/>
      <c r="DOC50" s="61"/>
      <c r="DOD50" s="61"/>
      <c r="DOE50" s="61"/>
      <c r="DOF50" s="61"/>
      <c r="DOG50" s="61"/>
      <c r="DOH50" s="61"/>
      <c r="DOI50" s="61"/>
      <c r="DOJ50" s="61"/>
      <c r="DOK50" s="61"/>
      <c r="DOL50" s="61"/>
      <c r="DOM50" s="61"/>
      <c r="DON50" s="61"/>
      <c r="DOO50" s="61"/>
      <c r="DOP50" s="61"/>
      <c r="DOQ50" s="61"/>
      <c r="DOR50" s="61"/>
      <c r="DOS50" s="61"/>
      <c r="DOT50" s="61"/>
      <c r="DOU50" s="61"/>
      <c r="DOV50" s="61"/>
      <c r="DOW50" s="61"/>
      <c r="DOX50" s="61"/>
      <c r="DOY50" s="61"/>
      <c r="DOZ50" s="61"/>
      <c r="DPA50" s="61"/>
      <c r="DPB50" s="61"/>
      <c r="DPC50" s="61"/>
      <c r="DPD50" s="61"/>
      <c r="DPE50" s="61"/>
      <c r="DPF50" s="61"/>
      <c r="DPG50" s="61"/>
      <c r="DPH50" s="61"/>
      <c r="DPI50" s="61"/>
      <c r="DPJ50" s="61"/>
      <c r="DPK50" s="61"/>
      <c r="DPL50" s="61"/>
      <c r="DPM50" s="61"/>
      <c r="DPN50" s="61"/>
      <c r="DPO50" s="61"/>
      <c r="DPP50" s="61"/>
      <c r="DPQ50" s="61"/>
      <c r="DPR50" s="61"/>
      <c r="DPS50" s="61"/>
      <c r="DPT50" s="61"/>
      <c r="DPU50" s="61"/>
      <c r="DPV50" s="61"/>
      <c r="DPW50" s="61"/>
      <c r="DPX50" s="61"/>
      <c r="DPY50" s="61"/>
      <c r="DPZ50" s="61"/>
      <c r="DQA50" s="61"/>
      <c r="DQB50" s="61"/>
      <c r="DQC50" s="61"/>
      <c r="DQD50" s="61"/>
      <c r="DQE50" s="61"/>
      <c r="DQF50" s="61"/>
      <c r="DQG50" s="61"/>
      <c r="DQH50" s="61"/>
      <c r="DQI50" s="61"/>
      <c r="DQJ50" s="61"/>
      <c r="DQK50" s="61"/>
      <c r="DQL50" s="61"/>
      <c r="DQM50" s="61"/>
      <c r="DQN50" s="61"/>
      <c r="DQO50" s="61"/>
      <c r="DQP50" s="61"/>
      <c r="DQQ50" s="61"/>
      <c r="DQR50" s="61"/>
      <c r="DQS50" s="61"/>
      <c r="DQT50" s="61"/>
      <c r="DQU50" s="61"/>
      <c r="DQV50" s="61"/>
      <c r="DQW50" s="61"/>
      <c r="DQX50" s="61"/>
      <c r="DQY50" s="61"/>
      <c r="DQZ50" s="61"/>
      <c r="DRA50" s="61"/>
      <c r="DRB50" s="61"/>
      <c r="DRC50" s="61"/>
      <c r="DRD50" s="61"/>
      <c r="DRE50" s="61"/>
      <c r="DRF50" s="61"/>
      <c r="DRG50" s="61"/>
      <c r="DRH50" s="61"/>
      <c r="DRI50" s="61"/>
      <c r="DRJ50" s="61"/>
      <c r="DRK50" s="61"/>
      <c r="DRL50" s="61"/>
      <c r="DRM50" s="61"/>
      <c r="DRN50" s="61"/>
      <c r="DRO50" s="61"/>
      <c r="DRP50" s="61"/>
      <c r="DRQ50" s="61"/>
      <c r="DRR50" s="61"/>
      <c r="DRS50" s="61"/>
      <c r="DRT50" s="61"/>
      <c r="DRU50" s="61"/>
      <c r="DRV50" s="61"/>
      <c r="DRW50" s="61"/>
      <c r="DRX50" s="61"/>
      <c r="DRY50" s="61"/>
      <c r="DRZ50" s="61"/>
      <c r="DSA50" s="61"/>
      <c r="DSB50" s="61"/>
      <c r="DSC50" s="61"/>
      <c r="DSD50" s="61"/>
      <c r="DSE50" s="61"/>
      <c r="DSF50" s="61"/>
      <c r="DSG50" s="61"/>
      <c r="DSH50" s="61"/>
      <c r="DSI50" s="61"/>
      <c r="DSJ50" s="61"/>
      <c r="DSK50" s="61"/>
      <c r="DSL50" s="61"/>
      <c r="DSM50" s="61"/>
      <c r="DSN50" s="61"/>
      <c r="DSO50" s="61"/>
      <c r="DSP50" s="61"/>
      <c r="DSQ50" s="61"/>
      <c r="DSR50" s="61"/>
      <c r="DSS50" s="61"/>
      <c r="DST50" s="61"/>
      <c r="DSU50" s="61"/>
      <c r="DSV50" s="61"/>
      <c r="DSW50" s="61"/>
      <c r="DSX50" s="61"/>
      <c r="DSY50" s="61"/>
      <c r="DSZ50" s="61"/>
      <c r="DTA50" s="61"/>
      <c r="DTB50" s="61"/>
      <c r="DTC50" s="61"/>
      <c r="DTD50" s="61"/>
      <c r="DTE50" s="61"/>
      <c r="DTF50" s="61"/>
      <c r="DTG50" s="61"/>
      <c r="DTH50" s="61"/>
      <c r="DTI50" s="61"/>
      <c r="DTJ50" s="61"/>
      <c r="DTK50" s="61"/>
      <c r="DTL50" s="61"/>
      <c r="DTM50" s="61"/>
      <c r="DTN50" s="61"/>
      <c r="DTO50" s="61"/>
      <c r="DTP50" s="61"/>
      <c r="DTQ50" s="61"/>
      <c r="DTR50" s="61"/>
      <c r="DTS50" s="61"/>
      <c r="DTT50" s="61"/>
      <c r="DTU50" s="61"/>
      <c r="DTV50" s="61"/>
      <c r="DTW50" s="61"/>
      <c r="DTX50" s="61"/>
      <c r="DTY50" s="61"/>
      <c r="DTZ50" s="61"/>
      <c r="DUA50" s="61"/>
      <c r="DUB50" s="61"/>
      <c r="DUC50" s="61"/>
      <c r="DUD50" s="61"/>
      <c r="DUE50" s="61"/>
      <c r="DUF50" s="61"/>
      <c r="DUG50" s="61"/>
      <c r="DUH50" s="61"/>
      <c r="DUI50" s="61"/>
      <c r="DUJ50" s="61"/>
      <c r="DUK50" s="61"/>
      <c r="DUL50" s="61"/>
      <c r="DUM50" s="61"/>
      <c r="DUN50" s="61"/>
      <c r="DUO50" s="61"/>
      <c r="DUP50" s="61"/>
      <c r="DUQ50" s="61"/>
      <c r="DUR50" s="61"/>
      <c r="DUS50" s="61"/>
      <c r="DUT50" s="61"/>
      <c r="DUU50" s="61"/>
      <c r="DUV50" s="61"/>
      <c r="DUW50" s="61"/>
      <c r="DUX50" s="61"/>
      <c r="DUY50" s="61"/>
      <c r="DUZ50" s="61"/>
      <c r="DVA50" s="61"/>
      <c r="DVB50" s="61"/>
      <c r="DVC50" s="61"/>
      <c r="DVD50" s="61"/>
      <c r="DVE50" s="61"/>
      <c r="DVF50" s="61"/>
      <c r="DVG50" s="61"/>
      <c r="DVH50" s="61"/>
      <c r="DVI50" s="61"/>
      <c r="DVJ50" s="61"/>
      <c r="DVK50" s="61"/>
      <c r="DVL50" s="61"/>
      <c r="DVM50" s="61"/>
      <c r="DVN50" s="61"/>
      <c r="DVO50" s="61"/>
      <c r="DVP50" s="61"/>
      <c r="DVQ50" s="61"/>
      <c r="DVR50" s="61"/>
      <c r="DVS50" s="61"/>
      <c r="DVT50" s="61"/>
      <c r="DVU50" s="61"/>
      <c r="DVV50" s="61"/>
      <c r="DVW50" s="61"/>
      <c r="DVX50" s="61"/>
      <c r="DVY50" s="61"/>
      <c r="DVZ50" s="61"/>
      <c r="DWA50" s="61"/>
      <c r="DWB50" s="61"/>
      <c r="DWC50" s="61"/>
      <c r="DWD50" s="61"/>
      <c r="DWE50" s="61"/>
      <c r="DWF50" s="61"/>
      <c r="DWG50" s="61"/>
      <c r="DWH50" s="61"/>
      <c r="DWI50" s="61"/>
      <c r="DWJ50" s="61"/>
      <c r="DWK50" s="61"/>
      <c r="DWL50" s="61"/>
      <c r="DWM50" s="61"/>
      <c r="DWN50" s="61"/>
      <c r="DWO50" s="61"/>
      <c r="DWP50" s="61"/>
      <c r="DWQ50" s="61"/>
      <c r="DWR50" s="61"/>
      <c r="DWS50" s="61"/>
      <c r="DWT50" s="61"/>
      <c r="DWU50" s="61"/>
      <c r="DWV50" s="61"/>
      <c r="DWW50" s="61"/>
      <c r="DWX50" s="61"/>
      <c r="DWY50" s="61"/>
      <c r="DWZ50" s="61"/>
      <c r="DXA50" s="61"/>
      <c r="DXB50" s="61"/>
      <c r="DXC50" s="61"/>
      <c r="DXD50" s="61"/>
      <c r="DXE50" s="61"/>
      <c r="DXF50" s="61"/>
      <c r="DXG50" s="61"/>
      <c r="DXH50" s="61"/>
      <c r="DXI50" s="61"/>
      <c r="DXJ50" s="61"/>
      <c r="DXK50" s="61"/>
      <c r="DXL50" s="61"/>
      <c r="DXM50" s="61"/>
      <c r="DXN50" s="61"/>
      <c r="DXO50" s="61"/>
      <c r="DXP50" s="61"/>
      <c r="DXQ50" s="61"/>
      <c r="DXR50" s="61"/>
      <c r="DXS50" s="61"/>
      <c r="DXT50" s="61"/>
      <c r="DXU50" s="61"/>
      <c r="DXV50" s="61"/>
      <c r="DXW50" s="61"/>
      <c r="DXX50" s="61"/>
      <c r="DXY50" s="61"/>
      <c r="DXZ50" s="61"/>
      <c r="DYA50" s="61"/>
      <c r="DYB50" s="61"/>
      <c r="DYC50" s="61"/>
      <c r="DYD50" s="61"/>
      <c r="DYE50" s="61"/>
      <c r="DYF50" s="61"/>
      <c r="DYG50" s="61"/>
      <c r="DYH50" s="61"/>
      <c r="DYI50" s="61"/>
      <c r="DYJ50" s="61"/>
      <c r="DYK50" s="61"/>
      <c r="DYL50" s="61"/>
      <c r="DYM50" s="61"/>
      <c r="DYN50" s="61"/>
      <c r="DYO50" s="61"/>
      <c r="DYP50" s="61"/>
      <c r="DYQ50" s="61"/>
      <c r="DYR50" s="61"/>
      <c r="DYS50" s="61"/>
      <c r="DYT50" s="61"/>
      <c r="DYU50" s="61"/>
      <c r="DYV50" s="61"/>
      <c r="DYW50" s="61"/>
      <c r="DYX50" s="61"/>
      <c r="DYY50" s="61"/>
      <c r="DYZ50" s="61"/>
      <c r="DZA50" s="61"/>
      <c r="DZB50" s="61"/>
      <c r="DZC50" s="61"/>
      <c r="DZD50" s="61"/>
      <c r="DZE50" s="61"/>
      <c r="DZF50" s="61"/>
      <c r="DZG50" s="61"/>
      <c r="DZH50" s="61"/>
      <c r="DZI50" s="61"/>
      <c r="DZJ50" s="61"/>
      <c r="DZK50" s="61"/>
      <c r="DZL50" s="61"/>
      <c r="DZM50" s="61"/>
      <c r="DZN50" s="61"/>
      <c r="DZO50" s="61"/>
      <c r="DZP50" s="61"/>
      <c r="DZQ50" s="61"/>
      <c r="DZR50" s="61"/>
      <c r="DZS50" s="61"/>
      <c r="DZT50" s="61"/>
      <c r="DZU50" s="61"/>
      <c r="DZV50" s="61"/>
      <c r="DZW50" s="61"/>
      <c r="DZX50" s="61"/>
      <c r="DZY50" s="61"/>
      <c r="DZZ50" s="61"/>
      <c r="EAA50" s="61"/>
      <c r="EAB50" s="61"/>
      <c r="EAC50" s="61"/>
      <c r="EAD50" s="61"/>
      <c r="EAE50" s="61"/>
      <c r="EAF50" s="61"/>
      <c r="EAG50" s="61"/>
      <c r="EAH50" s="61"/>
      <c r="EAI50" s="61"/>
      <c r="EAJ50" s="61"/>
      <c r="EAK50" s="61"/>
      <c r="EAL50" s="61"/>
      <c r="EAM50" s="61"/>
      <c r="EAN50" s="61"/>
      <c r="EAO50" s="61"/>
      <c r="EAP50" s="61"/>
      <c r="EAQ50" s="61"/>
      <c r="EAR50" s="61"/>
      <c r="EAS50" s="61"/>
      <c r="EAT50" s="61"/>
      <c r="EAU50" s="61"/>
      <c r="EAV50" s="61"/>
      <c r="EAW50" s="61"/>
      <c r="EAX50" s="61"/>
      <c r="EAY50" s="61"/>
      <c r="EAZ50" s="61"/>
      <c r="EBA50" s="61"/>
      <c r="EBB50" s="61"/>
      <c r="EBC50" s="61"/>
      <c r="EBD50" s="61"/>
      <c r="EBE50" s="61"/>
      <c r="EBF50" s="61"/>
      <c r="EBG50" s="61"/>
      <c r="EBH50" s="61"/>
      <c r="EBI50" s="61"/>
      <c r="EBJ50" s="61"/>
      <c r="EBK50" s="61"/>
      <c r="EBL50" s="61"/>
      <c r="EBM50" s="61"/>
      <c r="EBN50" s="61"/>
      <c r="EBO50" s="61"/>
      <c r="EBP50" s="61"/>
      <c r="EBQ50" s="61"/>
      <c r="EBR50" s="61"/>
      <c r="EBS50" s="61"/>
      <c r="EBT50" s="61"/>
      <c r="EBU50" s="61"/>
      <c r="EBV50" s="61"/>
      <c r="EBW50" s="61"/>
      <c r="EBX50" s="61"/>
      <c r="EBY50" s="61"/>
      <c r="EBZ50" s="61"/>
      <c r="ECA50" s="61"/>
      <c r="ECB50" s="61"/>
      <c r="ECC50" s="61"/>
      <c r="ECD50" s="61"/>
      <c r="ECE50" s="61"/>
      <c r="ECF50" s="61"/>
      <c r="ECG50" s="61"/>
      <c r="ECH50" s="61"/>
      <c r="ECI50" s="61"/>
      <c r="ECJ50" s="61"/>
      <c r="ECK50" s="61"/>
      <c r="ECL50" s="61"/>
      <c r="ECM50" s="61"/>
      <c r="ECN50" s="61"/>
      <c r="ECO50" s="61"/>
      <c r="ECP50" s="61"/>
      <c r="ECQ50" s="61"/>
      <c r="ECR50" s="61"/>
      <c r="ECS50" s="61"/>
      <c r="ECT50" s="61"/>
      <c r="ECU50" s="61"/>
      <c r="ECV50" s="61"/>
      <c r="ECW50" s="61"/>
      <c r="ECX50" s="61"/>
      <c r="ECY50" s="61"/>
      <c r="ECZ50" s="61"/>
      <c r="EDA50" s="61"/>
      <c r="EDB50" s="61"/>
      <c r="EDC50" s="61"/>
      <c r="EDD50" s="61"/>
      <c r="EDE50" s="61"/>
      <c r="EDF50" s="61"/>
      <c r="EDG50" s="61"/>
      <c r="EDH50" s="61"/>
      <c r="EDI50" s="61"/>
      <c r="EDJ50" s="61"/>
      <c r="EDK50" s="61"/>
      <c r="EDL50" s="61"/>
      <c r="EDM50" s="61"/>
      <c r="EDN50" s="61"/>
      <c r="EDO50" s="61"/>
      <c r="EDP50" s="61"/>
      <c r="EDQ50" s="61"/>
      <c r="EDR50" s="61"/>
      <c r="EDS50" s="61"/>
      <c r="EDT50" s="61"/>
      <c r="EDU50" s="61"/>
      <c r="EDV50" s="61"/>
      <c r="EDW50" s="61"/>
      <c r="EDX50" s="61"/>
      <c r="EDY50" s="61"/>
      <c r="EDZ50" s="61"/>
      <c r="EEA50" s="61"/>
      <c r="EEB50" s="61"/>
      <c r="EEC50" s="61"/>
      <c r="EED50" s="61"/>
      <c r="EEE50" s="61"/>
      <c r="EEF50" s="61"/>
      <c r="EEG50" s="61"/>
      <c r="EEH50" s="61"/>
      <c r="EEI50" s="61"/>
      <c r="EEJ50" s="61"/>
      <c r="EEK50" s="61"/>
      <c r="EEL50" s="61"/>
      <c r="EEM50" s="61"/>
      <c r="EEN50" s="61"/>
      <c r="EEO50" s="61"/>
      <c r="EEP50" s="61"/>
      <c r="EEQ50" s="61"/>
      <c r="EER50" s="61"/>
      <c r="EES50" s="61"/>
      <c r="EET50" s="61"/>
      <c r="EEU50" s="61"/>
      <c r="EEV50" s="61"/>
      <c r="EEW50" s="61"/>
      <c r="EEX50" s="61"/>
      <c r="EEY50" s="61"/>
      <c r="EEZ50" s="61"/>
      <c r="EFA50" s="61"/>
      <c r="EFB50" s="61"/>
      <c r="EFC50" s="61"/>
      <c r="EFD50" s="61"/>
      <c r="EFE50" s="61"/>
      <c r="EFF50" s="61"/>
      <c r="EFG50" s="61"/>
      <c r="EFH50" s="61"/>
      <c r="EFI50" s="61"/>
      <c r="EFJ50" s="61"/>
      <c r="EFK50" s="61"/>
      <c r="EFL50" s="61"/>
      <c r="EFM50" s="61"/>
      <c r="EFN50" s="61"/>
      <c r="EFO50" s="61"/>
      <c r="EFP50" s="61"/>
      <c r="EFQ50" s="61"/>
      <c r="EFR50" s="61"/>
      <c r="EFS50" s="61"/>
      <c r="EFT50" s="61"/>
      <c r="EFU50" s="61"/>
      <c r="EFV50" s="61"/>
      <c r="EFW50" s="61"/>
      <c r="EFX50" s="61"/>
      <c r="EFY50" s="61"/>
      <c r="EFZ50" s="61"/>
      <c r="EGA50" s="61"/>
      <c r="EGB50" s="61"/>
      <c r="EGC50" s="61"/>
      <c r="EGD50" s="61"/>
      <c r="EGE50" s="61"/>
      <c r="EGF50" s="61"/>
      <c r="EGG50" s="61"/>
      <c r="EGH50" s="61"/>
      <c r="EGI50" s="61"/>
      <c r="EGJ50" s="61"/>
      <c r="EGK50" s="61"/>
      <c r="EGL50" s="61"/>
      <c r="EGM50" s="61"/>
      <c r="EGN50" s="61"/>
      <c r="EGO50" s="61"/>
      <c r="EGP50" s="61"/>
      <c r="EGQ50" s="61"/>
      <c r="EGR50" s="61"/>
      <c r="EGS50" s="61"/>
      <c r="EGT50" s="61"/>
      <c r="EGU50" s="61"/>
      <c r="EGV50" s="61"/>
      <c r="EGW50" s="61"/>
      <c r="EGX50" s="61"/>
      <c r="EGY50" s="61"/>
      <c r="EGZ50" s="61"/>
      <c r="EHA50" s="61"/>
      <c r="EHB50" s="61"/>
      <c r="EHC50" s="61"/>
      <c r="EHD50" s="61"/>
      <c r="EHE50" s="61"/>
      <c r="EHF50" s="61"/>
      <c r="EHG50" s="61"/>
      <c r="EHH50" s="61"/>
      <c r="EHI50" s="61"/>
      <c r="EHJ50" s="61"/>
      <c r="EHK50" s="61"/>
      <c r="EHL50" s="61"/>
      <c r="EHM50" s="61"/>
      <c r="EHN50" s="61"/>
      <c r="EHO50" s="61"/>
      <c r="EHP50" s="61"/>
      <c r="EHQ50" s="61"/>
      <c r="EHR50" s="61"/>
      <c r="EHS50" s="61"/>
      <c r="EHT50" s="61"/>
      <c r="EHU50" s="61"/>
      <c r="EHV50" s="61"/>
      <c r="EHW50" s="61"/>
      <c r="EHX50" s="61"/>
      <c r="EHY50" s="61"/>
      <c r="EHZ50" s="61"/>
      <c r="EIA50" s="61"/>
      <c r="EIB50" s="61"/>
      <c r="EIC50" s="61"/>
      <c r="EID50" s="61"/>
      <c r="EIE50" s="61"/>
      <c r="EIF50" s="61"/>
      <c r="EIG50" s="61"/>
      <c r="EIH50" s="61"/>
      <c r="EII50" s="61"/>
      <c r="EIJ50" s="61"/>
      <c r="EIK50" s="61"/>
      <c r="EIL50" s="61"/>
      <c r="EIM50" s="61"/>
      <c r="EIN50" s="61"/>
      <c r="EIO50" s="61"/>
      <c r="EIP50" s="61"/>
      <c r="EIQ50" s="61"/>
      <c r="EIR50" s="61"/>
      <c r="EIS50" s="61"/>
      <c r="EIT50" s="61"/>
      <c r="EIU50" s="61"/>
      <c r="EIV50" s="61"/>
      <c r="EIW50" s="61"/>
      <c r="EIX50" s="61"/>
      <c r="EIY50" s="61"/>
      <c r="EIZ50" s="61"/>
      <c r="EJA50" s="61"/>
      <c r="EJB50" s="61"/>
      <c r="EJC50" s="61"/>
      <c r="EJD50" s="61"/>
      <c r="EJE50" s="61"/>
      <c r="EJF50" s="61"/>
      <c r="EJG50" s="61"/>
      <c r="EJH50" s="61"/>
      <c r="EJI50" s="61"/>
      <c r="EJJ50" s="61"/>
      <c r="EJK50" s="61"/>
      <c r="EJL50" s="61"/>
      <c r="EJM50" s="61"/>
      <c r="EJN50" s="61"/>
      <c r="EJO50" s="61"/>
      <c r="EJP50" s="61"/>
      <c r="EJQ50" s="61"/>
      <c r="EJR50" s="61"/>
      <c r="EJS50" s="61"/>
      <c r="EJT50" s="61"/>
      <c r="EJU50" s="61"/>
      <c r="EJV50" s="61"/>
      <c r="EJW50" s="61"/>
      <c r="EJX50" s="61"/>
      <c r="EJY50" s="61"/>
      <c r="EJZ50" s="61"/>
      <c r="EKA50" s="61"/>
      <c r="EKB50" s="61"/>
      <c r="EKC50" s="61"/>
      <c r="EKD50" s="61"/>
      <c r="EKE50" s="61"/>
      <c r="EKF50" s="61"/>
      <c r="EKG50" s="61"/>
      <c r="EKH50" s="61"/>
      <c r="EKI50" s="61"/>
      <c r="EKJ50" s="61"/>
      <c r="EKK50" s="61"/>
      <c r="EKL50" s="61"/>
      <c r="EKM50" s="61"/>
      <c r="EKN50" s="61"/>
      <c r="EKO50" s="61"/>
      <c r="EKP50" s="61"/>
      <c r="EKQ50" s="61"/>
      <c r="EKR50" s="61"/>
      <c r="EKS50" s="61"/>
      <c r="EKT50" s="61"/>
      <c r="EKU50" s="61"/>
      <c r="EKV50" s="61"/>
      <c r="EKW50" s="61"/>
      <c r="EKX50" s="61"/>
      <c r="EKY50" s="61"/>
      <c r="EKZ50" s="61"/>
      <c r="ELA50" s="61"/>
      <c r="ELB50" s="61"/>
      <c r="ELC50" s="61"/>
      <c r="ELD50" s="61"/>
      <c r="ELE50" s="61"/>
      <c r="ELF50" s="61"/>
      <c r="ELG50" s="61"/>
      <c r="ELH50" s="61"/>
      <c r="ELI50" s="61"/>
      <c r="ELJ50" s="61"/>
      <c r="ELK50" s="61"/>
      <c r="ELL50" s="61"/>
      <c r="ELM50" s="61"/>
      <c r="ELN50" s="61"/>
      <c r="ELO50" s="61"/>
      <c r="ELP50" s="61"/>
      <c r="ELQ50" s="61"/>
      <c r="ELR50" s="61"/>
      <c r="ELS50" s="61"/>
      <c r="ELT50" s="61"/>
      <c r="ELU50" s="61"/>
      <c r="ELV50" s="61"/>
      <c r="ELW50" s="61"/>
      <c r="ELX50" s="61"/>
      <c r="ELY50" s="61"/>
      <c r="ELZ50" s="61"/>
      <c r="EMA50" s="61"/>
      <c r="EMB50" s="61"/>
      <c r="EMC50" s="61"/>
      <c r="EMD50" s="61"/>
      <c r="EME50" s="61"/>
      <c r="EMF50" s="61"/>
      <c r="EMG50" s="61"/>
      <c r="EMH50" s="61"/>
      <c r="EMI50" s="61"/>
      <c r="EMJ50" s="61"/>
      <c r="EMK50" s="61"/>
      <c r="EML50" s="61"/>
      <c r="EMM50" s="61"/>
      <c r="EMN50" s="61"/>
      <c r="EMO50" s="61"/>
      <c r="EMP50" s="61"/>
      <c r="EMQ50" s="61"/>
      <c r="EMR50" s="61"/>
      <c r="EMS50" s="61"/>
      <c r="EMT50" s="61"/>
      <c r="EMU50" s="61"/>
      <c r="EMV50" s="61"/>
      <c r="EMW50" s="61"/>
      <c r="EMX50" s="61"/>
      <c r="EMY50" s="61"/>
      <c r="EMZ50" s="61"/>
      <c r="ENA50" s="61"/>
      <c r="ENB50" s="61"/>
      <c r="ENC50" s="61"/>
      <c r="END50" s="61"/>
      <c r="ENE50" s="61"/>
      <c r="ENF50" s="61"/>
      <c r="ENG50" s="61"/>
      <c r="ENH50" s="61"/>
      <c r="ENI50" s="61"/>
      <c r="ENJ50" s="61"/>
      <c r="ENK50" s="61"/>
      <c r="ENL50" s="61"/>
      <c r="ENM50" s="61"/>
      <c r="ENN50" s="61"/>
      <c r="ENO50" s="61"/>
      <c r="ENP50" s="61"/>
      <c r="ENQ50" s="61"/>
      <c r="ENR50" s="61"/>
      <c r="ENS50" s="61"/>
      <c r="ENT50" s="61"/>
      <c r="ENU50" s="61"/>
      <c r="ENV50" s="61"/>
      <c r="ENW50" s="61"/>
      <c r="ENX50" s="61"/>
      <c r="ENY50" s="61"/>
      <c r="ENZ50" s="61"/>
      <c r="EOA50" s="61"/>
      <c r="EOB50" s="61"/>
      <c r="EOC50" s="61"/>
      <c r="EOD50" s="61"/>
      <c r="EOE50" s="61"/>
      <c r="EOF50" s="61"/>
      <c r="EOG50" s="61"/>
      <c r="EOH50" s="61"/>
      <c r="EOI50" s="61"/>
      <c r="EOJ50" s="61"/>
      <c r="EOK50" s="61"/>
      <c r="EOL50" s="61"/>
      <c r="EOM50" s="61"/>
      <c r="EON50" s="61"/>
      <c r="EOO50" s="61"/>
      <c r="EOP50" s="61"/>
      <c r="EOQ50" s="61"/>
      <c r="EOR50" s="61"/>
      <c r="EOS50" s="61"/>
      <c r="EOT50" s="61"/>
      <c r="EOU50" s="61"/>
      <c r="EOV50" s="61"/>
      <c r="EOW50" s="61"/>
      <c r="EOX50" s="61"/>
      <c r="EOY50" s="61"/>
      <c r="EOZ50" s="61"/>
      <c r="EPA50" s="61"/>
      <c r="EPB50" s="61"/>
      <c r="EPC50" s="61"/>
      <c r="EPD50" s="61"/>
      <c r="EPE50" s="61"/>
      <c r="EPF50" s="61"/>
      <c r="EPG50" s="61"/>
      <c r="EPH50" s="61"/>
      <c r="EPI50" s="61"/>
      <c r="EPJ50" s="61"/>
      <c r="EPK50" s="61"/>
      <c r="EPL50" s="61"/>
      <c r="EPM50" s="61"/>
      <c r="EPN50" s="61"/>
      <c r="EPO50" s="61"/>
      <c r="EPP50" s="61"/>
      <c r="EPQ50" s="61"/>
      <c r="EPR50" s="61"/>
      <c r="EPS50" s="61"/>
      <c r="EPT50" s="61"/>
      <c r="EPU50" s="61"/>
      <c r="EPV50" s="61"/>
      <c r="EPW50" s="61"/>
      <c r="EPX50" s="61"/>
      <c r="EPY50" s="61"/>
      <c r="EPZ50" s="61"/>
      <c r="EQA50" s="61"/>
      <c r="EQB50" s="61"/>
      <c r="EQC50" s="61"/>
      <c r="EQD50" s="61"/>
      <c r="EQE50" s="61"/>
      <c r="EQF50" s="61"/>
      <c r="EQG50" s="61"/>
      <c r="EQH50" s="61"/>
      <c r="EQI50" s="61"/>
      <c r="EQJ50" s="61"/>
      <c r="EQK50" s="61"/>
      <c r="EQL50" s="61"/>
      <c r="EQM50" s="61"/>
      <c r="EQN50" s="61"/>
      <c r="EQO50" s="61"/>
      <c r="EQP50" s="61"/>
      <c r="EQQ50" s="61"/>
      <c r="EQR50" s="61"/>
      <c r="EQS50" s="61"/>
      <c r="EQT50" s="61"/>
      <c r="EQU50" s="61"/>
      <c r="EQV50" s="61"/>
      <c r="EQW50" s="61"/>
      <c r="EQX50" s="61"/>
      <c r="EQY50" s="61"/>
      <c r="EQZ50" s="61"/>
      <c r="ERA50" s="61"/>
      <c r="ERB50" s="61"/>
      <c r="ERC50" s="61"/>
      <c r="ERD50" s="61"/>
      <c r="ERE50" s="61"/>
      <c r="ERF50" s="61"/>
      <c r="ERG50" s="61"/>
      <c r="ERH50" s="61"/>
      <c r="ERI50" s="61"/>
      <c r="ERJ50" s="61"/>
      <c r="ERK50" s="61"/>
      <c r="ERL50" s="61"/>
      <c r="ERM50" s="61"/>
      <c r="ERN50" s="61"/>
      <c r="ERO50" s="61"/>
      <c r="ERP50" s="61"/>
      <c r="ERQ50" s="61"/>
      <c r="ERR50" s="61"/>
      <c r="ERS50" s="61"/>
      <c r="ERT50" s="61"/>
      <c r="ERU50" s="61"/>
      <c r="ERV50" s="61"/>
      <c r="ERW50" s="61"/>
      <c r="ERX50" s="61"/>
      <c r="ERY50" s="61"/>
      <c r="ERZ50" s="61"/>
      <c r="ESA50" s="61"/>
      <c r="ESB50" s="61"/>
      <c r="ESC50" s="61"/>
      <c r="ESD50" s="61"/>
      <c r="ESE50" s="61"/>
      <c r="ESF50" s="61"/>
      <c r="ESG50" s="61"/>
      <c r="ESH50" s="61"/>
      <c r="ESI50" s="61"/>
      <c r="ESJ50" s="61"/>
      <c r="ESK50" s="61"/>
      <c r="ESL50" s="61"/>
      <c r="ESM50" s="61"/>
      <c r="ESN50" s="61"/>
      <c r="ESO50" s="61"/>
      <c r="ESP50" s="61"/>
      <c r="ESQ50" s="61"/>
      <c r="ESR50" s="61"/>
      <c r="ESS50" s="61"/>
      <c r="EST50" s="61"/>
      <c r="ESU50" s="61"/>
      <c r="ESV50" s="61"/>
      <c r="ESW50" s="61"/>
      <c r="ESX50" s="61"/>
      <c r="ESY50" s="61"/>
      <c r="ESZ50" s="61"/>
      <c r="ETA50" s="61"/>
      <c r="ETB50" s="61"/>
      <c r="ETC50" s="61"/>
      <c r="ETD50" s="61"/>
      <c r="ETE50" s="61"/>
      <c r="ETF50" s="61"/>
      <c r="ETG50" s="61"/>
      <c r="ETH50" s="61"/>
      <c r="ETI50" s="61"/>
      <c r="ETJ50" s="61"/>
      <c r="ETK50" s="61"/>
      <c r="ETL50" s="61"/>
      <c r="ETM50" s="61"/>
      <c r="ETN50" s="61"/>
      <c r="ETO50" s="61"/>
      <c r="ETP50" s="61"/>
      <c r="ETQ50" s="61"/>
      <c r="ETR50" s="61"/>
      <c r="ETS50" s="61"/>
      <c r="ETT50" s="61"/>
      <c r="ETU50" s="61"/>
      <c r="ETV50" s="61"/>
      <c r="ETW50" s="61"/>
      <c r="ETX50" s="61"/>
      <c r="ETY50" s="61"/>
      <c r="ETZ50" s="61"/>
      <c r="EUA50" s="61"/>
      <c r="EUB50" s="61"/>
      <c r="EUC50" s="61"/>
      <c r="EUD50" s="61"/>
      <c r="EUE50" s="61"/>
      <c r="EUF50" s="61"/>
      <c r="EUG50" s="61"/>
      <c r="EUH50" s="61"/>
      <c r="EUI50" s="61"/>
      <c r="EUJ50" s="61"/>
      <c r="EUK50" s="61"/>
      <c r="EUL50" s="61"/>
      <c r="EUM50" s="61"/>
      <c r="EUN50" s="61"/>
      <c r="EUO50" s="61"/>
      <c r="EUP50" s="61"/>
      <c r="EUQ50" s="61"/>
      <c r="EUR50" s="61"/>
      <c r="EUS50" s="61"/>
      <c r="EUT50" s="61"/>
      <c r="EUU50" s="61"/>
      <c r="EUV50" s="61"/>
      <c r="EUW50" s="61"/>
      <c r="EUX50" s="61"/>
      <c r="EUY50" s="61"/>
      <c r="EUZ50" s="61"/>
      <c r="EVA50" s="61"/>
      <c r="EVB50" s="61"/>
      <c r="EVC50" s="61"/>
      <c r="EVD50" s="61"/>
      <c r="EVE50" s="61"/>
      <c r="EVF50" s="61"/>
      <c r="EVG50" s="61"/>
      <c r="EVH50" s="61"/>
      <c r="EVI50" s="61"/>
      <c r="EVJ50" s="61"/>
      <c r="EVK50" s="61"/>
      <c r="EVL50" s="61"/>
      <c r="EVM50" s="61"/>
      <c r="EVN50" s="61"/>
      <c r="EVO50" s="61"/>
      <c r="EVP50" s="61"/>
      <c r="EVQ50" s="61"/>
      <c r="EVR50" s="61"/>
      <c r="EVS50" s="61"/>
      <c r="EVT50" s="61"/>
      <c r="EVU50" s="61"/>
      <c r="EVV50" s="61"/>
      <c r="EVW50" s="61"/>
      <c r="EVX50" s="61"/>
      <c r="EVY50" s="61"/>
      <c r="EVZ50" s="61"/>
      <c r="EWA50" s="61"/>
      <c r="EWB50" s="61"/>
      <c r="EWC50" s="61"/>
      <c r="EWD50" s="61"/>
      <c r="EWE50" s="61"/>
      <c r="EWF50" s="61"/>
      <c r="EWG50" s="61"/>
      <c r="EWH50" s="61"/>
      <c r="EWI50" s="61"/>
      <c r="EWJ50" s="61"/>
      <c r="EWK50" s="61"/>
      <c r="EWL50" s="61"/>
      <c r="EWM50" s="61"/>
      <c r="EWN50" s="61"/>
      <c r="EWO50" s="61"/>
      <c r="EWP50" s="61"/>
      <c r="EWQ50" s="61"/>
      <c r="EWR50" s="61"/>
      <c r="EWS50" s="61"/>
      <c r="EWT50" s="61"/>
      <c r="EWU50" s="61"/>
      <c r="EWV50" s="61"/>
      <c r="EWW50" s="61"/>
      <c r="EWX50" s="61"/>
      <c r="EWY50" s="61"/>
      <c r="EWZ50" s="61"/>
      <c r="EXA50" s="61"/>
      <c r="EXB50" s="61"/>
      <c r="EXC50" s="61"/>
      <c r="EXD50" s="61"/>
      <c r="EXE50" s="61"/>
      <c r="EXF50" s="61"/>
      <c r="EXG50" s="61"/>
      <c r="EXH50" s="61"/>
      <c r="EXI50" s="61"/>
      <c r="EXJ50" s="61"/>
      <c r="EXK50" s="61"/>
      <c r="EXL50" s="61"/>
      <c r="EXM50" s="61"/>
      <c r="EXN50" s="61"/>
      <c r="EXO50" s="61"/>
      <c r="EXP50" s="61"/>
      <c r="EXQ50" s="61"/>
      <c r="EXR50" s="61"/>
      <c r="EXS50" s="61"/>
      <c r="EXT50" s="61"/>
      <c r="EXU50" s="61"/>
      <c r="EXV50" s="61"/>
      <c r="EXW50" s="61"/>
      <c r="EXX50" s="61"/>
      <c r="EXY50" s="61"/>
      <c r="EXZ50" s="61"/>
      <c r="EYA50" s="61"/>
      <c r="EYB50" s="61"/>
      <c r="EYC50" s="61"/>
      <c r="EYD50" s="61"/>
      <c r="EYE50" s="61"/>
      <c r="EYF50" s="61"/>
      <c r="EYG50" s="61"/>
      <c r="EYH50" s="61"/>
      <c r="EYI50" s="61"/>
      <c r="EYJ50" s="61"/>
      <c r="EYK50" s="61"/>
      <c r="EYL50" s="61"/>
      <c r="EYM50" s="61"/>
      <c r="EYN50" s="61"/>
      <c r="EYO50" s="61"/>
      <c r="EYP50" s="61"/>
      <c r="EYQ50" s="61"/>
      <c r="EYR50" s="61"/>
      <c r="EYS50" s="61"/>
      <c r="EYT50" s="61"/>
      <c r="EYU50" s="61"/>
      <c r="EYV50" s="61"/>
      <c r="EYW50" s="61"/>
      <c r="EYX50" s="61"/>
      <c r="EYY50" s="61"/>
      <c r="EYZ50" s="61"/>
      <c r="EZA50" s="61"/>
      <c r="EZB50" s="61"/>
      <c r="EZC50" s="61"/>
      <c r="EZD50" s="61"/>
      <c r="EZE50" s="61"/>
      <c r="EZF50" s="61"/>
      <c r="EZG50" s="61"/>
      <c r="EZH50" s="61"/>
      <c r="EZI50" s="61"/>
      <c r="EZJ50" s="61"/>
      <c r="EZK50" s="61"/>
      <c r="EZL50" s="61"/>
      <c r="EZM50" s="61"/>
      <c r="EZN50" s="61"/>
      <c r="EZO50" s="61"/>
      <c r="EZP50" s="61"/>
      <c r="EZQ50" s="61"/>
      <c r="EZR50" s="61"/>
      <c r="EZS50" s="61"/>
      <c r="EZT50" s="61"/>
      <c r="EZU50" s="61"/>
      <c r="EZV50" s="61"/>
      <c r="EZW50" s="61"/>
      <c r="EZX50" s="61"/>
      <c r="EZY50" s="61"/>
      <c r="EZZ50" s="61"/>
      <c r="FAA50" s="61"/>
      <c r="FAB50" s="61"/>
      <c r="FAC50" s="61"/>
      <c r="FAD50" s="61"/>
      <c r="FAE50" s="61"/>
      <c r="FAF50" s="61"/>
      <c r="FAG50" s="61"/>
      <c r="FAH50" s="61"/>
      <c r="FAI50" s="61"/>
      <c r="FAJ50" s="61"/>
      <c r="FAK50" s="61"/>
      <c r="FAL50" s="61"/>
      <c r="FAM50" s="61"/>
      <c r="FAN50" s="61"/>
      <c r="FAO50" s="61"/>
      <c r="FAP50" s="61"/>
      <c r="FAQ50" s="61"/>
      <c r="FAR50" s="61"/>
      <c r="FAS50" s="61"/>
      <c r="FAT50" s="61"/>
      <c r="FAU50" s="61"/>
      <c r="FAV50" s="61"/>
      <c r="FAW50" s="61"/>
      <c r="FAX50" s="61"/>
      <c r="FAY50" s="61"/>
      <c r="FAZ50" s="61"/>
      <c r="FBA50" s="61"/>
      <c r="FBB50" s="61"/>
      <c r="FBC50" s="61"/>
      <c r="FBD50" s="61"/>
      <c r="FBE50" s="61"/>
      <c r="FBF50" s="61"/>
      <c r="FBG50" s="61"/>
      <c r="FBH50" s="61"/>
      <c r="FBI50" s="61"/>
      <c r="FBJ50" s="61"/>
      <c r="FBK50" s="61"/>
      <c r="FBL50" s="61"/>
      <c r="FBM50" s="61"/>
      <c r="FBN50" s="61"/>
      <c r="FBO50" s="61"/>
      <c r="FBP50" s="61"/>
      <c r="FBQ50" s="61"/>
      <c r="FBR50" s="61"/>
      <c r="FBS50" s="61"/>
      <c r="FBT50" s="61"/>
      <c r="FBU50" s="61"/>
      <c r="FBV50" s="61"/>
      <c r="FBW50" s="61"/>
      <c r="FBX50" s="61"/>
      <c r="FBY50" s="61"/>
      <c r="FBZ50" s="61"/>
      <c r="FCA50" s="61"/>
      <c r="FCB50" s="61"/>
      <c r="FCC50" s="61"/>
      <c r="FCD50" s="61"/>
      <c r="FCE50" s="61"/>
      <c r="FCF50" s="61"/>
      <c r="FCG50" s="61"/>
      <c r="FCH50" s="61"/>
      <c r="FCI50" s="61"/>
      <c r="FCJ50" s="61"/>
      <c r="FCK50" s="61"/>
      <c r="FCL50" s="61"/>
      <c r="FCM50" s="61"/>
      <c r="FCN50" s="61"/>
      <c r="FCO50" s="61"/>
      <c r="FCP50" s="61"/>
      <c r="FCQ50" s="61"/>
      <c r="FCR50" s="61"/>
      <c r="FCS50" s="61"/>
      <c r="FCT50" s="61"/>
      <c r="FCU50" s="61"/>
      <c r="FCV50" s="61"/>
      <c r="FCW50" s="61"/>
      <c r="FCX50" s="61"/>
      <c r="FCY50" s="61"/>
      <c r="FCZ50" s="61"/>
      <c r="FDA50" s="61"/>
      <c r="FDB50" s="61"/>
      <c r="FDC50" s="61"/>
      <c r="FDD50" s="61"/>
      <c r="FDE50" s="61"/>
      <c r="FDF50" s="61"/>
      <c r="FDG50" s="61"/>
      <c r="FDH50" s="61"/>
      <c r="FDI50" s="61"/>
      <c r="FDJ50" s="61"/>
      <c r="FDK50" s="61"/>
      <c r="FDL50" s="61"/>
      <c r="FDM50" s="61"/>
      <c r="FDN50" s="61"/>
      <c r="FDO50" s="61"/>
      <c r="FDP50" s="61"/>
      <c r="FDQ50" s="61"/>
      <c r="FDR50" s="61"/>
      <c r="FDS50" s="61"/>
      <c r="FDT50" s="61"/>
      <c r="FDU50" s="61"/>
      <c r="FDV50" s="61"/>
      <c r="FDW50" s="61"/>
      <c r="FDX50" s="61"/>
      <c r="FDY50" s="61"/>
      <c r="FDZ50" s="61"/>
      <c r="FEA50" s="61"/>
      <c r="FEB50" s="61"/>
      <c r="FEC50" s="61"/>
      <c r="FED50" s="61"/>
      <c r="FEE50" s="61"/>
      <c r="FEF50" s="61"/>
      <c r="FEG50" s="61"/>
      <c r="FEH50" s="61"/>
      <c r="FEI50" s="61"/>
      <c r="FEJ50" s="61"/>
      <c r="FEK50" s="61"/>
      <c r="FEL50" s="61"/>
      <c r="FEM50" s="61"/>
      <c r="FEN50" s="61"/>
      <c r="FEO50" s="61"/>
      <c r="FEP50" s="61"/>
      <c r="FEQ50" s="61"/>
      <c r="FER50" s="61"/>
      <c r="FES50" s="61"/>
      <c r="FET50" s="61"/>
      <c r="FEU50" s="61"/>
      <c r="FEV50" s="61"/>
      <c r="FEW50" s="61"/>
      <c r="FEX50" s="61"/>
      <c r="FEY50" s="61"/>
      <c r="FEZ50" s="61"/>
      <c r="FFA50" s="61"/>
      <c r="FFB50" s="61"/>
      <c r="FFC50" s="61"/>
      <c r="FFD50" s="61"/>
      <c r="FFE50" s="61"/>
      <c r="FFF50" s="61"/>
      <c r="FFG50" s="61"/>
      <c r="FFH50" s="61"/>
      <c r="FFI50" s="61"/>
      <c r="FFJ50" s="61"/>
      <c r="FFK50" s="61"/>
      <c r="FFL50" s="61"/>
      <c r="FFM50" s="61"/>
      <c r="FFN50" s="61"/>
      <c r="FFO50" s="61"/>
      <c r="FFP50" s="61"/>
      <c r="FFQ50" s="61"/>
      <c r="FFR50" s="61"/>
      <c r="FFS50" s="61"/>
      <c r="FFT50" s="61"/>
      <c r="FFU50" s="61"/>
      <c r="FFV50" s="61"/>
      <c r="FFW50" s="61"/>
      <c r="FFX50" s="61"/>
      <c r="FFY50" s="61"/>
      <c r="FFZ50" s="61"/>
      <c r="FGA50" s="61"/>
      <c r="FGB50" s="61"/>
      <c r="FGC50" s="61"/>
      <c r="FGD50" s="61"/>
      <c r="FGE50" s="61"/>
      <c r="FGF50" s="61"/>
      <c r="FGG50" s="61"/>
      <c r="FGH50" s="61"/>
      <c r="FGI50" s="61"/>
      <c r="FGJ50" s="61"/>
      <c r="FGK50" s="61"/>
      <c r="FGL50" s="61"/>
      <c r="FGM50" s="61"/>
      <c r="FGN50" s="61"/>
      <c r="FGO50" s="61"/>
      <c r="FGP50" s="61"/>
      <c r="FGQ50" s="61"/>
      <c r="FGR50" s="61"/>
      <c r="FGS50" s="61"/>
      <c r="FGT50" s="61"/>
      <c r="FGU50" s="61"/>
      <c r="FGV50" s="61"/>
      <c r="FGW50" s="61"/>
      <c r="FGX50" s="61"/>
      <c r="FGY50" s="61"/>
      <c r="FGZ50" s="61"/>
      <c r="FHA50" s="61"/>
      <c r="FHB50" s="61"/>
      <c r="FHC50" s="61"/>
      <c r="FHD50" s="61"/>
      <c r="FHE50" s="61"/>
      <c r="FHF50" s="61"/>
      <c r="FHG50" s="61"/>
      <c r="FHH50" s="61"/>
      <c r="FHI50" s="61"/>
      <c r="FHJ50" s="61"/>
      <c r="FHK50" s="61"/>
      <c r="FHL50" s="61"/>
      <c r="FHM50" s="61"/>
      <c r="FHN50" s="61"/>
      <c r="FHO50" s="61"/>
      <c r="FHP50" s="61"/>
      <c r="FHQ50" s="61"/>
      <c r="FHR50" s="61"/>
      <c r="FHS50" s="61"/>
      <c r="FHT50" s="61"/>
      <c r="FHU50" s="61"/>
      <c r="FHV50" s="61"/>
      <c r="FHW50" s="61"/>
      <c r="FHX50" s="61"/>
      <c r="FHY50" s="61"/>
      <c r="FHZ50" s="61"/>
      <c r="FIA50" s="61"/>
      <c r="FIB50" s="61"/>
      <c r="FIC50" s="61"/>
      <c r="FID50" s="61"/>
      <c r="FIE50" s="61"/>
      <c r="FIF50" s="61"/>
      <c r="FIG50" s="61"/>
      <c r="FIH50" s="61"/>
      <c r="FII50" s="61"/>
      <c r="FIJ50" s="61"/>
      <c r="FIK50" s="61"/>
      <c r="FIL50" s="61"/>
      <c r="FIM50" s="61"/>
      <c r="FIN50" s="61"/>
      <c r="FIO50" s="61"/>
      <c r="FIP50" s="61"/>
      <c r="FIQ50" s="61"/>
      <c r="FIR50" s="61"/>
      <c r="FIS50" s="61"/>
      <c r="FIT50" s="61"/>
      <c r="FIU50" s="61"/>
      <c r="FIV50" s="61"/>
      <c r="FIW50" s="61"/>
      <c r="FIX50" s="61"/>
      <c r="FIY50" s="61"/>
      <c r="FIZ50" s="61"/>
      <c r="FJA50" s="61"/>
      <c r="FJB50" s="61"/>
      <c r="FJC50" s="61"/>
      <c r="FJD50" s="61"/>
      <c r="FJE50" s="61"/>
      <c r="FJF50" s="61"/>
      <c r="FJG50" s="61"/>
      <c r="FJH50" s="61"/>
      <c r="FJI50" s="61"/>
      <c r="FJJ50" s="61"/>
      <c r="FJK50" s="61"/>
      <c r="FJL50" s="61"/>
      <c r="FJM50" s="61"/>
      <c r="FJN50" s="61"/>
      <c r="FJO50" s="61"/>
      <c r="FJP50" s="61"/>
      <c r="FJQ50" s="61"/>
      <c r="FJR50" s="61"/>
      <c r="FJS50" s="61"/>
      <c r="FJT50" s="61"/>
      <c r="FJU50" s="61"/>
      <c r="FJV50" s="61"/>
      <c r="FJW50" s="61"/>
      <c r="FJX50" s="61"/>
      <c r="FJY50" s="61"/>
      <c r="FJZ50" s="61"/>
      <c r="FKA50" s="61"/>
      <c r="FKB50" s="61"/>
      <c r="FKC50" s="61"/>
      <c r="FKD50" s="61"/>
      <c r="FKE50" s="61"/>
      <c r="FKF50" s="61"/>
      <c r="FKG50" s="61"/>
      <c r="FKH50" s="61"/>
      <c r="FKI50" s="61"/>
      <c r="FKJ50" s="61"/>
      <c r="FKK50" s="61"/>
      <c r="FKL50" s="61"/>
      <c r="FKM50" s="61"/>
      <c r="FKN50" s="61"/>
      <c r="FKO50" s="61"/>
      <c r="FKP50" s="61"/>
      <c r="FKQ50" s="61"/>
      <c r="FKR50" s="61"/>
      <c r="FKS50" s="61"/>
      <c r="FKT50" s="61"/>
      <c r="FKU50" s="61"/>
      <c r="FKV50" s="61"/>
      <c r="FKW50" s="61"/>
      <c r="FKX50" s="61"/>
      <c r="FKY50" s="61"/>
      <c r="FKZ50" s="61"/>
      <c r="FLA50" s="61"/>
      <c r="FLB50" s="61"/>
      <c r="FLC50" s="61"/>
      <c r="FLD50" s="61"/>
      <c r="FLE50" s="61"/>
      <c r="FLF50" s="61"/>
      <c r="FLG50" s="61"/>
      <c r="FLH50" s="61"/>
      <c r="FLI50" s="61"/>
      <c r="FLJ50" s="61"/>
      <c r="FLK50" s="61"/>
      <c r="FLL50" s="61"/>
      <c r="FLM50" s="61"/>
      <c r="FLN50" s="61"/>
      <c r="FLO50" s="61"/>
      <c r="FLP50" s="61"/>
      <c r="FLQ50" s="61"/>
      <c r="FLR50" s="61"/>
      <c r="FLS50" s="61"/>
      <c r="FLT50" s="61"/>
      <c r="FLU50" s="61"/>
      <c r="FLV50" s="61"/>
      <c r="FLW50" s="61"/>
      <c r="FLX50" s="61"/>
      <c r="FLY50" s="61"/>
      <c r="FLZ50" s="61"/>
      <c r="FMA50" s="61"/>
      <c r="FMB50" s="61"/>
      <c r="FMC50" s="61"/>
      <c r="FMD50" s="61"/>
      <c r="FME50" s="61"/>
      <c r="FMF50" s="61"/>
      <c r="FMG50" s="61"/>
      <c r="FMH50" s="61"/>
      <c r="FMI50" s="61"/>
      <c r="FMJ50" s="61"/>
      <c r="FMK50" s="61"/>
      <c r="FML50" s="61"/>
      <c r="FMM50" s="61"/>
      <c r="FMN50" s="61"/>
      <c r="FMO50" s="61"/>
      <c r="FMP50" s="61"/>
      <c r="FMQ50" s="61"/>
      <c r="FMR50" s="61"/>
      <c r="FMS50" s="61"/>
      <c r="FMT50" s="61"/>
      <c r="FMU50" s="61"/>
      <c r="FMV50" s="61"/>
      <c r="FMW50" s="61"/>
      <c r="FMX50" s="61"/>
      <c r="FMY50" s="61"/>
      <c r="FMZ50" s="61"/>
      <c r="FNA50" s="61"/>
      <c r="FNB50" s="61"/>
      <c r="FNC50" s="61"/>
      <c r="FND50" s="61"/>
      <c r="FNE50" s="61"/>
      <c r="FNF50" s="61"/>
      <c r="FNG50" s="61"/>
      <c r="FNH50" s="61"/>
      <c r="FNI50" s="61"/>
      <c r="FNJ50" s="61"/>
      <c r="FNK50" s="61"/>
      <c r="FNL50" s="61"/>
      <c r="FNM50" s="61"/>
      <c r="FNN50" s="61"/>
      <c r="FNO50" s="61"/>
      <c r="FNP50" s="61"/>
      <c r="FNQ50" s="61"/>
      <c r="FNR50" s="61"/>
      <c r="FNS50" s="61"/>
      <c r="FNT50" s="61"/>
      <c r="FNU50" s="61"/>
      <c r="FNV50" s="61"/>
      <c r="FNW50" s="61"/>
      <c r="FNX50" s="61"/>
      <c r="FNY50" s="61"/>
      <c r="FNZ50" s="61"/>
      <c r="FOA50" s="61"/>
      <c r="FOB50" s="61"/>
      <c r="FOC50" s="61"/>
      <c r="FOD50" s="61"/>
      <c r="FOE50" s="61"/>
      <c r="FOF50" s="61"/>
      <c r="FOG50" s="61"/>
      <c r="FOH50" s="61"/>
      <c r="FOI50" s="61"/>
      <c r="FOJ50" s="61"/>
      <c r="FOK50" s="61"/>
      <c r="FOL50" s="61"/>
      <c r="FOM50" s="61"/>
      <c r="FON50" s="61"/>
      <c r="FOO50" s="61"/>
      <c r="FOP50" s="61"/>
      <c r="FOQ50" s="61"/>
      <c r="FOR50" s="61"/>
      <c r="FOS50" s="61"/>
      <c r="FOT50" s="61"/>
      <c r="FOU50" s="61"/>
      <c r="FOV50" s="61"/>
      <c r="FOW50" s="61"/>
      <c r="FOX50" s="61"/>
      <c r="FOY50" s="61"/>
      <c r="FOZ50" s="61"/>
      <c r="FPA50" s="61"/>
      <c r="FPB50" s="61"/>
      <c r="FPC50" s="61"/>
      <c r="FPD50" s="61"/>
      <c r="FPE50" s="61"/>
      <c r="FPF50" s="61"/>
      <c r="FPG50" s="61"/>
      <c r="FPH50" s="61"/>
      <c r="FPI50" s="61"/>
      <c r="FPJ50" s="61"/>
      <c r="FPK50" s="61"/>
      <c r="FPL50" s="61"/>
      <c r="FPM50" s="61"/>
      <c r="FPN50" s="61"/>
      <c r="FPO50" s="61"/>
      <c r="FPP50" s="61"/>
      <c r="FPQ50" s="61"/>
      <c r="FPR50" s="61"/>
      <c r="FPS50" s="61"/>
      <c r="FPT50" s="61"/>
      <c r="FPU50" s="61"/>
      <c r="FPV50" s="61"/>
      <c r="FPW50" s="61"/>
      <c r="FPX50" s="61"/>
      <c r="FPY50" s="61"/>
      <c r="FPZ50" s="61"/>
      <c r="FQA50" s="61"/>
      <c r="FQB50" s="61"/>
      <c r="FQC50" s="61"/>
      <c r="FQD50" s="61"/>
      <c r="FQE50" s="61"/>
      <c r="FQF50" s="61"/>
      <c r="FQG50" s="61"/>
      <c r="FQH50" s="61"/>
      <c r="FQI50" s="61"/>
      <c r="FQJ50" s="61"/>
      <c r="FQK50" s="61"/>
      <c r="FQL50" s="61"/>
      <c r="FQM50" s="61"/>
      <c r="FQN50" s="61"/>
      <c r="FQO50" s="61"/>
      <c r="FQP50" s="61"/>
      <c r="FQQ50" s="61"/>
      <c r="FQR50" s="61"/>
      <c r="FQS50" s="61"/>
      <c r="FQT50" s="61"/>
      <c r="FQU50" s="61"/>
      <c r="FQV50" s="61"/>
      <c r="FQW50" s="61"/>
      <c r="FQX50" s="61"/>
      <c r="FQY50" s="61"/>
      <c r="FQZ50" s="61"/>
      <c r="FRA50" s="61"/>
      <c r="FRB50" s="61"/>
      <c r="FRC50" s="61"/>
      <c r="FRD50" s="61"/>
      <c r="FRE50" s="61"/>
      <c r="FRF50" s="61"/>
      <c r="FRG50" s="61"/>
      <c r="FRH50" s="61"/>
      <c r="FRI50" s="61"/>
      <c r="FRJ50" s="61"/>
      <c r="FRK50" s="61"/>
      <c r="FRL50" s="61"/>
      <c r="FRM50" s="61"/>
      <c r="FRN50" s="61"/>
      <c r="FRO50" s="61"/>
      <c r="FRP50" s="61"/>
      <c r="FRQ50" s="61"/>
      <c r="FRR50" s="61"/>
      <c r="FRS50" s="61"/>
      <c r="FRT50" s="61"/>
      <c r="FRU50" s="61"/>
      <c r="FRV50" s="61"/>
      <c r="FRW50" s="61"/>
      <c r="FRX50" s="61"/>
      <c r="FRY50" s="61"/>
      <c r="FRZ50" s="61"/>
      <c r="FSA50" s="61"/>
      <c r="FSB50" s="61"/>
      <c r="FSC50" s="61"/>
      <c r="FSD50" s="61"/>
      <c r="FSE50" s="61"/>
      <c r="FSF50" s="61"/>
      <c r="FSG50" s="61"/>
      <c r="FSH50" s="61"/>
      <c r="FSI50" s="61"/>
      <c r="FSJ50" s="61"/>
      <c r="FSK50" s="61"/>
      <c r="FSL50" s="61"/>
      <c r="FSM50" s="61"/>
      <c r="FSN50" s="61"/>
      <c r="FSO50" s="61"/>
      <c r="FSP50" s="61"/>
      <c r="FSQ50" s="61"/>
      <c r="FSR50" s="61"/>
      <c r="FSS50" s="61"/>
      <c r="FST50" s="61"/>
      <c r="FSU50" s="61"/>
      <c r="FSV50" s="61"/>
      <c r="FSW50" s="61"/>
      <c r="FSX50" s="61"/>
      <c r="FSY50" s="61"/>
      <c r="FSZ50" s="61"/>
      <c r="FTA50" s="61"/>
      <c r="FTB50" s="61"/>
      <c r="FTC50" s="61"/>
      <c r="FTD50" s="61"/>
      <c r="FTE50" s="61"/>
      <c r="FTF50" s="61"/>
      <c r="FTG50" s="61"/>
      <c r="FTH50" s="61"/>
      <c r="FTI50" s="61"/>
      <c r="FTJ50" s="61"/>
      <c r="FTK50" s="61"/>
      <c r="FTL50" s="61"/>
      <c r="FTM50" s="61"/>
      <c r="FTN50" s="61"/>
      <c r="FTO50" s="61"/>
      <c r="FTP50" s="61"/>
      <c r="FTQ50" s="61"/>
      <c r="FTR50" s="61"/>
      <c r="FTS50" s="61"/>
      <c r="FTT50" s="61"/>
      <c r="FTU50" s="61"/>
      <c r="FTV50" s="61"/>
      <c r="FTW50" s="61"/>
      <c r="FTX50" s="61"/>
      <c r="FTY50" s="61"/>
      <c r="FTZ50" s="61"/>
      <c r="FUA50" s="61"/>
      <c r="FUB50" s="61"/>
      <c r="FUC50" s="61"/>
      <c r="FUD50" s="61"/>
      <c r="FUE50" s="61"/>
      <c r="FUF50" s="61"/>
      <c r="FUG50" s="61"/>
      <c r="FUH50" s="61"/>
      <c r="FUI50" s="61"/>
      <c r="FUJ50" s="61"/>
      <c r="FUK50" s="61"/>
      <c r="FUL50" s="61"/>
      <c r="FUM50" s="61"/>
      <c r="FUN50" s="61"/>
      <c r="FUO50" s="61"/>
      <c r="FUP50" s="61"/>
      <c r="FUQ50" s="61"/>
      <c r="FUR50" s="61"/>
      <c r="FUS50" s="61"/>
      <c r="FUT50" s="61"/>
      <c r="FUU50" s="61"/>
      <c r="FUV50" s="61"/>
      <c r="FUW50" s="61"/>
      <c r="FUX50" s="61"/>
      <c r="FUY50" s="61"/>
      <c r="FUZ50" s="61"/>
      <c r="FVA50" s="61"/>
      <c r="FVB50" s="61"/>
      <c r="FVC50" s="61"/>
      <c r="FVD50" s="61"/>
      <c r="FVE50" s="61"/>
      <c r="FVF50" s="61"/>
      <c r="FVG50" s="61"/>
      <c r="FVH50" s="61"/>
      <c r="FVI50" s="61"/>
      <c r="FVJ50" s="61"/>
      <c r="FVK50" s="61"/>
      <c r="FVL50" s="61"/>
      <c r="FVM50" s="61"/>
      <c r="FVN50" s="61"/>
      <c r="FVO50" s="61"/>
      <c r="FVP50" s="61"/>
      <c r="FVQ50" s="61"/>
      <c r="FVR50" s="61"/>
      <c r="FVS50" s="61"/>
      <c r="FVT50" s="61"/>
      <c r="FVU50" s="61"/>
      <c r="FVV50" s="61"/>
      <c r="FVW50" s="61"/>
      <c r="FVX50" s="61"/>
      <c r="FVY50" s="61"/>
      <c r="FVZ50" s="61"/>
      <c r="FWA50" s="61"/>
      <c r="FWB50" s="61"/>
      <c r="FWC50" s="61"/>
      <c r="FWD50" s="61"/>
      <c r="FWE50" s="61"/>
      <c r="FWF50" s="61"/>
      <c r="FWG50" s="61"/>
      <c r="FWH50" s="61"/>
      <c r="FWI50" s="61"/>
      <c r="FWJ50" s="61"/>
      <c r="FWK50" s="61"/>
      <c r="FWL50" s="61"/>
      <c r="FWM50" s="61"/>
      <c r="FWN50" s="61"/>
      <c r="FWO50" s="61"/>
      <c r="FWP50" s="61"/>
      <c r="FWQ50" s="61"/>
      <c r="FWR50" s="61"/>
      <c r="FWS50" s="61"/>
      <c r="FWT50" s="61"/>
      <c r="FWU50" s="61"/>
      <c r="FWV50" s="61"/>
      <c r="FWW50" s="61"/>
      <c r="FWX50" s="61"/>
      <c r="FWY50" s="61"/>
      <c r="FWZ50" s="61"/>
      <c r="FXA50" s="61"/>
      <c r="FXB50" s="61"/>
      <c r="FXC50" s="61"/>
      <c r="FXD50" s="61"/>
      <c r="FXE50" s="61"/>
      <c r="FXF50" s="61"/>
      <c r="FXG50" s="61"/>
      <c r="FXH50" s="61"/>
      <c r="FXI50" s="61"/>
      <c r="FXJ50" s="61"/>
      <c r="FXK50" s="61"/>
      <c r="FXL50" s="61"/>
      <c r="FXM50" s="61"/>
      <c r="FXN50" s="61"/>
      <c r="FXO50" s="61"/>
      <c r="FXP50" s="61"/>
      <c r="FXQ50" s="61"/>
      <c r="FXR50" s="61"/>
      <c r="FXS50" s="61"/>
      <c r="FXT50" s="61"/>
      <c r="FXU50" s="61"/>
      <c r="FXV50" s="61"/>
      <c r="FXW50" s="61"/>
      <c r="FXX50" s="61"/>
      <c r="FXY50" s="61"/>
      <c r="FXZ50" s="61"/>
      <c r="FYA50" s="61"/>
      <c r="FYB50" s="61"/>
      <c r="FYC50" s="61"/>
      <c r="FYD50" s="61"/>
      <c r="FYE50" s="61"/>
      <c r="FYF50" s="61"/>
      <c r="FYG50" s="61"/>
      <c r="FYH50" s="61"/>
      <c r="FYI50" s="61"/>
      <c r="FYJ50" s="61"/>
      <c r="FYK50" s="61"/>
      <c r="FYL50" s="61"/>
      <c r="FYM50" s="61"/>
      <c r="FYN50" s="61"/>
      <c r="FYO50" s="61"/>
      <c r="FYP50" s="61"/>
      <c r="FYQ50" s="61"/>
      <c r="FYR50" s="61"/>
      <c r="FYS50" s="61"/>
      <c r="FYT50" s="61"/>
      <c r="FYU50" s="61"/>
      <c r="FYV50" s="61"/>
      <c r="FYW50" s="61"/>
      <c r="FYX50" s="61"/>
      <c r="FYY50" s="61"/>
      <c r="FYZ50" s="61"/>
      <c r="FZA50" s="61"/>
      <c r="FZB50" s="61"/>
      <c r="FZC50" s="61"/>
      <c r="FZD50" s="61"/>
      <c r="FZE50" s="61"/>
      <c r="FZF50" s="61"/>
      <c r="FZG50" s="61"/>
      <c r="FZH50" s="61"/>
      <c r="FZI50" s="61"/>
      <c r="FZJ50" s="61"/>
      <c r="FZK50" s="61"/>
      <c r="FZL50" s="61"/>
      <c r="FZM50" s="61"/>
      <c r="FZN50" s="61"/>
      <c r="FZO50" s="61"/>
      <c r="FZP50" s="61"/>
      <c r="FZQ50" s="61"/>
      <c r="FZR50" s="61"/>
      <c r="FZS50" s="61"/>
      <c r="FZT50" s="61"/>
      <c r="FZU50" s="61"/>
      <c r="FZV50" s="61"/>
      <c r="FZW50" s="61"/>
      <c r="FZX50" s="61"/>
      <c r="FZY50" s="61"/>
      <c r="FZZ50" s="61"/>
      <c r="GAA50" s="61"/>
      <c r="GAB50" s="61"/>
      <c r="GAC50" s="61"/>
      <c r="GAD50" s="61"/>
      <c r="GAE50" s="61"/>
      <c r="GAF50" s="61"/>
      <c r="GAG50" s="61"/>
      <c r="GAH50" s="61"/>
      <c r="GAI50" s="61"/>
      <c r="GAJ50" s="61"/>
      <c r="GAK50" s="61"/>
      <c r="GAL50" s="61"/>
      <c r="GAM50" s="61"/>
      <c r="GAN50" s="61"/>
      <c r="GAO50" s="61"/>
      <c r="GAP50" s="61"/>
      <c r="GAQ50" s="61"/>
      <c r="GAR50" s="61"/>
      <c r="GAS50" s="61"/>
      <c r="GAT50" s="61"/>
      <c r="GAU50" s="61"/>
      <c r="GAV50" s="61"/>
      <c r="GAW50" s="61"/>
      <c r="GAX50" s="61"/>
      <c r="GAY50" s="61"/>
      <c r="GAZ50" s="61"/>
      <c r="GBA50" s="61"/>
      <c r="GBB50" s="61"/>
      <c r="GBC50" s="61"/>
      <c r="GBD50" s="61"/>
      <c r="GBE50" s="61"/>
      <c r="GBF50" s="61"/>
      <c r="GBG50" s="61"/>
      <c r="GBH50" s="61"/>
      <c r="GBI50" s="61"/>
      <c r="GBJ50" s="61"/>
      <c r="GBK50" s="61"/>
      <c r="GBL50" s="61"/>
      <c r="GBM50" s="61"/>
      <c r="GBN50" s="61"/>
      <c r="GBO50" s="61"/>
      <c r="GBP50" s="61"/>
      <c r="GBQ50" s="61"/>
      <c r="GBR50" s="61"/>
      <c r="GBS50" s="61"/>
      <c r="GBT50" s="61"/>
      <c r="GBU50" s="61"/>
      <c r="GBV50" s="61"/>
      <c r="GBW50" s="61"/>
      <c r="GBX50" s="61"/>
      <c r="GBY50" s="61"/>
      <c r="GBZ50" s="61"/>
      <c r="GCA50" s="61"/>
      <c r="GCB50" s="61"/>
      <c r="GCC50" s="61"/>
      <c r="GCD50" s="61"/>
      <c r="GCE50" s="61"/>
      <c r="GCF50" s="61"/>
      <c r="GCG50" s="61"/>
      <c r="GCH50" s="61"/>
      <c r="GCI50" s="61"/>
      <c r="GCJ50" s="61"/>
      <c r="GCK50" s="61"/>
      <c r="GCL50" s="61"/>
      <c r="GCM50" s="61"/>
      <c r="GCN50" s="61"/>
      <c r="GCO50" s="61"/>
      <c r="GCP50" s="61"/>
      <c r="GCQ50" s="61"/>
      <c r="GCR50" s="61"/>
      <c r="GCS50" s="61"/>
      <c r="GCT50" s="61"/>
      <c r="GCU50" s="61"/>
      <c r="GCV50" s="61"/>
      <c r="GCW50" s="61"/>
      <c r="GCX50" s="61"/>
      <c r="GCY50" s="61"/>
      <c r="GCZ50" s="61"/>
      <c r="GDA50" s="61"/>
      <c r="GDB50" s="61"/>
      <c r="GDC50" s="61"/>
      <c r="GDD50" s="61"/>
      <c r="GDE50" s="61"/>
      <c r="GDF50" s="61"/>
      <c r="GDG50" s="61"/>
      <c r="GDH50" s="61"/>
      <c r="GDI50" s="61"/>
      <c r="GDJ50" s="61"/>
      <c r="GDK50" s="61"/>
      <c r="GDL50" s="61"/>
      <c r="GDM50" s="61"/>
      <c r="GDN50" s="61"/>
      <c r="GDO50" s="61"/>
      <c r="GDP50" s="61"/>
      <c r="GDQ50" s="61"/>
      <c r="GDR50" s="61"/>
      <c r="GDS50" s="61"/>
      <c r="GDT50" s="61"/>
      <c r="GDU50" s="61"/>
      <c r="GDV50" s="61"/>
      <c r="GDW50" s="61"/>
      <c r="GDX50" s="61"/>
      <c r="GDY50" s="61"/>
      <c r="GDZ50" s="61"/>
      <c r="GEA50" s="61"/>
      <c r="GEB50" s="61"/>
      <c r="GEC50" s="61"/>
      <c r="GED50" s="61"/>
      <c r="GEE50" s="61"/>
      <c r="GEF50" s="61"/>
      <c r="GEG50" s="61"/>
      <c r="GEH50" s="61"/>
      <c r="GEI50" s="61"/>
      <c r="GEJ50" s="61"/>
      <c r="GEK50" s="61"/>
      <c r="GEL50" s="61"/>
      <c r="GEM50" s="61"/>
      <c r="GEN50" s="61"/>
      <c r="GEO50" s="61"/>
      <c r="GEP50" s="61"/>
      <c r="GEQ50" s="61"/>
      <c r="GER50" s="61"/>
      <c r="GES50" s="61"/>
      <c r="GET50" s="61"/>
      <c r="GEU50" s="61"/>
      <c r="GEV50" s="61"/>
      <c r="GEW50" s="61"/>
      <c r="GEX50" s="61"/>
      <c r="GEY50" s="61"/>
      <c r="GEZ50" s="61"/>
      <c r="GFA50" s="61"/>
      <c r="GFB50" s="61"/>
      <c r="GFC50" s="61"/>
      <c r="GFD50" s="61"/>
      <c r="GFE50" s="61"/>
      <c r="GFF50" s="61"/>
      <c r="GFG50" s="61"/>
      <c r="GFH50" s="61"/>
      <c r="GFI50" s="61"/>
      <c r="GFJ50" s="61"/>
      <c r="GFK50" s="61"/>
      <c r="GFL50" s="61"/>
      <c r="GFM50" s="61"/>
      <c r="GFN50" s="61"/>
      <c r="GFO50" s="61"/>
      <c r="GFP50" s="61"/>
      <c r="GFQ50" s="61"/>
      <c r="GFR50" s="61"/>
      <c r="GFS50" s="61"/>
      <c r="GFT50" s="61"/>
      <c r="GFU50" s="61"/>
      <c r="GFV50" s="61"/>
      <c r="GFW50" s="61"/>
      <c r="GFX50" s="61"/>
      <c r="GFY50" s="61"/>
      <c r="GFZ50" s="61"/>
      <c r="GGA50" s="61"/>
      <c r="GGB50" s="61"/>
      <c r="GGC50" s="61"/>
      <c r="GGD50" s="61"/>
      <c r="GGE50" s="61"/>
      <c r="GGF50" s="61"/>
      <c r="GGG50" s="61"/>
      <c r="GGH50" s="61"/>
      <c r="GGI50" s="61"/>
      <c r="GGJ50" s="61"/>
      <c r="GGK50" s="61"/>
      <c r="GGL50" s="61"/>
      <c r="GGM50" s="61"/>
      <c r="GGN50" s="61"/>
      <c r="GGO50" s="61"/>
      <c r="GGP50" s="61"/>
      <c r="GGQ50" s="61"/>
      <c r="GGR50" s="61"/>
      <c r="GGS50" s="61"/>
      <c r="GGT50" s="61"/>
      <c r="GGU50" s="61"/>
      <c r="GGV50" s="61"/>
      <c r="GGW50" s="61"/>
      <c r="GGX50" s="61"/>
      <c r="GGY50" s="61"/>
      <c r="GGZ50" s="61"/>
      <c r="GHA50" s="61"/>
      <c r="GHB50" s="61"/>
      <c r="GHC50" s="61"/>
      <c r="GHD50" s="61"/>
      <c r="GHE50" s="61"/>
      <c r="GHF50" s="61"/>
      <c r="GHG50" s="61"/>
      <c r="GHH50" s="61"/>
      <c r="GHI50" s="61"/>
      <c r="GHJ50" s="61"/>
      <c r="GHK50" s="61"/>
      <c r="GHL50" s="61"/>
      <c r="GHM50" s="61"/>
      <c r="GHN50" s="61"/>
      <c r="GHO50" s="61"/>
      <c r="GHP50" s="61"/>
      <c r="GHQ50" s="61"/>
      <c r="GHR50" s="61"/>
      <c r="GHS50" s="61"/>
      <c r="GHT50" s="61"/>
      <c r="GHU50" s="61"/>
      <c r="GHV50" s="61"/>
      <c r="GHW50" s="61"/>
      <c r="GHX50" s="61"/>
      <c r="GHY50" s="61"/>
      <c r="GHZ50" s="61"/>
      <c r="GIA50" s="61"/>
      <c r="GIB50" s="61"/>
      <c r="GIC50" s="61"/>
      <c r="GID50" s="61"/>
      <c r="GIE50" s="61"/>
      <c r="GIF50" s="61"/>
      <c r="GIG50" s="61"/>
      <c r="GIH50" s="61"/>
      <c r="GII50" s="61"/>
      <c r="GIJ50" s="61"/>
      <c r="GIK50" s="61"/>
      <c r="GIL50" s="61"/>
      <c r="GIM50" s="61"/>
      <c r="GIN50" s="61"/>
      <c r="GIO50" s="61"/>
      <c r="GIP50" s="61"/>
      <c r="GIQ50" s="61"/>
      <c r="GIR50" s="61"/>
      <c r="GIS50" s="61"/>
      <c r="GIT50" s="61"/>
      <c r="GIU50" s="61"/>
      <c r="GIV50" s="61"/>
      <c r="GIW50" s="61"/>
      <c r="GIX50" s="61"/>
      <c r="GIY50" s="61"/>
      <c r="GIZ50" s="61"/>
      <c r="GJA50" s="61"/>
      <c r="GJB50" s="61"/>
      <c r="GJC50" s="61"/>
      <c r="GJD50" s="61"/>
      <c r="GJE50" s="61"/>
      <c r="GJF50" s="61"/>
      <c r="GJG50" s="61"/>
      <c r="GJH50" s="61"/>
      <c r="GJI50" s="61"/>
      <c r="GJJ50" s="61"/>
      <c r="GJK50" s="61"/>
      <c r="GJL50" s="61"/>
      <c r="GJM50" s="61"/>
      <c r="GJN50" s="61"/>
      <c r="GJO50" s="61"/>
      <c r="GJP50" s="61"/>
      <c r="GJQ50" s="61"/>
      <c r="GJR50" s="61"/>
      <c r="GJS50" s="61"/>
      <c r="GJT50" s="61"/>
      <c r="GJU50" s="61"/>
      <c r="GJV50" s="61"/>
      <c r="GJW50" s="61"/>
      <c r="GJX50" s="61"/>
      <c r="GJY50" s="61"/>
      <c r="GJZ50" s="61"/>
      <c r="GKA50" s="61"/>
      <c r="GKB50" s="61"/>
      <c r="GKC50" s="61"/>
      <c r="GKD50" s="61"/>
      <c r="GKE50" s="61"/>
      <c r="GKF50" s="61"/>
      <c r="GKG50" s="61"/>
      <c r="GKH50" s="61"/>
      <c r="GKI50" s="61"/>
      <c r="GKJ50" s="61"/>
      <c r="GKK50" s="61"/>
      <c r="GKL50" s="61"/>
      <c r="GKM50" s="61"/>
      <c r="GKN50" s="61"/>
      <c r="GKO50" s="61"/>
      <c r="GKP50" s="61"/>
      <c r="GKQ50" s="61"/>
      <c r="GKR50" s="61"/>
      <c r="GKS50" s="61"/>
      <c r="GKT50" s="61"/>
      <c r="GKU50" s="61"/>
      <c r="GKV50" s="61"/>
      <c r="GKW50" s="61"/>
      <c r="GKX50" s="61"/>
      <c r="GKY50" s="61"/>
      <c r="GKZ50" s="61"/>
      <c r="GLA50" s="61"/>
      <c r="GLB50" s="61"/>
      <c r="GLC50" s="61"/>
      <c r="GLD50" s="61"/>
      <c r="GLE50" s="61"/>
      <c r="GLF50" s="61"/>
      <c r="GLG50" s="61"/>
      <c r="GLH50" s="61"/>
      <c r="GLI50" s="61"/>
      <c r="GLJ50" s="61"/>
      <c r="GLK50" s="61"/>
      <c r="GLL50" s="61"/>
      <c r="GLM50" s="61"/>
      <c r="GLN50" s="61"/>
      <c r="GLO50" s="61"/>
      <c r="GLP50" s="61"/>
      <c r="GLQ50" s="61"/>
      <c r="GLR50" s="61"/>
      <c r="GLS50" s="61"/>
      <c r="GLT50" s="61"/>
      <c r="GLU50" s="61"/>
      <c r="GLV50" s="61"/>
      <c r="GLW50" s="61"/>
      <c r="GLX50" s="61"/>
      <c r="GLY50" s="61"/>
      <c r="GLZ50" s="61"/>
      <c r="GMA50" s="61"/>
      <c r="GMB50" s="61"/>
      <c r="GMC50" s="61"/>
      <c r="GMD50" s="61"/>
      <c r="GME50" s="61"/>
      <c r="GMF50" s="61"/>
      <c r="GMG50" s="61"/>
      <c r="GMH50" s="61"/>
      <c r="GMI50" s="61"/>
      <c r="GMJ50" s="61"/>
      <c r="GMK50" s="61"/>
      <c r="GML50" s="61"/>
      <c r="GMM50" s="61"/>
      <c r="GMN50" s="61"/>
      <c r="GMO50" s="61"/>
      <c r="GMP50" s="61"/>
      <c r="GMQ50" s="61"/>
      <c r="GMR50" s="61"/>
      <c r="GMS50" s="61"/>
      <c r="GMT50" s="61"/>
      <c r="GMU50" s="61"/>
      <c r="GMV50" s="61"/>
      <c r="GMW50" s="61"/>
      <c r="GMX50" s="61"/>
      <c r="GMY50" s="61"/>
      <c r="GMZ50" s="61"/>
      <c r="GNA50" s="61"/>
      <c r="GNB50" s="61"/>
      <c r="GNC50" s="61"/>
      <c r="GND50" s="61"/>
      <c r="GNE50" s="61"/>
      <c r="GNF50" s="61"/>
      <c r="GNG50" s="61"/>
      <c r="GNH50" s="61"/>
      <c r="GNI50" s="61"/>
      <c r="GNJ50" s="61"/>
      <c r="GNK50" s="61"/>
      <c r="GNL50" s="61"/>
      <c r="GNM50" s="61"/>
      <c r="GNN50" s="61"/>
      <c r="GNO50" s="61"/>
      <c r="GNP50" s="61"/>
      <c r="GNQ50" s="61"/>
      <c r="GNR50" s="61"/>
      <c r="GNS50" s="61"/>
      <c r="GNT50" s="61"/>
      <c r="GNU50" s="61"/>
      <c r="GNV50" s="61"/>
      <c r="GNW50" s="61"/>
      <c r="GNX50" s="61"/>
      <c r="GNY50" s="61"/>
      <c r="GNZ50" s="61"/>
      <c r="GOA50" s="61"/>
      <c r="GOB50" s="61"/>
      <c r="GOC50" s="61"/>
      <c r="GOD50" s="61"/>
      <c r="GOE50" s="61"/>
      <c r="GOF50" s="61"/>
      <c r="GOG50" s="61"/>
      <c r="GOH50" s="61"/>
      <c r="GOI50" s="61"/>
      <c r="GOJ50" s="61"/>
      <c r="GOK50" s="61"/>
      <c r="GOL50" s="61"/>
      <c r="GOM50" s="61"/>
      <c r="GON50" s="61"/>
      <c r="GOO50" s="61"/>
      <c r="GOP50" s="61"/>
      <c r="GOQ50" s="61"/>
      <c r="GOR50" s="61"/>
      <c r="GOS50" s="61"/>
      <c r="GOT50" s="61"/>
      <c r="GOU50" s="61"/>
      <c r="GOV50" s="61"/>
      <c r="GOW50" s="61"/>
      <c r="GOX50" s="61"/>
      <c r="GOY50" s="61"/>
      <c r="GOZ50" s="61"/>
      <c r="GPA50" s="61"/>
      <c r="GPB50" s="61"/>
      <c r="GPC50" s="61"/>
      <c r="GPD50" s="61"/>
      <c r="GPE50" s="61"/>
      <c r="GPF50" s="61"/>
      <c r="GPG50" s="61"/>
      <c r="GPH50" s="61"/>
      <c r="GPI50" s="61"/>
      <c r="GPJ50" s="61"/>
      <c r="GPK50" s="61"/>
      <c r="GPL50" s="61"/>
      <c r="GPM50" s="61"/>
      <c r="GPN50" s="61"/>
      <c r="GPO50" s="61"/>
      <c r="GPP50" s="61"/>
      <c r="GPQ50" s="61"/>
      <c r="GPR50" s="61"/>
      <c r="GPS50" s="61"/>
      <c r="GPT50" s="61"/>
      <c r="GPU50" s="61"/>
      <c r="GPV50" s="61"/>
      <c r="GPW50" s="61"/>
      <c r="GPX50" s="61"/>
      <c r="GPY50" s="61"/>
      <c r="GPZ50" s="61"/>
      <c r="GQA50" s="61"/>
      <c r="GQB50" s="61"/>
      <c r="GQC50" s="61"/>
      <c r="GQD50" s="61"/>
      <c r="GQE50" s="61"/>
      <c r="GQF50" s="61"/>
      <c r="GQG50" s="61"/>
      <c r="GQH50" s="61"/>
      <c r="GQI50" s="61"/>
      <c r="GQJ50" s="61"/>
      <c r="GQK50" s="61"/>
      <c r="GQL50" s="61"/>
      <c r="GQM50" s="61"/>
      <c r="GQN50" s="61"/>
      <c r="GQO50" s="61"/>
      <c r="GQP50" s="61"/>
      <c r="GQQ50" s="61"/>
      <c r="GQR50" s="61"/>
      <c r="GQS50" s="61"/>
      <c r="GQT50" s="61"/>
      <c r="GQU50" s="61"/>
      <c r="GQV50" s="61"/>
      <c r="GQW50" s="61"/>
      <c r="GQX50" s="61"/>
      <c r="GQY50" s="61"/>
      <c r="GQZ50" s="61"/>
      <c r="GRA50" s="61"/>
      <c r="GRB50" s="61"/>
      <c r="GRC50" s="61"/>
      <c r="GRD50" s="61"/>
      <c r="GRE50" s="61"/>
      <c r="GRF50" s="61"/>
      <c r="GRG50" s="61"/>
      <c r="GRH50" s="61"/>
      <c r="GRI50" s="61"/>
      <c r="GRJ50" s="61"/>
      <c r="GRK50" s="61"/>
      <c r="GRL50" s="61"/>
      <c r="GRM50" s="61"/>
      <c r="GRN50" s="61"/>
      <c r="GRO50" s="61"/>
      <c r="GRP50" s="61"/>
      <c r="GRQ50" s="61"/>
      <c r="GRR50" s="61"/>
      <c r="GRS50" s="61"/>
      <c r="GRT50" s="61"/>
      <c r="GRU50" s="61"/>
      <c r="GRV50" s="61"/>
      <c r="GRW50" s="61"/>
      <c r="GRX50" s="61"/>
      <c r="GRY50" s="61"/>
      <c r="GRZ50" s="61"/>
      <c r="GSA50" s="61"/>
      <c r="GSB50" s="61"/>
      <c r="GSC50" s="61"/>
      <c r="GSD50" s="61"/>
      <c r="GSE50" s="61"/>
      <c r="GSF50" s="61"/>
      <c r="GSG50" s="61"/>
      <c r="GSH50" s="61"/>
      <c r="GSI50" s="61"/>
      <c r="GSJ50" s="61"/>
      <c r="GSK50" s="61"/>
      <c r="GSL50" s="61"/>
      <c r="GSM50" s="61"/>
      <c r="GSN50" s="61"/>
      <c r="GSO50" s="61"/>
      <c r="GSP50" s="61"/>
      <c r="GSQ50" s="61"/>
      <c r="GSR50" s="61"/>
      <c r="GSS50" s="61"/>
      <c r="GST50" s="61"/>
      <c r="GSU50" s="61"/>
      <c r="GSV50" s="61"/>
      <c r="GSW50" s="61"/>
      <c r="GSX50" s="61"/>
      <c r="GSY50" s="61"/>
      <c r="GSZ50" s="61"/>
      <c r="GTA50" s="61"/>
      <c r="GTB50" s="61"/>
      <c r="GTC50" s="61"/>
      <c r="GTD50" s="61"/>
      <c r="GTE50" s="61"/>
      <c r="GTF50" s="61"/>
      <c r="GTG50" s="61"/>
      <c r="GTH50" s="61"/>
      <c r="GTI50" s="61"/>
      <c r="GTJ50" s="61"/>
      <c r="GTK50" s="61"/>
      <c r="GTL50" s="61"/>
      <c r="GTM50" s="61"/>
      <c r="GTN50" s="61"/>
      <c r="GTO50" s="61"/>
      <c r="GTP50" s="61"/>
      <c r="GTQ50" s="61"/>
      <c r="GTR50" s="61"/>
      <c r="GTS50" s="61"/>
      <c r="GTT50" s="61"/>
      <c r="GTU50" s="61"/>
      <c r="GTV50" s="61"/>
      <c r="GTW50" s="61"/>
      <c r="GTX50" s="61"/>
      <c r="GTY50" s="61"/>
      <c r="GTZ50" s="61"/>
      <c r="GUA50" s="61"/>
      <c r="GUB50" s="61"/>
      <c r="GUC50" s="61"/>
      <c r="GUD50" s="61"/>
      <c r="GUE50" s="61"/>
      <c r="GUF50" s="61"/>
      <c r="GUG50" s="61"/>
      <c r="GUH50" s="61"/>
      <c r="GUI50" s="61"/>
      <c r="GUJ50" s="61"/>
      <c r="GUK50" s="61"/>
      <c r="GUL50" s="61"/>
      <c r="GUM50" s="61"/>
      <c r="GUN50" s="61"/>
      <c r="GUO50" s="61"/>
      <c r="GUP50" s="61"/>
      <c r="GUQ50" s="61"/>
      <c r="GUR50" s="61"/>
      <c r="GUS50" s="61"/>
      <c r="GUT50" s="61"/>
      <c r="GUU50" s="61"/>
      <c r="GUV50" s="61"/>
      <c r="GUW50" s="61"/>
      <c r="GUX50" s="61"/>
      <c r="GUY50" s="61"/>
      <c r="GUZ50" s="61"/>
      <c r="GVA50" s="61"/>
      <c r="GVB50" s="61"/>
      <c r="GVC50" s="61"/>
      <c r="GVD50" s="61"/>
      <c r="GVE50" s="61"/>
      <c r="GVF50" s="61"/>
      <c r="GVG50" s="61"/>
      <c r="GVH50" s="61"/>
      <c r="GVI50" s="61"/>
      <c r="GVJ50" s="61"/>
      <c r="GVK50" s="61"/>
      <c r="GVL50" s="61"/>
      <c r="GVM50" s="61"/>
      <c r="GVN50" s="61"/>
      <c r="GVO50" s="61"/>
      <c r="GVP50" s="61"/>
      <c r="GVQ50" s="61"/>
      <c r="GVR50" s="61"/>
      <c r="GVS50" s="61"/>
      <c r="GVT50" s="61"/>
      <c r="GVU50" s="61"/>
      <c r="GVV50" s="61"/>
      <c r="GVW50" s="61"/>
      <c r="GVX50" s="61"/>
      <c r="GVY50" s="61"/>
      <c r="GVZ50" s="61"/>
      <c r="GWA50" s="61"/>
      <c r="GWB50" s="61"/>
      <c r="GWC50" s="61"/>
      <c r="GWD50" s="61"/>
      <c r="GWE50" s="61"/>
      <c r="GWF50" s="61"/>
      <c r="GWG50" s="61"/>
      <c r="GWH50" s="61"/>
      <c r="GWI50" s="61"/>
      <c r="GWJ50" s="61"/>
      <c r="GWK50" s="61"/>
      <c r="GWL50" s="61"/>
      <c r="GWM50" s="61"/>
      <c r="GWN50" s="61"/>
      <c r="GWO50" s="61"/>
      <c r="GWP50" s="61"/>
      <c r="GWQ50" s="61"/>
      <c r="GWR50" s="61"/>
      <c r="GWS50" s="61"/>
      <c r="GWT50" s="61"/>
      <c r="GWU50" s="61"/>
      <c r="GWV50" s="61"/>
      <c r="GWW50" s="61"/>
      <c r="GWX50" s="61"/>
      <c r="GWY50" s="61"/>
      <c r="GWZ50" s="61"/>
      <c r="GXA50" s="61"/>
      <c r="GXB50" s="61"/>
      <c r="GXC50" s="61"/>
      <c r="GXD50" s="61"/>
      <c r="GXE50" s="61"/>
      <c r="GXF50" s="61"/>
      <c r="GXG50" s="61"/>
      <c r="GXH50" s="61"/>
      <c r="GXI50" s="61"/>
      <c r="GXJ50" s="61"/>
      <c r="GXK50" s="61"/>
      <c r="GXL50" s="61"/>
      <c r="GXM50" s="61"/>
      <c r="GXN50" s="61"/>
      <c r="GXO50" s="61"/>
      <c r="GXP50" s="61"/>
      <c r="GXQ50" s="61"/>
      <c r="GXR50" s="61"/>
      <c r="GXS50" s="61"/>
      <c r="GXT50" s="61"/>
      <c r="GXU50" s="61"/>
      <c r="GXV50" s="61"/>
      <c r="GXW50" s="61"/>
      <c r="GXX50" s="61"/>
      <c r="GXY50" s="61"/>
      <c r="GXZ50" s="61"/>
      <c r="GYA50" s="61"/>
      <c r="GYB50" s="61"/>
      <c r="GYC50" s="61"/>
      <c r="GYD50" s="61"/>
      <c r="GYE50" s="61"/>
      <c r="GYF50" s="61"/>
      <c r="GYG50" s="61"/>
      <c r="GYH50" s="61"/>
      <c r="GYI50" s="61"/>
      <c r="GYJ50" s="61"/>
      <c r="GYK50" s="61"/>
      <c r="GYL50" s="61"/>
      <c r="GYM50" s="61"/>
      <c r="GYN50" s="61"/>
      <c r="GYO50" s="61"/>
      <c r="GYP50" s="61"/>
      <c r="GYQ50" s="61"/>
      <c r="GYR50" s="61"/>
      <c r="GYS50" s="61"/>
      <c r="GYT50" s="61"/>
      <c r="GYU50" s="61"/>
      <c r="GYV50" s="61"/>
      <c r="GYW50" s="61"/>
      <c r="GYX50" s="61"/>
      <c r="GYY50" s="61"/>
      <c r="GYZ50" s="61"/>
      <c r="GZA50" s="61"/>
      <c r="GZB50" s="61"/>
      <c r="GZC50" s="61"/>
      <c r="GZD50" s="61"/>
      <c r="GZE50" s="61"/>
      <c r="GZF50" s="61"/>
      <c r="GZG50" s="61"/>
      <c r="GZH50" s="61"/>
      <c r="GZI50" s="61"/>
      <c r="GZJ50" s="61"/>
      <c r="GZK50" s="61"/>
      <c r="GZL50" s="61"/>
      <c r="GZM50" s="61"/>
      <c r="GZN50" s="61"/>
      <c r="GZO50" s="61"/>
      <c r="GZP50" s="61"/>
      <c r="GZQ50" s="61"/>
      <c r="GZR50" s="61"/>
      <c r="GZS50" s="61"/>
      <c r="GZT50" s="61"/>
      <c r="GZU50" s="61"/>
      <c r="GZV50" s="61"/>
      <c r="GZW50" s="61"/>
      <c r="GZX50" s="61"/>
      <c r="GZY50" s="61"/>
      <c r="GZZ50" s="61"/>
      <c r="HAA50" s="61"/>
      <c r="HAB50" s="61"/>
      <c r="HAC50" s="61"/>
      <c r="HAD50" s="61"/>
      <c r="HAE50" s="61"/>
      <c r="HAF50" s="61"/>
      <c r="HAG50" s="61"/>
      <c r="HAH50" s="61"/>
      <c r="HAI50" s="61"/>
      <c r="HAJ50" s="61"/>
      <c r="HAK50" s="61"/>
      <c r="HAL50" s="61"/>
      <c r="HAM50" s="61"/>
      <c r="HAN50" s="61"/>
      <c r="HAO50" s="61"/>
      <c r="HAP50" s="61"/>
      <c r="HAQ50" s="61"/>
      <c r="HAR50" s="61"/>
      <c r="HAS50" s="61"/>
      <c r="HAT50" s="61"/>
      <c r="HAU50" s="61"/>
      <c r="HAV50" s="61"/>
      <c r="HAW50" s="61"/>
      <c r="HAX50" s="61"/>
      <c r="HAY50" s="61"/>
      <c r="HAZ50" s="61"/>
      <c r="HBA50" s="61"/>
      <c r="HBB50" s="61"/>
      <c r="HBC50" s="61"/>
      <c r="HBD50" s="61"/>
      <c r="HBE50" s="61"/>
      <c r="HBF50" s="61"/>
      <c r="HBG50" s="61"/>
      <c r="HBH50" s="61"/>
      <c r="HBI50" s="61"/>
      <c r="HBJ50" s="61"/>
      <c r="HBK50" s="61"/>
      <c r="HBL50" s="61"/>
      <c r="HBM50" s="61"/>
      <c r="HBN50" s="61"/>
      <c r="HBO50" s="61"/>
      <c r="HBP50" s="61"/>
      <c r="HBQ50" s="61"/>
      <c r="HBR50" s="61"/>
      <c r="HBS50" s="61"/>
      <c r="HBT50" s="61"/>
      <c r="HBU50" s="61"/>
      <c r="HBV50" s="61"/>
      <c r="HBW50" s="61"/>
      <c r="HBX50" s="61"/>
      <c r="HBY50" s="61"/>
      <c r="HBZ50" s="61"/>
      <c r="HCA50" s="61"/>
      <c r="HCB50" s="61"/>
      <c r="HCC50" s="61"/>
      <c r="HCD50" s="61"/>
      <c r="HCE50" s="61"/>
      <c r="HCF50" s="61"/>
      <c r="HCG50" s="61"/>
      <c r="HCH50" s="61"/>
      <c r="HCI50" s="61"/>
      <c r="HCJ50" s="61"/>
      <c r="HCK50" s="61"/>
      <c r="HCL50" s="61"/>
      <c r="HCM50" s="61"/>
      <c r="HCN50" s="61"/>
      <c r="HCO50" s="61"/>
      <c r="HCP50" s="61"/>
      <c r="HCQ50" s="61"/>
      <c r="HCR50" s="61"/>
      <c r="HCS50" s="61"/>
      <c r="HCT50" s="61"/>
      <c r="HCU50" s="61"/>
      <c r="HCV50" s="61"/>
      <c r="HCW50" s="61"/>
      <c r="HCX50" s="61"/>
      <c r="HCY50" s="61"/>
      <c r="HCZ50" s="61"/>
      <c r="HDA50" s="61"/>
      <c r="HDB50" s="61"/>
      <c r="HDC50" s="61"/>
      <c r="HDD50" s="61"/>
      <c r="HDE50" s="61"/>
      <c r="HDF50" s="61"/>
      <c r="HDG50" s="61"/>
      <c r="HDH50" s="61"/>
      <c r="HDI50" s="61"/>
      <c r="HDJ50" s="61"/>
      <c r="HDK50" s="61"/>
      <c r="HDL50" s="61"/>
      <c r="HDM50" s="61"/>
      <c r="HDN50" s="61"/>
      <c r="HDO50" s="61"/>
      <c r="HDP50" s="61"/>
      <c r="HDQ50" s="61"/>
      <c r="HDR50" s="61"/>
      <c r="HDS50" s="61"/>
      <c r="HDT50" s="61"/>
      <c r="HDU50" s="61"/>
      <c r="HDV50" s="61"/>
      <c r="HDW50" s="61"/>
      <c r="HDX50" s="61"/>
      <c r="HDY50" s="61"/>
      <c r="HDZ50" s="61"/>
      <c r="HEA50" s="61"/>
      <c r="HEB50" s="61"/>
      <c r="HEC50" s="61"/>
      <c r="HED50" s="61"/>
      <c r="HEE50" s="61"/>
      <c r="HEF50" s="61"/>
      <c r="HEG50" s="61"/>
      <c r="HEH50" s="61"/>
      <c r="HEI50" s="61"/>
      <c r="HEJ50" s="61"/>
      <c r="HEK50" s="61"/>
      <c r="HEL50" s="61"/>
      <c r="HEM50" s="61"/>
      <c r="HEN50" s="61"/>
      <c r="HEO50" s="61"/>
      <c r="HEP50" s="61"/>
      <c r="HEQ50" s="61"/>
      <c r="HER50" s="61"/>
      <c r="HES50" s="61"/>
      <c r="HET50" s="61"/>
      <c r="HEU50" s="61"/>
      <c r="HEV50" s="61"/>
      <c r="HEW50" s="61"/>
      <c r="HEX50" s="61"/>
      <c r="HEY50" s="61"/>
      <c r="HEZ50" s="61"/>
      <c r="HFA50" s="61"/>
      <c r="HFB50" s="61"/>
      <c r="HFC50" s="61"/>
      <c r="HFD50" s="61"/>
      <c r="HFE50" s="61"/>
      <c r="HFF50" s="61"/>
      <c r="HFG50" s="61"/>
      <c r="HFH50" s="61"/>
      <c r="HFI50" s="61"/>
      <c r="HFJ50" s="61"/>
      <c r="HFK50" s="61"/>
      <c r="HFL50" s="61"/>
      <c r="HFM50" s="61"/>
      <c r="HFN50" s="61"/>
      <c r="HFO50" s="61"/>
      <c r="HFP50" s="61"/>
      <c r="HFQ50" s="61"/>
      <c r="HFR50" s="61"/>
      <c r="HFS50" s="61"/>
      <c r="HFT50" s="61"/>
      <c r="HFU50" s="61"/>
      <c r="HFV50" s="61"/>
      <c r="HFW50" s="61"/>
      <c r="HFX50" s="61"/>
      <c r="HFY50" s="61"/>
      <c r="HFZ50" s="61"/>
      <c r="HGA50" s="61"/>
      <c r="HGB50" s="61"/>
      <c r="HGC50" s="61"/>
      <c r="HGD50" s="61"/>
      <c r="HGE50" s="61"/>
      <c r="HGF50" s="61"/>
      <c r="HGG50" s="61"/>
      <c r="HGH50" s="61"/>
      <c r="HGI50" s="61"/>
      <c r="HGJ50" s="61"/>
      <c r="HGK50" s="61"/>
      <c r="HGL50" s="61"/>
      <c r="HGM50" s="61"/>
      <c r="HGN50" s="61"/>
      <c r="HGO50" s="61"/>
      <c r="HGP50" s="61"/>
      <c r="HGQ50" s="61"/>
      <c r="HGR50" s="61"/>
      <c r="HGS50" s="61"/>
      <c r="HGT50" s="61"/>
      <c r="HGU50" s="61"/>
      <c r="HGV50" s="61"/>
      <c r="HGW50" s="61"/>
      <c r="HGX50" s="61"/>
      <c r="HGY50" s="61"/>
      <c r="HGZ50" s="61"/>
      <c r="HHA50" s="61"/>
      <c r="HHB50" s="61"/>
      <c r="HHC50" s="61"/>
      <c r="HHD50" s="61"/>
      <c r="HHE50" s="61"/>
      <c r="HHF50" s="61"/>
      <c r="HHG50" s="61"/>
      <c r="HHH50" s="61"/>
      <c r="HHI50" s="61"/>
      <c r="HHJ50" s="61"/>
      <c r="HHK50" s="61"/>
      <c r="HHL50" s="61"/>
      <c r="HHM50" s="61"/>
      <c r="HHN50" s="61"/>
      <c r="HHO50" s="61"/>
      <c r="HHP50" s="61"/>
      <c r="HHQ50" s="61"/>
      <c r="HHR50" s="61"/>
      <c r="HHS50" s="61"/>
      <c r="HHT50" s="61"/>
      <c r="HHU50" s="61"/>
      <c r="HHV50" s="61"/>
      <c r="HHW50" s="61"/>
      <c r="HHX50" s="61"/>
      <c r="HHY50" s="61"/>
      <c r="HHZ50" s="61"/>
      <c r="HIA50" s="61"/>
      <c r="HIB50" s="61"/>
      <c r="HIC50" s="61"/>
      <c r="HID50" s="61"/>
      <c r="HIE50" s="61"/>
      <c r="HIF50" s="61"/>
      <c r="HIG50" s="61"/>
      <c r="HIH50" s="61"/>
      <c r="HII50" s="61"/>
      <c r="HIJ50" s="61"/>
      <c r="HIK50" s="61"/>
      <c r="HIL50" s="61"/>
      <c r="HIM50" s="61"/>
      <c r="HIN50" s="61"/>
      <c r="HIO50" s="61"/>
      <c r="HIP50" s="61"/>
      <c r="HIQ50" s="61"/>
      <c r="HIR50" s="61"/>
      <c r="HIS50" s="61"/>
      <c r="HIT50" s="61"/>
      <c r="HIU50" s="61"/>
      <c r="HIV50" s="61"/>
      <c r="HIW50" s="61"/>
      <c r="HIX50" s="61"/>
      <c r="HIY50" s="61"/>
      <c r="HIZ50" s="61"/>
      <c r="HJA50" s="61"/>
      <c r="HJB50" s="61"/>
      <c r="HJC50" s="61"/>
      <c r="HJD50" s="61"/>
      <c r="HJE50" s="61"/>
      <c r="HJF50" s="61"/>
      <c r="HJG50" s="61"/>
      <c r="HJH50" s="61"/>
      <c r="HJI50" s="61"/>
      <c r="HJJ50" s="61"/>
      <c r="HJK50" s="61"/>
      <c r="HJL50" s="61"/>
      <c r="HJM50" s="61"/>
      <c r="HJN50" s="61"/>
      <c r="HJO50" s="61"/>
      <c r="HJP50" s="61"/>
      <c r="HJQ50" s="61"/>
      <c r="HJR50" s="61"/>
      <c r="HJS50" s="61"/>
      <c r="HJT50" s="61"/>
      <c r="HJU50" s="61"/>
      <c r="HJV50" s="61"/>
      <c r="HJW50" s="61"/>
      <c r="HJX50" s="61"/>
      <c r="HJY50" s="61"/>
      <c r="HJZ50" s="61"/>
      <c r="HKA50" s="61"/>
      <c r="HKB50" s="61"/>
      <c r="HKC50" s="61"/>
      <c r="HKD50" s="61"/>
      <c r="HKE50" s="61"/>
      <c r="HKF50" s="61"/>
      <c r="HKG50" s="61"/>
      <c r="HKH50" s="61"/>
      <c r="HKI50" s="61"/>
      <c r="HKJ50" s="61"/>
      <c r="HKK50" s="61"/>
      <c r="HKL50" s="61"/>
      <c r="HKM50" s="61"/>
      <c r="HKN50" s="61"/>
      <c r="HKO50" s="61"/>
      <c r="HKP50" s="61"/>
      <c r="HKQ50" s="61"/>
      <c r="HKR50" s="61"/>
      <c r="HKS50" s="61"/>
      <c r="HKT50" s="61"/>
      <c r="HKU50" s="61"/>
      <c r="HKV50" s="61"/>
      <c r="HKW50" s="61"/>
      <c r="HKX50" s="61"/>
      <c r="HKY50" s="61"/>
      <c r="HKZ50" s="61"/>
      <c r="HLA50" s="61"/>
      <c r="HLB50" s="61"/>
      <c r="HLC50" s="61"/>
      <c r="HLD50" s="61"/>
      <c r="HLE50" s="61"/>
      <c r="HLF50" s="61"/>
      <c r="HLG50" s="61"/>
      <c r="HLH50" s="61"/>
      <c r="HLI50" s="61"/>
      <c r="HLJ50" s="61"/>
      <c r="HLK50" s="61"/>
      <c r="HLL50" s="61"/>
      <c r="HLM50" s="61"/>
      <c r="HLN50" s="61"/>
      <c r="HLO50" s="61"/>
      <c r="HLP50" s="61"/>
      <c r="HLQ50" s="61"/>
      <c r="HLR50" s="61"/>
      <c r="HLS50" s="61"/>
      <c r="HLT50" s="61"/>
      <c r="HLU50" s="61"/>
      <c r="HLV50" s="61"/>
      <c r="HLW50" s="61"/>
      <c r="HLX50" s="61"/>
      <c r="HLY50" s="61"/>
      <c r="HLZ50" s="61"/>
      <c r="HMA50" s="61"/>
      <c r="HMB50" s="61"/>
      <c r="HMC50" s="61"/>
      <c r="HMD50" s="61"/>
      <c r="HME50" s="61"/>
      <c r="HMF50" s="61"/>
      <c r="HMG50" s="61"/>
      <c r="HMH50" s="61"/>
      <c r="HMI50" s="61"/>
      <c r="HMJ50" s="61"/>
      <c r="HMK50" s="61"/>
      <c r="HML50" s="61"/>
      <c r="HMM50" s="61"/>
      <c r="HMN50" s="61"/>
      <c r="HMO50" s="61"/>
      <c r="HMP50" s="61"/>
      <c r="HMQ50" s="61"/>
      <c r="HMR50" s="61"/>
      <c r="HMS50" s="61"/>
      <c r="HMT50" s="61"/>
      <c r="HMU50" s="61"/>
      <c r="HMV50" s="61"/>
      <c r="HMW50" s="61"/>
      <c r="HMX50" s="61"/>
      <c r="HMY50" s="61"/>
      <c r="HMZ50" s="61"/>
      <c r="HNA50" s="61"/>
      <c r="HNB50" s="61"/>
      <c r="HNC50" s="61"/>
      <c r="HND50" s="61"/>
      <c r="HNE50" s="61"/>
      <c r="HNF50" s="61"/>
      <c r="HNG50" s="61"/>
      <c r="HNH50" s="61"/>
      <c r="HNI50" s="61"/>
      <c r="HNJ50" s="61"/>
      <c r="HNK50" s="61"/>
      <c r="HNL50" s="61"/>
      <c r="HNM50" s="61"/>
      <c r="HNN50" s="61"/>
      <c r="HNO50" s="61"/>
      <c r="HNP50" s="61"/>
      <c r="HNQ50" s="61"/>
      <c r="HNR50" s="61"/>
      <c r="HNS50" s="61"/>
      <c r="HNT50" s="61"/>
      <c r="HNU50" s="61"/>
      <c r="HNV50" s="61"/>
      <c r="HNW50" s="61"/>
      <c r="HNX50" s="61"/>
      <c r="HNY50" s="61"/>
      <c r="HNZ50" s="61"/>
      <c r="HOA50" s="61"/>
      <c r="HOB50" s="61"/>
      <c r="HOC50" s="61"/>
      <c r="HOD50" s="61"/>
      <c r="HOE50" s="61"/>
      <c r="HOF50" s="61"/>
      <c r="HOG50" s="61"/>
      <c r="HOH50" s="61"/>
      <c r="HOI50" s="61"/>
      <c r="HOJ50" s="61"/>
      <c r="HOK50" s="61"/>
      <c r="HOL50" s="61"/>
      <c r="HOM50" s="61"/>
      <c r="HON50" s="61"/>
      <c r="HOO50" s="61"/>
      <c r="HOP50" s="61"/>
      <c r="HOQ50" s="61"/>
      <c r="HOR50" s="61"/>
      <c r="HOS50" s="61"/>
      <c r="HOT50" s="61"/>
      <c r="HOU50" s="61"/>
      <c r="HOV50" s="61"/>
      <c r="HOW50" s="61"/>
      <c r="HOX50" s="61"/>
      <c r="HOY50" s="61"/>
      <c r="HOZ50" s="61"/>
      <c r="HPA50" s="61"/>
      <c r="HPB50" s="61"/>
      <c r="HPC50" s="61"/>
      <c r="HPD50" s="61"/>
      <c r="HPE50" s="61"/>
      <c r="HPF50" s="61"/>
      <c r="HPG50" s="61"/>
      <c r="HPH50" s="61"/>
      <c r="HPI50" s="61"/>
      <c r="HPJ50" s="61"/>
      <c r="HPK50" s="61"/>
      <c r="HPL50" s="61"/>
      <c r="HPM50" s="61"/>
      <c r="HPN50" s="61"/>
      <c r="HPO50" s="61"/>
      <c r="HPP50" s="61"/>
      <c r="HPQ50" s="61"/>
      <c r="HPR50" s="61"/>
      <c r="HPS50" s="61"/>
      <c r="HPT50" s="61"/>
      <c r="HPU50" s="61"/>
      <c r="HPV50" s="61"/>
      <c r="HPW50" s="61"/>
      <c r="HPX50" s="61"/>
      <c r="HPY50" s="61"/>
      <c r="HPZ50" s="61"/>
      <c r="HQA50" s="61"/>
      <c r="HQB50" s="61"/>
      <c r="HQC50" s="61"/>
      <c r="HQD50" s="61"/>
      <c r="HQE50" s="61"/>
      <c r="HQF50" s="61"/>
      <c r="HQG50" s="61"/>
      <c r="HQH50" s="61"/>
      <c r="HQI50" s="61"/>
      <c r="HQJ50" s="61"/>
      <c r="HQK50" s="61"/>
      <c r="HQL50" s="61"/>
      <c r="HQM50" s="61"/>
      <c r="HQN50" s="61"/>
      <c r="HQO50" s="61"/>
      <c r="HQP50" s="61"/>
      <c r="HQQ50" s="61"/>
      <c r="HQR50" s="61"/>
      <c r="HQS50" s="61"/>
      <c r="HQT50" s="61"/>
      <c r="HQU50" s="61"/>
      <c r="HQV50" s="61"/>
      <c r="HQW50" s="61"/>
      <c r="HQX50" s="61"/>
      <c r="HQY50" s="61"/>
      <c r="HQZ50" s="61"/>
      <c r="HRA50" s="61"/>
      <c r="HRB50" s="61"/>
      <c r="HRC50" s="61"/>
      <c r="HRD50" s="61"/>
      <c r="HRE50" s="61"/>
      <c r="HRF50" s="61"/>
      <c r="HRG50" s="61"/>
      <c r="HRH50" s="61"/>
      <c r="HRI50" s="61"/>
      <c r="HRJ50" s="61"/>
      <c r="HRK50" s="61"/>
      <c r="HRL50" s="61"/>
      <c r="HRM50" s="61"/>
      <c r="HRN50" s="61"/>
      <c r="HRO50" s="61"/>
      <c r="HRP50" s="61"/>
      <c r="HRQ50" s="61"/>
      <c r="HRR50" s="61"/>
      <c r="HRS50" s="61"/>
      <c r="HRT50" s="61"/>
      <c r="HRU50" s="61"/>
      <c r="HRV50" s="61"/>
      <c r="HRW50" s="61"/>
      <c r="HRX50" s="61"/>
      <c r="HRY50" s="61"/>
      <c r="HRZ50" s="61"/>
      <c r="HSA50" s="61"/>
      <c r="HSB50" s="61"/>
      <c r="HSC50" s="61"/>
      <c r="HSD50" s="61"/>
      <c r="HSE50" s="61"/>
      <c r="HSF50" s="61"/>
      <c r="HSG50" s="61"/>
      <c r="HSH50" s="61"/>
      <c r="HSI50" s="61"/>
      <c r="HSJ50" s="61"/>
      <c r="HSK50" s="61"/>
      <c r="HSL50" s="61"/>
      <c r="HSM50" s="61"/>
      <c r="HSN50" s="61"/>
      <c r="HSO50" s="61"/>
      <c r="HSP50" s="61"/>
      <c r="HSQ50" s="61"/>
      <c r="HSR50" s="61"/>
      <c r="HSS50" s="61"/>
      <c r="HST50" s="61"/>
      <c r="HSU50" s="61"/>
      <c r="HSV50" s="61"/>
      <c r="HSW50" s="61"/>
      <c r="HSX50" s="61"/>
      <c r="HSY50" s="61"/>
      <c r="HSZ50" s="61"/>
      <c r="HTA50" s="61"/>
      <c r="HTB50" s="61"/>
      <c r="HTC50" s="61"/>
      <c r="HTD50" s="61"/>
      <c r="HTE50" s="61"/>
      <c r="HTF50" s="61"/>
      <c r="HTG50" s="61"/>
      <c r="HTH50" s="61"/>
      <c r="HTI50" s="61"/>
      <c r="HTJ50" s="61"/>
      <c r="HTK50" s="61"/>
      <c r="HTL50" s="61"/>
      <c r="HTM50" s="61"/>
      <c r="HTN50" s="61"/>
      <c r="HTO50" s="61"/>
      <c r="HTP50" s="61"/>
      <c r="HTQ50" s="61"/>
      <c r="HTR50" s="61"/>
      <c r="HTS50" s="61"/>
      <c r="HTT50" s="61"/>
      <c r="HTU50" s="61"/>
      <c r="HTV50" s="61"/>
      <c r="HTW50" s="61"/>
      <c r="HTX50" s="61"/>
      <c r="HTY50" s="61"/>
      <c r="HTZ50" s="61"/>
      <c r="HUA50" s="61"/>
      <c r="HUB50" s="61"/>
      <c r="HUC50" s="61"/>
      <c r="HUD50" s="61"/>
      <c r="HUE50" s="61"/>
      <c r="HUF50" s="61"/>
      <c r="HUG50" s="61"/>
      <c r="HUH50" s="61"/>
      <c r="HUI50" s="61"/>
      <c r="HUJ50" s="61"/>
      <c r="HUK50" s="61"/>
      <c r="HUL50" s="61"/>
      <c r="HUM50" s="61"/>
      <c r="HUN50" s="61"/>
      <c r="HUO50" s="61"/>
      <c r="HUP50" s="61"/>
      <c r="HUQ50" s="61"/>
      <c r="HUR50" s="61"/>
      <c r="HUS50" s="61"/>
      <c r="HUT50" s="61"/>
      <c r="HUU50" s="61"/>
      <c r="HUV50" s="61"/>
      <c r="HUW50" s="61"/>
      <c r="HUX50" s="61"/>
      <c r="HUY50" s="61"/>
      <c r="HUZ50" s="61"/>
      <c r="HVA50" s="61"/>
      <c r="HVB50" s="61"/>
      <c r="HVC50" s="61"/>
      <c r="HVD50" s="61"/>
      <c r="HVE50" s="61"/>
      <c r="HVF50" s="61"/>
      <c r="HVG50" s="61"/>
      <c r="HVH50" s="61"/>
      <c r="HVI50" s="61"/>
      <c r="HVJ50" s="61"/>
      <c r="HVK50" s="61"/>
      <c r="HVL50" s="61"/>
      <c r="HVM50" s="61"/>
      <c r="HVN50" s="61"/>
      <c r="HVO50" s="61"/>
      <c r="HVP50" s="61"/>
      <c r="HVQ50" s="61"/>
      <c r="HVR50" s="61"/>
      <c r="HVS50" s="61"/>
      <c r="HVT50" s="61"/>
      <c r="HVU50" s="61"/>
      <c r="HVV50" s="61"/>
      <c r="HVW50" s="61"/>
      <c r="HVX50" s="61"/>
      <c r="HVY50" s="61"/>
      <c r="HVZ50" s="61"/>
      <c r="HWA50" s="61"/>
      <c r="HWB50" s="61"/>
      <c r="HWC50" s="61"/>
      <c r="HWD50" s="61"/>
      <c r="HWE50" s="61"/>
      <c r="HWF50" s="61"/>
      <c r="HWG50" s="61"/>
      <c r="HWH50" s="61"/>
      <c r="HWI50" s="61"/>
      <c r="HWJ50" s="61"/>
      <c r="HWK50" s="61"/>
      <c r="HWL50" s="61"/>
      <c r="HWM50" s="61"/>
      <c r="HWN50" s="61"/>
      <c r="HWO50" s="61"/>
      <c r="HWP50" s="61"/>
      <c r="HWQ50" s="61"/>
      <c r="HWR50" s="61"/>
      <c r="HWS50" s="61"/>
      <c r="HWT50" s="61"/>
      <c r="HWU50" s="61"/>
      <c r="HWV50" s="61"/>
      <c r="HWW50" s="61"/>
      <c r="HWX50" s="61"/>
      <c r="HWY50" s="61"/>
      <c r="HWZ50" s="61"/>
      <c r="HXA50" s="61"/>
      <c r="HXB50" s="61"/>
      <c r="HXC50" s="61"/>
      <c r="HXD50" s="61"/>
      <c r="HXE50" s="61"/>
      <c r="HXF50" s="61"/>
      <c r="HXG50" s="61"/>
      <c r="HXH50" s="61"/>
      <c r="HXI50" s="61"/>
      <c r="HXJ50" s="61"/>
      <c r="HXK50" s="61"/>
      <c r="HXL50" s="61"/>
      <c r="HXM50" s="61"/>
      <c r="HXN50" s="61"/>
      <c r="HXO50" s="61"/>
      <c r="HXP50" s="61"/>
      <c r="HXQ50" s="61"/>
      <c r="HXR50" s="61"/>
      <c r="HXS50" s="61"/>
      <c r="HXT50" s="61"/>
      <c r="HXU50" s="61"/>
      <c r="HXV50" s="61"/>
      <c r="HXW50" s="61"/>
      <c r="HXX50" s="61"/>
      <c r="HXY50" s="61"/>
      <c r="HXZ50" s="61"/>
      <c r="HYA50" s="61"/>
      <c r="HYB50" s="61"/>
      <c r="HYC50" s="61"/>
      <c r="HYD50" s="61"/>
      <c r="HYE50" s="61"/>
      <c r="HYF50" s="61"/>
      <c r="HYG50" s="61"/>
      <c r="HYH50" s="61"/>
      <c r="HYI50" s="61"/>
      <c r="HYJ50" s="61"/>
      <c r="HYK50" s="61"/>
      <c r="HYL50" s="61"/>
      <c r="HYM50" s="61"/>
      <c r="HYN50" s="61"/>
      <c r="HYO50" s="61"/>
      <c r="HYP50" s="61"/>
      <c r="HYQ50" s="61"/>
      <c r="HYR50" s="61"/>
      <c r="HYS50" s="61"/>
      <c r="HYT50" s="61"/>
      <c r="HYU50" s="61"/>
      <c r="HYV50" s="61"/>
      <c r="HYW50" s="61"/>
      <c r="HYX50" s="61"/>
      <c r="HYY50" s="61"/>
      <c r="HYZ50" s="61"/>
      <c r="HZA50" s="61"/>
      <c r="HZB50" s="61"/>
      <c r="HZC50" s="61"/>
      <c r="HZD50" s="61"/>
      <c r="HZE50" s="61"/>
      <c r="HZF50" s="61"/>
      <c r="HZG50" s="61"/>
      <c r="HZH50" s="61"/>
      <c r="HZI50" s="61"/>
      <c r="HZJ50" s="61"/>
      <c r="HZK50" s="61"/>
      <c r="HZL50" s="61"/>
      <c r="HZM50" s="61"/>
      <c r="HZN50" s="61"/>
      <c r="HZO50" s="61"/>
      <c r="HZP50" s="61"/>
      <c r="HZQ50" s="61"/>
      <c r="HZR50" s="61"/>
      <c r="HZS50" s="61"/>
      <c r="HZT50" s="61"/>
      <c r="HZU50" s="61"/>
      <c r="HZV50" s="61"/>
      <c r="HZW50" s="61"/>
      <c r="HZX50" s="61"/>
      <c r="HZY50" s="61"/>
      <c r="HZZ50" s="61"/>
      <c r="IAA50" s="61"/>
      <c r="IAB50" s="61"/>
      <c r="IAC50" s="61"/>
      <c r="IAD50" s="61"/>
      <c r="IAE50" s="61"/>
      <c r="IAF50" s="61"/>
      <c r="IAG50" s="61"/>
      <c r="IAH50" s="61"/>
      <c r="IAI50" s="61"/>
      <c r="IAJ50" s="61"/>
      <c r="IAK50" s="61"/>
      <c r="IAL50" s="61"/>
      <c r="IAM50" s="61"/>
      <c r="IAN50" s="61"/>
      <c r="IAO50" s="61"/>
      <c r="IAP50" s="61"/>
      <c r="IAQ50" s="61"/>
      <c r="IAR50" s="61"/>
      <c r="IAS50" s="61"/>
      <c r="IAT50" s="61"/>
      <c r="IAU50" s="61"/>
      <c r="IAV50" s="61"/>
      <c r="IAW50" s="61"/>
      <c r="IAX50" s="61"/>
      <c r="IAY50" s="61"/>
      <c r="IAZ50" s="61"/>
      <c r="IBA50" s="61"/>
      <c r="IBB50" s="61"/>
      <c r="IBC50" s="61"/>
      <c r="IBD50" s="61"/>
      <c r="IBE50" s="61"/>
      <c r="IBF50" s="61"/>
      <c r="IBG50" s="61"/>
      <c r="IBH50" s="61"/>
      <c r="IBI50" s="61"/>
      <c r="IBJ50" s="61"/>
      <c r="IBK50" s="61"/>
      <c r="IBL50" s="61"/>
      <c r="IBM50" s="61"/>
      <c r="IBN50" s="61"/>
      <c r="IBO50" s="61"/>
      <c r="IBP50" s="61"/>
      <c r="IBQ50" s="61"/>
      <c r="IBR50" s="61"/>
      <c r="IBS50" s="61"/>
      <c r="IBT50" s="61"/>
      <c r="IBU50" s="61"/>
      <c r="IBV50" s="61"/>
      <c r="IBW50" s="61"/>
      <c r="IBX50" s="61"/>
      <c r="IBY50" s="61"/>
      <c r="IBZ50" s="61"/>
      <c r="ICA50" s="61"/>
      <c r="ICB50" s="61"/>
      <c r="ICC50" s="61"/>
      <c r="ICD50" s="61"/>
      <c r="ICE50" s="61"/>
      <c r="ICF50" s="61"/>
      <c r="ICG50" s="61"/>
      <c r="ICH50" s="61"/>
      <c r="ICI50" s="61"/>
      <c r="ICJ50" s="61"/>
      <c r="ICK50" s="61"/>
      <c r="ICL50" s="61"/>
      <c r="ICM50" s="61"/>
      <c r="ICN50" s="61"/>
      <c r="ICO50" s="61"/>
      <c r="ICP50" s="61"/>
      <c r="ICQ50" s="61"/>
      <c r="ICR50" s="61"/>
      <c r="ICS50" s="61"/>
      <c r="ICT50" s="61"/>
      <c r="ICU50" s="61"/>
      <c r="ICV50" s="61"/>
      <c r="ICW50" s="61"/>
      <c r="ICX50" s="61"/>
      <c r="ICY50" s="61"/>
      <c r="ICZ50" s="61"/>
      <c r="IDA50" s="61"/>
      <c r="IDB50" s="61"/>
      <c r="IDC50" s="61"/>
      <c r="IDD50" s="61"/>
      <c r="IDE50" s="61"/>
      <c r="IDF50" s="61"/>
      <c r="IDG50" s="61"/>
      <c r="IDH50" s="61"/>
      <c r="IDI50" s="61"/>
      <c r="IDJ50" s="61"/>
      <c r="IDK50" s="61"/>
      <c r="IDL50" s="61"/>
      <c r="IDM50" s="61"/>
      <c r="IDN50" s="61"/>
      <c r="IDO50" s="61"/>
      <c r="IDP50" s="61"/>
      <c r="IDQ50" s="61"/>
      <c r="IDR50" s="61"/>
      <c r="IDS50" s="61"/>
      <c r="IDT50" s="61"/>
      <c r="IDU50" s="61"/>
      <c r="IDV50" s="61"/>
      <c r="IDW50" s="61"/>
      <c r="IDX50" s="61"/>
      <c r="IDY50" s="61"/>
      <c r="IDZ50" s="61"/>
      <c r="IEA50" s="61"/>
      <c r="IEB50" s="61"/>
      <c r="IEC50" s="61"/>
      <c r="IED50" s="61"/>
      <c r="IEE50" s="61"/>
      <c r="IEF50" s="61"/>
      <c r="IEG50" s="61"/>
      <c r="IEH50" s="61"/>
      <c r="IEI50" s="61"/>
      <c r="IEJ50" s="61"/>
      <c r="IEK50" s="61"/>
      <c r="IEL50" s="61"/>
      <c r="IEM50" s="61"/>
      <c r="IEN50" s="61"/>
      <c r="IEO50" s="61"/>
      <c r="IEP50" s="61"/>
      <c r="IEQ50" s="61"/>
      <c r="IER50" s="61"/>
      <c r="IES50" s="61"/>
      <c r="IET50" s="61"/>
      <c r="IEU50" s="61"/>
      <c r="IEV50" s="61"/>
      <c r="IEW50" s="61"/>
      <c r="IEX50" s="61"/>
      <c r="IEY50" s="61"/>
      <c r="IEZ50" s="61"/>
      <c r="IFA50" s="61"/>
      <c r="IFB50" s="61"/>
      <c r="IFC50" s="61"/>
      <c r="IFD50" s="61"/>
      <c r="IFE50" s="61"/>
      <c r="IFF50" s="61"/>
      <c r="IFG50" s="61"/>
      <c r="IFH50" s="61"/>
      <c r="IFI50" s="61"/>
      <c r="IFJ50" s="61"/>
      <c r="IFK50" s="61"/>
      <c r="IFL50" s="61"/>
      <c r="IFM50" s="61"/>
      <c r="IFN50" s="61"/>
      <c r="IFO50" s="61"/>
      <c r="IFP50" s="61"/>
      <c r="IFQ50" s="61"/>
      <c r="IFR50" s="61"/>
      <c r="IFS50" s="61"/>
      <c r="IFT50" s="61"/>
      <c r="IFU50" s="61"/>
      <c r="IFV50" s="61"/>
      <c r="IFW50" s="61"/>
      <c r="IFX50" s="61"/>
      <c r="IFY50" s="61"/>
      <c r="IFZ50" s="61"/>
      <c r="IGA50" s="61"/>
      <c r="IGB50" s="61"/>
      <c r="IGC50" s="61"/>
      <c r="IGD50" s="61"/>
      <c r="IGE50" s="61"/>
      <c r="IGF50" s="61"/>
      <c r="IGG50" s="61"/>
      <c r="IGH50" s="61"/>
      <c r="IGI50" s="61"/>
      <c r="IGJ50" s="61"/>
      <c r="IGK50" s="61"/>
      <c r="IGL50" s="61"/>
      <c r="IGM50" s="61"/>
      <c r="IGN50" s="61"/>
      <c r="IGO50" s="61"/>
      <c r="IGP50" s="61"/>
      <c r="IGQ50" s="61"/>
      <c r="IGR50" s="61"/>
      <c r="IGS50" s="61"/>
      <c r="IGT50" s="61"/>
      <c r="IGU50" s="61"/>
      <c r="IGV50" s="61"/>
      <c r="IGW50" s="61"/>
      <c r="IGX50" s="61"/>
      <c r="IGY50" s="61"/>
      <c r="IGZ50" s="61"/>
      <c r="IHA50" s="61"/>
      <c r="IHB50" s="61"/>
      <c r="IHC50" s="61"/>
      <c r="IHD50" s="61"/>
      <c r="IHE50" s="61"/>
      <c r="IHF50" s="61"/>
      <c r="IHG50" s="61"/>
      <c r="IHH50" s="61"/>
      <c r="IHI50" s="61"/>
      <c r="IHJ50" s="61"/>
      <c r="IHK50" s="61"/>
      <c r="IHL50" s="61"/>
      <c r="IHM50" s="61"/>
      <c r="IHN50" s="61"/>
      <c r="IHO50" s="61"/>
      <c r="IHP50" s="61"/>
      <c r="IHQ50" s="61"/>
      <c r="IHR50" s="61"/>
      <c r="IHS50" s="61"/>
      <c r="IHT50" s="61"/>
      <c r="IHU50" s="61"/>
      <c r="IHV50" s="61"/>
      <c r="IHW50" s="61"/>
      <c r="IHX50" s="61"/>
      <c r="IHY50" s="61"/>
      <c r="IHZ50" s="61"/>
      <c r="IIA50" s="61"/>
      <c r="IIB50" s="61"/>
      <c r="IIC50" s="61"/>
      <c r="IID50" s="61"/>
      <c r="IIE50" s="61"/>
      <c r="IIF50" s="61"/>
      <c r="IIG50" s="61"/>
      <c r="IIH50" s="61"/>
      <c r="III50" s="61"/>
      <c r="IIJ50" s="61"/>
      <c r="IIK50" s="61"/>
      <c r="IIL50" s="61"/>
      <c r="IIM50" s="61"/>
      <c r="IIN50" s="61"/>
      <c r="IIO50" s="61"/>
      <c r="IIP50" s="61"/>
      <c r="IIQ50" s="61"/>
      <c r="IIR50" s="61"/>
      <c r="IIS50" s="61"/>
      <c r="IIT50" s="61"/>
      <c r="IIU50" s="61"/>
      <c r="IIV50" s="61"/>
      <c r="IIW50" s="61"/>
      <c r="IIX50" s="61"/>
      <c r="IIY50" s="61"/>
      <c r="IIZ50" s="61"/>
      <c r="IJA50" s="61"/>
      <c r="IJB50" s="61"/>
      <c r="IJC50" s="61"/>
      <c r="IJD50" s="61"/>
      <c r="IJE50" s="61"/>
      <c r="IJF50" s="61"/>
      <c r="IJG50" s="61"/>
      <c r="IJH50" s="61"/>
      <c r="IJI50" s="61"/>
      <c r="IJJ50" s="61"/>
      <c r="IJK50" s="61"/>
      <c r="IJL50" s="61"/>
      <c r="IJM50" s="61"/>
      <c r="IJN50" s="61"/>
      <c r="IJO50" s="61"/>
      <c r="IJP50" s="61"/>
      <c r="IJQ50" s="61"/>
      <c r="IJR50" s="61"/>
      <c r="IJS50" s="61"/>
      <c r="IJT50" s="61"/>
      <c r="IJU50" s="61"/>
      <c r="IJV50" s="61"/>
      <c r="IJW50" s="61"/>
      <c r="IJX50" s="61"/>
      <c r="IJY50" s="61"/>
      <c r="IJZ50" s="61"/>
      <c r="IKA50" s="61"/>
      <c r="IKB50" s="61"/>
      <c r="IKC50" s="61"/>
      <c r="IKD50" s="61"/>
      <c r="IKE50" s="61"/>
      <c r="IKF50" s="61"/>
      <c r="IKG50" s="61"/>
      <c r="IKH50" s="61"/>
      <c r="IKI50" s="61"/>
      <c r="IKJ50" s="61"/>
      <c r="IKK50" s="61"/>
      <c r="IKL50" s="61"/>
      <c r="IKM50" s="61"/>
      <c r="IKN50" s="61"/>
      <c r="IKO50" s="61"/>
      <c r="IKP50" s="61"/>
      <c r="IKQ50" s="61"/>
      <c r="IKR50" s="61"/>
      <c r="IKS50" s="61"/>
      <c r="IKT50" s="61"/>
      <c r="IKU50" s="61"/>
      <c r="IKV50" s="61"/>
      <c r="IKW50" s="61"/>
      <c r="IKX50" s="61"/>
      <c r="IKY50" s="61"/>
      <c r="IKZ50" s="61"/>
      <c r="ILA50" s="61"/>
      <c r="ILB50" s="61"/>
      <c r="ILC50" s="61"/>
      <c r="ILD50" s="61"/>
      <c r="ILE50" s="61"/>
      <c r="ILF50" s="61"/>
      <c r="ILG50" s="61"/>
      <c r="ILH50" s="61"/>
      <c r="ILI50" s="61"/>
      <c r="ILJ50" s="61"/>
      <c r="ILK50" s="61"/>
      <c r="ILL50" s="61"/>
      <c r="ILM50" s="61"/>
      <c r="ILN50" s="61"/>
      <c r="ILO50" s="61"/>
      <c r="ILP50" s="61"/>
      <c r="ILQ50" s="61"/>
      <c r="ILR50" s="61"/>
      <c r="ILS50" s="61"/>
      <c r="ILT50" s="61"/>
      <c r="ILU50" s="61"/>
      <c r="ILV50" s="61"/>
      <c r="ILW50" s="61"/>
      <c r="ILX50" s="61"/>
      <c r="ILY50" s="61"/>
      <c r="ILZ50" s="61"/>
      <c r="IMA50" s="61"/>
      <c r="IMB50" s="61"/>
      <c r="IMC50" s="61"/>
      <c r="IMD50" s="61"/>
      <c r="IME50" s="61"/>
      <c r="IMF50" s="61"/>
      <c r="IMG50" s="61"/>
      <c r="IMH50" s="61"/>
      <c r="IMI50" s="61"/>
      <c r="IMJ50" s="61"/>
      <c r="IMK50" s="61"/>
      <c r="IML50" s="61"/>
      <c r="IMM50" s="61"/>
      <c r="IMN50" s="61"/>
      <c r="IMO50" s="61"/>
      <c r="IMP50" s="61"/>
      <c r="IMQ50" s="61"/>
      <c r="IMR50" s="61"/>
      <c r="IMS50" s="61"/>
      <c r="IMT50" s="61"/>
      <c r="IMU50" s="61"/>
      <c r="IMV50" s="61"/>
      <c r="IMW50" s="61"/>
      <c r="IMX50" s="61"/>
      <c r="IMY50" s="61"/>
      <c r="IMZ50" s="61"/>
      <c r="INA50" s="61"/>
      <c r="INB50" s="61"/>
      <c r="INC50" s="61"/>
      <c r="IND50" s="61"/>
      <c r="INE50" s="61"/>
      <c r="INF50" s="61"/>
      <c r="ING50" s="61"/>
      <c r="INH50" s="61"/>
      <c r="INI50" s="61"/>
      <c r="INJ50" s="61"/>
      <c r="INK50" s="61"/>
      <c r="INL50" s="61"/>
      <c r="INM50" s="61"/>
      <c r="INN50" s="61"/>
      <c r="INO50" s="61"/>
      <c r="INP50" s="61"/>
      <c r="INQ50" s="61"/>
      <c r="INR50" s="61"/>
      <c r="INS50" s="61"/>
      <c r="INT50" s="61"/>
      <c r="INU50" s="61"/>
      <c r="INV50" s="61"/>
      <c r="INW50" s="61"/>
      <c r="INX50" s="61"/>
      <c r="INY50" s="61"/>
      <c r="INZ50" s="61"/>
      <c r="IOA50" s="61"/>
      <c r="IOB50" s="61"/>
      <c r="IOC50" s="61"/>
      <c r="IOD50" s="61"/>
      <c r="IOE50" s="61"/>
      <c r="IOF50" s="61"/>
      <c r="IOG50" s="61"/>
      <c r="IOH50" s="61"/>
      <c r="IOI50" s="61"/>
      <c r="IOJ50" s="61"/>
      <c r="IOK50" s="61"/>
      <c r="IOL50" s="61"/>
      <c r="IOM50" s="61"/>
      <c r="ION50" s="61"/>
      <c r="IOO50" s="61"/>
      <c r="IOP50" s="61"/>
      <c r="IOQ50" s="61"/>
      <c r="IOR50" s="61"/>
      <c r="IOS50" s="61"/>
      <c r="IOT50" s="61"/>
      <c r="IOU50" s="61"/>
      <c r="IOV50" s="61"/>
      <c r="IOW50" s="61"/>
      <c r="IOX50" s="61"/>
      <c r="IOY50" s="61"/>
      <c r="IOZ50" s="61"/>
      <c r="IPA50" s="61"/>
      <c r="IPB50" s="61"/>
      <c r="IPC50" s="61"/>
      <c r="IPD50" s="61"/>
      <c r="IPE50" s="61"/>
      <c r="IPF50" s="61"/>
      <c r="IPG50" s="61"/>
      <c r="IPH50" s="61"/>
      <c r="IPI50" s="61"/>
      <c r="IPJ50" s="61"/>
      <c r="IPK50" s="61"/>
      <c r="IPL50" s="61"/>
      <c r="IPM50" s="61"/>
      <c r="IPN50" s="61"/>
      <c r="IPO50" s="61"/>
      <c r="IPP50" s="61"/>
      <c r="IPQ50" s="61"/>
      <c r="IPR50" s="61"/>
      <c r="IPS50" s="61"/>
      <c r="IPT50" s="61"/>
      <c r="IPU50" s="61"/>
      <c r="IPV50" s="61"/>
      <c r="IPW50" s="61"/>
      <c r="IPX50" s="61"/>
      <c r="IPY50" s="61"/>
      <c r="IPZ50" s="61"/>
      <c r="IQA50" s="61"/>
      <c r="IQB50" s="61"/>
      <c r="IQC50" s="61"/>
      <c r="IQD50" s="61"/>
      <c r="IQE50" s="61"/>
      <c r="IQF50" s="61"/>
      <c r="IQG50" s="61"/>
      <c r="IQH50" s="61"/>
      <c r="IQI50" s="61"/>
      <c r="IQJ50" s="61"/>
      <c r="IQK50" s="61"/>
      <c r="IQL50" s="61"/>
      <c r="IQM50" s="61"/>
      <c r="IQN50" s="61"/>
      <c r="IQO50" s="61"/>
      <c r="IQP50" s="61"/>
      <c r="IQQ50" s="61"/>
      <c r="IQR50" s="61"/>
      <c r="IQS50" s="61"/>
      <c r="IQT50" s="61"/>
      <c r="IQU50" s="61"/>
      <c r="IQV50" s="61"/>
      <c r="IQW50" s="61"/>
      <c r="IQX50" s="61"/>
      <c r="IQY50" s="61"/>
      <c r="IQZ50" s="61"/>
      <c r="IRA50" s="61"/>
      <c r="IRB50" s="61"/>
      <c r="IRC50" s="61"/>
      <c r="IRD50" s="61"/>
      <c r="IRE50" s="61"/>
      <c r="IRF50" s="61"/>
      <c r="IRG50" s="61"/>
      <c r="IRH50" s="61"/>
      <c r="IRI50" s="61"/>
      <c r="IRJ50" s="61"/>
      <c r="IRK50" s="61"/>
      <c r="IRL50" s="61"/>
      <c r="IRM50" s="61"/>
      <c r="IRN50" s="61"/>
      <c r="IRO50" s="61"/>
      <c r="IRP50" s="61"/>
      <c r="IRQ50" s="61"/>
      <c r="IRR50" s="61"/>
      <c r="IRS50" s="61"/>
      <c r="IRT50" s="61"/>
      <c r="IRU50" s="61"/>
      <c r="IRV50" s="61"/>
      <c r="IRW50" s="61"/>
      <c r="IRX50" s="61"/>
      <c r="IRY50" s="61"/>
      <c r="IRZ50" s="61"/>
      <c r="ISA50" s="61"/>
      <c r="ISB50" s="61"/>
      <c r="ISC50" s="61"/>
      <c r="ISD50" s="61"/>
      <c r="ISE50" s="61"/>
      <c r="ISF50" s="61"/>
      <c r="ISG50" s="61"/>
      <c r="ISH50" s="61"/>
      <c r="ISI50" s="61"/>
      <c r="ISJ50" s="61"/>
      <c r="ISK50" s="61"/>
      <c r="ISL50" s="61"/>
      <c r="ISM50" s="61"/>
      <c r="ISN50" s="61"/>
      <c r="ISO50" s="61"/>
      <c r="ISP50" s="61"/>
      <c r="ISQ50" s="61"/>
      <c r="ISR50" s="61"/>
      <c r="ISS50" s="61"/>
      <c r="IST50" s="61"/>
      <c r="ISU50" s="61"/>
      <c r="ISV50" s="61"/>
      <c r="ISW50" s="61"/>
      <c r="ISX50" s="61"/>
      <c r="ISY50" s="61"/>
      <c r="ISZ50" s="61"/>
      <c r="ITA50" s="61"/>
      <c r="ITB50" s="61"/>
      <c r="ITC50" s="61"/>
      <c r="ITD50" s="61"/>
      <c r="ITE50" s="61"/>
      <c r="ITF50" s="61"/>
      <c r="ITG50" s="61"/>
      <c r="ITH50" s="61"/>
      <c r="ITI50" s="61"/>
      <c r="ITJ50" s="61"/>
      <c r="ITK50" s="61"/>
      <c r="ITL50" s="61"/>
      <c r="ITM50" s="61"/>
      <c r="ITN50" s="61"/>
      <c r="ITO50" s="61"/>
      <c r="ITP50" s="61"/>
      <c r="ITQ50" s="61"/>
      <c r="ITR50" s="61"/>
      <c r="ITS50" s="61"/>
      <c r="ITT50" s="61"/>
      <c r="ITU50" s="61"/>
      <c r="ITV50" s="61"/>
      <c r="ITW50" s="61"/>
      <c r="ITX50" s="61"/>
      <c r="ITY50" s="61"/>
      <c r="ITZ50" s="61"/>
      <c r="IUA50" s="61"/>
      <c r="IUB50" s="61"/>
      <c r="IUC50" s="61"/>
      <c r="IUD50" s="61"/>
      <c r="IUE50" s="61"/>
      <c r="IUF50" s="61"/>
      <c r="IUG50" s="61"/>
      <c r="IUH50" s="61"/>
      <c r="IUI50" s="61"/>
      <c r="IUJ50" s="61"/>
      <c r="IUK50" s="61"/>
      <c r="IUL50" s="61"/>
      <c r="IUM50" s="61"/>
      <c r="IUN50" s="61"/>
      <c r="IUO50" s="61"/>
      <c r="IUP50" s="61"/>
      <c r="IUQ50" s="61"/>
      <c r="IUR50" s="61"/>
      <c r="IUS50" s="61"/>
      <c r="IUT50" s="61"/>
      <c r="IUU50" s="61"/>
      <c r="IUV50" s="61"/>
      <c r="IUW50" s="61"/>
      <c r="IUX50" s="61"/>
      <c r="IUY50" s="61"/>
      <c r="IUZ50" s="61"/>
      <c r="IVA50" s="61"/>
      <c r="IVB50" s="61"/>
      <c r="IVC50" s="61"/>
      <c r="IVD50" s="61"/>
      <c r="IVE50" s="61"/>
      <c r="IVF50" s="61"/>
      <c r="IVG50" s="61"/>
      <c r="IVH50" s="61"/>
      <c r="IVI50" s="61"/>
      <c r="IVJ50" s="61"/>
      <c r="IVK50" s="61"/>
      <c r="IVL50" s="61"/>
      <c r="IVM50" s="61"/>
      <c r="IVN50" s="61"/>
      <c r="IVO50" s="61"/>
      <c r="IVP50" s="61"/>
      <c r="IVQ50" s="61"/>
      <c r="IVR50" s="61"/>
      <c r="IVS50" s="61"/>
      <c r="IVT50" s="61"/>
      <c r="IVU50" s="61"/>
      <c r="IVV50" s="61"/>
      <c r="IVW50" s="61"/>
      <c r="IVX50" s="61"/>
      <c r="IVY50" s="61"/>
      <c r="IVZ50" s="61"/>
      <c r="IWA50" s="61"/>
      <c r="IWB50" s="61"/>
      <c r="IWC50" s="61"/>
      <c r="IWD50" s="61"/>
      <c r="IWE50" s="61"/>
      <c r="IWF50" s="61"/>
      <c r="IWG50" s="61"/>
      <c r="IWH50" s="61"/>
      <c r="IWI50" s="61"/>
      <c r="IWJ50" s="61"/>
      <c r="IWK50" s="61"/>
      <c r="IWL50" s="61"/>
      <c r="IWM50" s="61"/>
      <c r="IWN50" s="61"/>
      <c r="IWO50" s="61"/>
      <c r="IWP50" s="61"/>
      <c r="IWQ50" s="61"/>
      <c r="IWR50" s="61"/>
      <c r="IWS50" s="61"/>
      <c r="IWT50" s="61"/>
      <c r="IWU50" s="61"/>
      <c r="IWV50" s="61"/>
      <c r="IWW50" s="61"/>
      <c r="IWX50" s="61"/>
      <c r="IWY50" s="61"/>
      <c r="IWZ50" s="61"/>
      <c r="IXA50" s="61"/>
      <c r="IXB50" s="61"/>
      <c r="IXC50" s="61"/>
      <c r="IXD50" s="61"/>
      <c r="IXE50" s="61"/>
      <c r="IXF50" s="61"/>
      <c r="IXG50" s="61"/>
      <c r="IXH50" s="61"/>
      <c r="IXI50" s="61"/>
      <c r="IXJ50" s="61"/>
      <c r="IXK50" s="61"/>
      <c r="IXL50" s="61"/>
      <c r="IXM50" s="61"/>
      <c r="IXN50" s="61"/>
      <c r="IXO50" s="61"/>
      <c r="IXP50" s="61"/>
      <c r="IXQ50" s="61"/>
      <c r="IXR50" s="61"/>
      <c r="IXS50" s="61"/>
      <c r="IXT50" s="61"/>
      <c r="IXU50" s="61"/>
      <c r="IXV50" s="61"/>
      <c r="IXW50" s="61"/>
      <c r="IXX50" s="61"/>
      <c r="IXY50" s="61"/>
      <c r="IXZ50" s="61"/>
      <c r="IYA50" s="61"/>
      <c r="IYB50" s="61"/>
      <c r="IYC50" s="61"/>
      <c r="IYD50" s="61"/>
      <c r="IYE50" s="61"/>
      <c r="IYF50" s="61"/>
      <c r="IYG50" s="61"/>
      <c r="IYH50" s="61"/>
      <c r="IYI50" s="61"/>
      <c r="IYJ50" s="61"/>
      <c r="IYK50" s="61"/>
      <c r="IYL50" s="61"/>
      <c r="IYM50" s="61"/>
      <c r="IYN50" s="61"/>
      <c r="IYO50" s="61"/>
      <c r="IYP50" s="61"/>
      <c r="IYQ50" s="61"/>
      <c r="IYR50" s="61"/>
      <c r="IYS50" s="61"/>
      <c r="IYT50" s="61"/>
      <c r="IYU50" s="61"/>
      <c r="IYV50" s="61"/>
      <c r="IYW50" s="61"/>
      <c r="IYX50" s="61"/>
      <c r="IYY50" s="61"/>
      <c r="IYZ50" s="61"/>
      <c r="IZA50" s="61"/>
      <c r="IZB50" s="61"/>
      <c r="IZC50" s="61"/>
      <c r="IZD50" s="61"/>
      <c r="IZE50" s="61"/>
      <c r="IZF50" s="61"/>
      <c r="IZG50" s="61"/>
      <c r="IZH50" s="61"/>
      <c r="IZI50" s="61"/>
      <c r="IZJ50" s="61"/>
      <c r="IZK50" s="61"/>
      <c r="IZL50" s="61"/>
      <c r="IZM50" s="61"/>
      <c r="IZN50" s="61"/>
      <c r="IZO50" s="61"/>
      <c r="IZP50" s="61"/>
      <c r="IZQ50" s="61"/>
      <c r="IZR50" s="61"/>
      <c r="IZS50" s="61"/>
      <c r="IZT50" s="61"/>
      <c r="IZU50" s="61"/>
      <c r="IZV50" s="61"/>
      <c r="IZW50" s="61"/>
      <c r="IZX50" s="61"/>
      <c r="IZY50" s="61"/>
      <c r="IZZ50" s="61"/>
      <c r="JAA50" s="61"/>
      <c r="JAB50" s="61"/>
      <c r="JAC50" s="61"/>
      <c r="JAD50" s="61"/>
      <c r="JAE50" s="61"/>
      <c r="JAF50" s="61"/>
      <c r="JAG50" s="61"/>
      <c r="JAH50" s="61"/>
      <c r="JAI50" s="61"/>
      <c r="JAJ50" s="61"/>
      <c r="JAK50" s="61"/>
      <c r="JAL50" s="61"/>
      <c r="JAM50" s="61"/>
      <c r="JAN50" s="61"/>
      <c r="JAO50" s="61"/>
      <c r="JAP50" s="61"/>
      <c r="JAQ50" s="61"/>
      <c r="JAR50" s="61"/>
      <c r="JAS50" s="61"/>
      <c r="JAT50" s="61"/>
      <c r="JAU50" s="61"/>
      <c r="JAV50" s="61"/>
      <c r="JAW50" s="61"/>
      <c r="JAX50" s="61"/>
      <c r="JAY50" s="61"/>
      <c r="JAZ50" s="61"/>
      <c r="JBA50" s="61"/>
      <c r="JBB50" s="61"/>
      <c r="JBC50" s="61"/>
      <c r="JBD50" s="61"/>
      <c r="JBE50" s="61"/>
      <c r="JBF50" s="61"/>
      <c r="JBG50" s="61"/>
      <c r="JBH50" s="61"/>
      <c r="JBI50" s="61"/>
      <c r="JBJ50" s="61"/>
      <c r="JBK50" s="61"/>
      <c r="JBL50" s="61"/>
      <c r="JBM50" s="61"/>
      <c r="JBN50" s="61"/>
      <c r="JBO50" s="61"/>
      <c r="JBP50" s="61"/>
      <c r="JBQ50" s="61"/>
      <c r="JBR50" s="61"/>
      <c r="JBS50" s="61"/>
      <c r="JBT50" s="61"/>
      <c r="JBU50" s="61"/>
      <c r="JBV50" s="61"/>
      <c r="JBW50" s="61"/>
      <c r="JBX50" s="61"/>
      <c r="JBY50" s="61"/>
      <c r="JBZ50" s="61"/>
      <c r="JCA50" s="61"/>
      <c r="JCB50" s="61"/>
      <c r="JCC50" s="61"/>
      <c r="JCD50" s="61"/>
      <c r="JCE50" s="61"/>
      <c r="JCF50" s="61"/>
      <c r="JCG50" s="61"/>
      <c r="JCH50" s="61"/>
      <c r="JCI50" s="61"/>
      <c r="JCJ50" s="61"/>
      <c r="JCK50" s="61"/>
      <c r="JCL50" s="61"/>
      <c r="JCM50" s="61"/>
      <c r="JCN50" s="61"/>
      <c r="JCO50" s="61"/>
      <c r="JCP50" s="61"/>
      <c r="JCQ50" s="61"/>
      <c r="JCR50" s="61"/>
      <c r="JCS50" s="61"/>
      <c r="JCT50" s="61"/>
      <c r="JCU50" s="61"/>
      <c r="JCV50" s="61"/>
      <c r="JCW50" s="61"/>
      <c r="JCX50" s="61"/>
      <c r="JCY50" s="61"/>
      <c r="JCZ50" s="61"/>
      <c r="JDA50" s="61"/>
      <c r="JDB50" s="61"/>
      <c r="JDC50" s="61"/>
      <c r="JDD50" s="61"/>
      <c r="JDE50" s="61"/>
      <c r="JDF50" s="61"/>
      <c r="JDG50" s="61"/>
      <c r="JDH50" s="61"/>
      <c r="JDI50" s="61"/>
      <c r="JDJ50" s="61"/>
      <c r="JDK50" s="61"/>
      <c r="JDL50" s="61"/>
      <c r="JDM50" s="61"/>
      <c r="JDN50" s="61"/>
      <c r="JDO50" s="61"/>
      <c r="JDP50" s="61"/>
      <c r="JDQ50" s="61"/>
      <c r="JDR50" s="61"/>
      <c r="JDS50" s="61"/>
      <c r="JDT50" s="61"/>
      <c r="JDU50" s="61"/>
      <c r="JDV50" s="61"/>
      <c r="JDW50" s="61"/>
      <c r="JDX50" s="61"/>
      <c r="JDY50" s="61"/>
      <c r="JDZ50" s="61"/>
      <c r="JEA50" s="61"/>
      <c r="JEB50" s="61"/>
      <c r="JEC50" s="61"/>
      <c r="JED50" s="61"/>
      <c r="JEE50" s="61"/>
      <c r="JEF50" s="61"/>
      <c r="JEG50" s="61"/>
      <c r="JEH50" s="61"/>
      <c r="JEI50" s="61"/>
      <c r="JEJ50" s="61"/>
      <c r="JEK50" s="61"/>
      <c r="JEL50" s="61"/>
      <c r="JEM50" s="61"/>
      <c r="JEN50" s="61"/>
      <c r="JEO50" s="61"/>
      <c r="JEP50" s="61"/>
      <c r="JEQ50" s="61"/>
      <c r="JER50" s="61"/>
      <c r="JES50" s="61"/>
      <c r="JET50" s="61"/>
      <c r="JEU50" s="61"/>
      <c r="JEV50" s="61"/>
      <c r="JEW50" s="61"/>
      <c r="JEX50" s="61"/>
      <c r="JEY50" s="61"/>
      <c r="JEZ50" s="61"/>
      <c r="JFA50" s="61"/>
      <c r="JFB50" s="61"/>
      <c r="JFC50" s="61"/>
      <c r="JFD50" s="61"/>
      <c r="JFE50" s="61"/>
      <c r="JFF50" s="61"/>
      <c r="JFG50" s="61"/>
      <c r="JFH50" s="61"/>
      <c r="JFI50" s="61"/>
      <c r="JFJ50" s="61"/>
      <c r="JFK50" s="61"/>
      <c r="JFL50" s="61"/>
      <c r="JFM50" s="61"/>
      <c r="JFN50" s="61"/>
      <c r="JFO50" s="61"/>
      <c r="JFP50" s="61"/>
      <c r="JFQ50" s="61"/>
      <c r="JFR50" s="61"/>
      <c r="JFS50" s="61"/>
      <c r="JFT50" s="61"/>
      <c r="JFU50" s="61"/>
      <c r="JFV50" s="61"/>
      <c r="JFW50" s="61"/>
      <c r="JFX50" s="61"/>
      <c r="JFY50" s="61"/>
      <c r="JFZ50" s="61"/>
      <c r="JGA50" s="61"/>
      <c r="JGB50" s="61"/>
      <c r="JGC50" s="61"/>
      <c r="JGD50" s="61"/>
      <c r="JGE50" s="61"/>
      <c r="JGF50" s="61"/>
      <c r="JGG50" s="61"/>
      <c r="JGH50" s="61"/>
      <c r="JGI50" s="61"/>
      <c r="JGJ50" s="61"/>
      <c r="JGK50" s="61"/>
      <c r="JGL50" s="61"/>
      <c r="JGM50" s="61"/>
      <c r="JGN50" s="61"/>
      <c r="JGO50" s="61"/>
      <c r="JGP50" s="61"/>
      <c r="JGQ50" s="61"/>
      <c r="JGR50" s="61"/>
      <c r="JGS50" s="61"/>
      <c r="JGT50" s="61"/>
      <c r="JGU50" s="61"/>
      <c r="JGV50" s="61"/>
      <c r="JGW50" s="61"/>
      <c r="JGX50" s="61"/>
      <c r="JGY50" s="61"/>
      <c r="JGZ50" s="61"/>
      <c r="JHA50" s="61"/>
      <c r="JHB50" s="61"/>
      <c r="JHC50" s="61"/>
      <c r="JHD50" s="61"/>
      <c r="JHE50" s="61"/>
      <c r="JHF50" s="61"/>
      <c r="JHG50" s="61"/>
      <c r="JHH50" s="61"/>
      <c r="JHI50" s="61"/>
      <c r="JHJ50" s="61"/>
      <c r="JHK50" s="61"/>
      <c r="JHL50" s="61"/>
      <c r="JHM50" s="61"/>
      <c r="JHN50" s="61"/>
      <c r="JHO50" s="61"/>
      <c r="JHP50" s="61"/>
      <c r="JHQ50" s="61"/>
      <c r="JHR50" s="61"/>
      <c r="JHS50" s="61"/>
      <c r="JHT50" s="61"/>
      <c r="JHU50" s="61"/>
      <c r="JHV50" s="61"/>
      <c r="JHW50" s="61"/>
      <c r="JHX50" s="61"/>
      <c r="JHY50" s="61"/>
      <c r="JHZ50" s="61"/>
      <c r="JIA50" s="61"/>
      <c r="JIB50" s="61"/>
      <c r="JIC50" s="61"/>
      <c r="JID50" s="61"/>
      <c r="JIE50" s="61"/>
      <c r="JIF50" s="61"/>
      <c r="JIG50" s="61"/>
      <c r="JIH50" s="61"/>
      <c r="JII50" s="61"/>
      <c r="JIJ50" s="61"/>
      <c r="JIK50" s="61"/>
      <c r="JIL50" s="61"/>
      <c r="JIM50" s="61"/>
      <c r="JIN50" s="61"/>
      <c r="JIO50" s="61"/>
      <c r="JIP50" s="61"/>
      <c r="JIQ50" s="61"/>
      <c r="JIR50" s="61"/>
      <c r="JIS50" s="61"/>
      <c r="JIT50" s="61"/>
      <c r="JIU50" s="61"/>
      <c r="JIV50" s="61"/>
      <c r="JIW50" s="61"/>
      <c r="JIX50" s="61"/>
      <c r="JIY50" s="61"/>
      <c r="JIZ50" s="61"/>
      <c r="JJA50" s="61"/>
      <c r="JJB50" s="61"/>
      <c r="JJC50" s="61"/>
      <c r="JJD50" s="61"/>
      <c r="JJE50" s="61"/>
      <c r="JJF50" s="61"/>
      <c r="JJG50" s="61"/>
      <c r="JJH50" s="61"/>
      <c r="JJI50" s="61"/>
      <c r="JJJ50" s="61"/>
      <c r="JJK50" s="61"/>
      <c r="JJL50" s="61"/>
      <c r="JJM50" s="61"/>
      <c r="JJN50" s="61"/>
      <c r="JJO50" s="61"/>
      <c r="JJP50" s="61"/>
      <c r="JJQ50" s="61"/>
      <c r="JJR50" s="61"/>
      <c r="JJS50" s="61"/>
      <c r="JJT50" s="61"/>
      <c r="JJU50" s="61"/>
      <c r="JJV50" s="61"/>
      <c r="JJW50" s="61"/>
      <c r="JJX50" s="61"/>
      <c r="JJY50" s="61"/>
      <c r="JJZ50" s="61"/>
      <c r="JKA50" s="61"/>
      <c r="JKB50" s="61"/>
      <c r="JKC50" s="61"/>
      <c r="JKD50" s="61"/>
      <c r="JKE50" s="61"/>
      <c r="JKF50" s="61"/>
      <c r="JKG50" s="61"/>
      <c r="JKH50" s="61"/>
      <c r="JKI50" s="61"/>
      <c r="JKJ50" s="61"/>
      <c r="JKK50" s="61"/>
      <c r="JKL50" s="61"/>
      <c r="JKM50" s="61"/>
      <c r="JKN50" s="61"/>
      <c r="JKO50" s="61"/>
      <c r="JKP50" s="61"/>
      <c r="JKQ50" s="61"/>
      <c r="JKR50" s="61"/>
      <c r="JKS50" s="61"/>
      <c r="JKT50" s="61"/>
      <c r="JKU50" s="61"/>
      <c r="JKV50" s="61"/>
      <c r="JKW50" s="61"/>
      <c r="JKX50" s="61"/>
      <c r="JKY50" s="61"/>
      <c r="JKZ50" s="61"/>
      <c r="JLA50" s="61"/>
      <c r="JLB50" s="61"/>
      <c r="JLC50" s="61"/>
      <c r="JLD50" s="61"/>
      <c r="JLE50" s="61"/>
      <c r="JLF50" s="61"/>
      <c r="JLG50" s="61"/>
      <c r="JLH50" s="61"/>
      <c r="JLI50" s="61"/>
      <c r="JLJ50" s="61"/>
      <c r="JLK50" s="61"/>
      <c r="JLL50" s="61"/>
      <c r="JLM50" s="61"/>
      <c r="JLN50" s="61"/>
      <c r="JLO50" s="61"/>
      <c r="JLP50" s="61"/>
      <c r="JLQ50" s="61"/>
      <c r="JLR50" s="61"/>
      <c r="JLS50" s="61"/>
      <c r="JLT50" s="61"/>
      <c r="JLU50" s="61"/>
      <c r="JLV50" s="61"/>
      <c r="JLW50" s="61"/>
      <c r="JLX50" s="61"/>
      <c r="JLY50" s="61"/>
      <c r="JLZ50" s="61"/>
      <c r="JMA50" s="61"/>
      <c r="JMB50" s="61"/>
      <c r="JMC50" s="61"/>
      <c r="JMD50" s="61"/>
      <c r="JME50" s="61"/>
      <c r="JMF50" s="61"/>
      <c r="JMG50" s="61"/>
      <c r="JMH50" s="61"/>
      <c r="JMI50" s="61"/>
      <c r="JMJ50" s="61"/>
      <c r="JMK50" s="61"/>
      <c r="JML50" s="61"/>
      <c r="JMM50" s="61"/>
      <c r="JMN50" s="61"/>
      <c r="JMO50" s="61"/>
      <c r="JMP50" s="61"/>
      <c r="JMQ50" s="61"/>
      <c r="JMR50" s="61"/>
      <c r="JMS50" s="61"/>
      <c r="JMT50" s="61"/>
      <c r="JMU50" s="61"/>
      <c r="JMV50" s="61"/>
      <c r="JMW50" s="61"/>
      <c r="JMX50" s="61"/>
      <c r="JMY50" s="61"/>
      <c r="JMZ50" s="61"/>
      <c r="JNA50" s="61"/>
      <c r="JNB50" s="61"/>
      <c r="JNC50" s="61"/>
      <c r="JND50" s="61"/>
      <c r="JNE50" s="61"/>
      <c r="JNF50" s="61"/>
      <c r="JNG50" s="61"/>
      <c r="JNH50" s="61"/>
      <c r="JNI50" s="61"/>
      <c r="JNJ50" s="61"/>
      <c r="JNK50" s="61"/>
      <c r="JNL50" s="61"/>
      <c r="JNM50" s="61"/>
      <c r="JNN50" s="61"/>
      <c r="JNO50" s="61"/>
      <c r="JNP50" s="61"/>
      <c r="JNQ50" s="61"/>
      <c r="JNR50" s="61"/>
      <c r="JNS50" s="61"/>
      <c r="JNT50" s="61"/>
      <c r="JNU50" s="61"/>
      <c r="JNV50" s="61"/>
      <c r="JNW50" s="61"/>
      <c r="JNX50" s="61"/>
      <c r="JNY50" s="61"/>
      <c r="JNZ50" s="61"/>
      <c r="JOA50" s="61"/>
      <c r="JOB50" s="61"/>
      <c r="JOC50" s="61"/>
      <c r="JOD50" s="61"/>
      <c r="JOE50" s="61"/>
      <c r="JOF50" s="61"/>
      <c r="JOG50" s="61"/>
      <c r="JOH50" s="61"/>
      <c r="JOI50" s="61"/>
      <c r="JOJ50" s="61"/>
      <c r="JOK50" s="61"/>
      <c r="JOL50" s="61"/>
      <c r="JOM50" s="61"/>
      <c r="JON50" s="61"/>
      <c r="JOO50" s="61"/>
      <c r="JOP50" s="61"/>
      <c r="JOQ50" s="61"/>
      <c r="JOR50" s="61"/>
      <c r="JOS50" s="61"/>
      <c r="JOT50" s="61"/>
      <c r="JOU50" s="61"/>
      <c r="JOV50" s="61"/>
      <c r="JOW50" s="61"/>
      <c r="JOX50" s="61"/>
      <c r="JOY50" s="61"/>
      <c r="JOZ50" s="61"/>
      <c r="JPA50" s="61"/>
      <c r="JPB50" s="61"/>
      <c r="JPC50" s="61"/>
      <c r="JPD50" s="61"/>
      <c r="JPE50" s="61"/>
      <c r="JPF50" s="61"/>
      <c r="JPG50" s="61"/>
      <c r="JPH50" s="61"/>
      <c r="JPI50" s="61"/>
      <c r="JPJ50" s="61"/>
      <c r="JPK50" s="61"/>
      <c r="JPL50" s="61"/>
      <c r="JPM50" s="61"/>
      <c r="JPN50" s="61"/>
      <c r="JPO50" s="61"/>
      <c r="JPP50" s="61"/>
      <c r="JPQ50" s="61"/>
      <c r="JPR50" s="61"/>
      <c r="JPS50" s="61"/>
      <c r="JPT50" s="61"/>
      <c r="JPU50" s="61"/>
      <c r="JPV50" s="61"/>
      <c r="JPW50" s="61"/>
      <c r="JPX50" s="61"/>
      <c r="JPY50" s="61"/>
      <c r="JPZ50" s="61"/>
      <c r="JQA50" s="61"/>
      <c r="JQB50" s="61"/>
      <c r="JQC50" s="61"/>
      <c r="JQD50" s="61"/>
      <c r="JQE50" s="61"/>
      <c r="JQF50" s="61"/>
      <c r="JQG50" s="61"/>
      <c r="JQH50" s="61"/>
      <c r="JQI50" s="61"/>
      <c r="JQJ50" s="61"/>
      <c r="JQK50" s="61"/>
      <c r="JQL50" s="61"/>
      <c r="JQM50" s="61"/>
      <c r="JQN50" s="61"/>
      <c r="JQO50" s="61"/>
      <c r="JQP50" s="61"/>
      <c r="JQQ50" s="61"/>
      <c r="JQR50" s="61"/>
      <c r="JQS50" s="61"/>
      <c r="JQT50" s="61"/>
      <c r="JQU50" s="61"/>
      <c r="JQV50" s="61"/>
      <c r="JQW50" s="61"/>
      <c r="JQX50" s="61"/>
      <c r="JQY50" s="61"/>
      <c r="JQZ50" s="61"/>
      <c r="JRA50" s="61"/>
      <c r="JRB50" s="61"/>
      <c r="JRC50" s="61"/>
      <c r="JRD50" s="61"/>
      <c r="JRE50" s="61"/>
      <c r="JRF50" s="61"/>
      <c r="JRG50" s="61"/>
      <c r="JRH50" s="61"/>
      <c r="JRI50" s="61"/>
      <c r="JRJ50" s="61"/>
      <c r="JRK50" s="61"/>
      <c r="JRL50" s="61"/>
      <c r="JRM50" s="61"/>
      <c r="JRN50" s="61"/>
      <c r="JRO50" s="61"/>
      <c r="JRP50" s="61"/>
      <c r="JRQ50" s="61"/>
      <c r="JRR50" s="61"/>
      <c r="JRS50" s="61"/>
      <c r="JRT50" s="61"/>
      <c r="JRU50" s="61"/>
      <c r="JRV50" s="61"/>
      <c r="JRW50" s="61"/>
      <c r="JRX50" s="61"/>
      <c r="JRY50" s="61"/>
      <c r="JRZ50" s="61"/>
      <c r="JSA50" s="61"/>
      <c r="JSB50" s="61"/>
      <c r="JSC50" s="61"/>
      <c r="JSD50" s="61"/>
      <c r="JSE50" s="61"/>
      <c r="JSF50" s="61"/>
      <c r="JSG50" s="61"/>
      <c r="JSH50" s="61"/>
      <c r="JSI50" s="61"/>
      <c r="JSJ50" s="61"/>
      <c r="JSK50" s="61"/>
      <c r="JSL50" s="61"/>
      <c r="JSM50" s="61"/>
      <c r="JSN50" s="61"/>
      <c r="JSO50" s="61"/>
      <c r="JSP50" s="61"/>
      <c r="JSQ50" s="61"/>
      <c r="JSR50" s="61"/>
      <c r="JSS50" s="61"/>
      <c r="JST50" s="61"/>
      <c r="JSU50" s="61"/>
      <c r="JSV50" s="61"/>
      <c r="JSW50" s="61"/>
      <c r="JSX50" s="61"/>
      <c r="JSY50" s="61"/>
      <c r="JSZ50" s="61"/>
      <c r="JTA50" s="61"/>
      <c r="JTB50" s="61"/>
      <c r="JTC50" s="61"/>
      <c r="JTD50" s="61"/>
      <c r="JTE50" s="61"/>
      <c r="JTF50" s="61"/>
      <c r="JTG50" s="61"/>
      <c r="JTH50" s="61"/>
      <c r="JTI50" s="61"/>
      <c r="JTJ50" s="61"/>
      <c r="JTK50" s="61"/>
      <c r="JTL50" s="61"/>
      <c r="JTM50" s="61"/>
      <c r="JTN50" s="61"/>
      <c r="JTO50" s="61"/>
      <c r="JTP50" s="61"/>
      <c r="JTQ50" s="61"/>
      <c r="JTR50" s="61"/>
      <c r="JTS50" s="61"/>
      <c r="JTT50" s="61"/>
      <c r="JTU50" s="61"/>
      <c r="JTV50" s="61"/>
      <c r="JTW50" s="61"/>
      <c r="JTX50" s="61"/>
      <c r="JTY50" s="61"/>
      <c r="JTZ50" s="61"/>
      <c r="JUA50" s="61"/>
      <c r="JUB50" s="61"/>
      <c r="JUC50" s="61"/>
      <c r="JUD50" s="61"/>
      <c r="JUE50" s="61"/>
      <c r="JUF50" s="61"/>
      <c r="JUG50" s="61"/>
      <c r="JUH50" s="61"/>
      <c r="JUI50" s="61"/>
      <c r="JUJ50" s="61"/>
      <c r="JUK50" s="61"/>
      <c r="JUL50" s="61"/>
      <c r="JUM50" s="61"/>
      <c r="JUN50" s="61"/>
      <c r="JUO50" s="61"/>
      <c r="JUP50" s="61"/>
      <c r="JUQ50" s="61"/>
      <c r="JUR50" s="61"/>
      <c r="JUS50" s="61"/>
      <c r="JUT50" s="61"/>
      <c r="JUU50" s="61"/>
      <c r="JUV50" s="61"/>
      <c r="JUW50" s="61"/>
      <c r="JUX50" s="61"/>
      <c r="JUY50" s="61"/>
      <c r="JUZ50" s="61"/>
      <c r="JVA50" s="61"/>
      <c r="JVB50" s="61"/>
      <c r="JVC50" s="61"/>
      <c r="JVD50" s="61"/>
      <c r="JVE50" s="61"/>
      <c r="JVF50" s="61"/>
      <c r="JVG50" s="61"/>
      <c r="JVH50" s="61"/>
      <c r="JVI50" s="61"/>
      <c r="JVJ50" s="61"/>
      <c r="JVK50" s="61"/>
      <c r="JVL50" s="61"/>
      <c r="JVM50" s="61"/>
      <c r="JVN50" s="61"/>
      <c r="JVO50" s="61"/>
      <c r="JVP50" s="61"/>
      <c r="JVQ50" s="61"/>
      <c r="JVR50" s="61"/>
      <c r="JVS50" s="61"/>
      <c r="JVT50" s="61"/>
      <c r="JVU50" s="61"/>
      <c r="JVV50" s="61"/>
      <c r="JVW50" s="61"/>
      <c r="JVX50" s="61"/>
      <c r="JVY50" s="61"/>
      <c r="JVZ50" s="61"/>
      <c r="JWA50" s="61"/>
      <c r="JWB50" s="61"/>
      <c r="JWC50" s="61"/>
      <c r="JWD50" s="61"/>
      <c r="JWE50" s="61"/>
      <c r="JWF50" s="61"/>
      <c r="JWG50" s="61"/>
      <c r="JWH50" s="61"/>
      <c r="JWI50" s="61"/>
      <c r="JWJ50" s="61"/>
      <c r="JWK50" s="61"/>
      <c r="JWL50" s="61"/>
      <c r="JWM50" s="61"/>
      <c r="JWN50" s="61"/>
      <c r="JWO50" s="61"/>
      <c r="JWP50" s="61"/>
      <c r="JWQ50" s="61"/>
      <c r="JWR50" s="61"/>
      <c r="JWS50" s="61"/>
      <c r="JWT50" s="61"/>
      <c r="JWU50" s="61"/>
      <c r="JWV50" s="61"/>
      <c r="JWW50" s="61"/>
      <c r="JWX50" s="61"/>
      <c r="JWY50" s="61"/>
      <c r="JWZ50" s="61"/>
      <c r="JXA50" s="61"/>
      <c r="JXB50" s="61"/>
      <c r="JXC50" s="61"/>
      <c r="JXD50" s="61"/>
      <c r="JXE50" s="61"/>
      <c r="JXF50" s="61"/>
      <c r="JXG50" s="61"/>
      <c r="JXH50" s="61"/>
      <c r="JXI50" s="61"/>
      <c r="JXJ50" s="61"/>
      <c r="JXK50" s="61"/>
      <c r="JXL50" s="61"/>
      <c r="JXM50" s="61"/>
      <c r="JXN50" s="61"/>
      <c r="JXO50" s="61"/>
      <c r="JXP50" s="61"/>
      <c r="JXQ50" s="61"/>
      <c r="JXR50" s="61"/>
      <c r="JXS50" s="61"/>
      <c r="JXT50" s="61"/>
      <c r="JXU50" s="61"/>
      <c r="JXV50" s="61"/>
      <c r="JXW50" s="61"/>
      <c r="JXX50" s="61"/>
      <c r="JXY50" s="61"/>
      <c r="JXZ50" s="61"/>
      <c r="JYA50" s="61"/>
      <c r="JYB50" s="61"/>
      <c r="JYC50" s="61"/>
      <c r="JYD50" s="61"/>
      <c r="JYE50" s="61"/>
      <c r="JYF50" s="61"/>
      <c r="JYG50" s="61"/>
      <c r="JYH50" s="61"/>
      <c r="JYI50" s="61"/>
      <c r="JYJ50" s="61"/>
      <c r="JYK50" s="61"/>
      <c r="JYL50" s="61"/>
      <c r="JYM50" s="61"/>
      <c r="JYN50" s="61"/>
      <c r="JYO50" s="61"/>
      <c r="JYP50" s="61"/>
      <c r="JYQ50" s="61"/>
      <c r="JYR50" s="61"/>
      <c r="JYS50" s="61"/>
      <c r="JYT50" s="61"/>
      <c r="JYU50" s="61"/>
      <c r="JYV50" s="61"/>
      <c r="JYW50" s="61"/>
      <c r="JYX50" s="61"/>
      <c r="JYY50" s="61"/>
      <c r="JYZ50" s="61"/>
      <c r="JZA50" s="61"/>
      <c r="JZB50" s="61"/>
      <c r="JZC50" s="61"/>
      <c r="JZD50" s="61"/>
      <c r="JZE50" s="61"/>
      <c r="JZF50" s="61"/>
      <c r="JZG50" s="61"/>
      <c r="JZH50" s="61"/>
      <c r="JZI50" s="61"/>
      <c r="JZJ50" s="61"/>
      <c r="JZK50" s="61"/>
      <c r="JZL50" s="61"/>
      <c r="JZM50" s="61"/>
      <c r="JZN50" s="61"/>
      <c r="JZO50" s="61"/>
      <c r="JZP50" s="61"/>
      <c r="JZQ50" s="61"/>
      <c r="JZR50" s="61"/>
      <c r="JZS50" s="61"/>
      <c r="JZT50" s="61"/>
      <c r="JZU50" s="61"/>
      <c r="JZV50" s="61"/>
      <c r="JZW50" s="61"/>
      <c r="JZX50" s="61"/>
      <c r="JZY50" s="61"/>
      <c r="JZZ50" s="61"/>
      <c r="KAA50" s="61"/>
      <c r="KAB50" s="61"/>
      <c r="KAC50" s="61"/>
      <c r="KAD50" s="61"/>
      <c r="KAE50" s="61"/>
      <c r="KAF50" s="61"/>
      <c r="KAG50" s="61"/>
      <c r="KAH50" s="61"/>
      <c r="KAI50" s="61"/>
      <c r="KAJ50" s="61"/>
      <c r="KAK50" s="61"/>
      <c r="KAL50" s="61"/>
      <c r="KAM50" s="61"/>
      <c r="KAN50" s="61"/>
      <c r="KAO50" s="61"/>
      <c r="KAP50" s="61"/>
      <c r="KAQ50" s="61"/>
      <c r="KAR50" s="61"/>
      <c r="KAS50" s="61"/>
      <c r="KAT50" s="61"/>
      <c r="KAU50" s="61"/>
      <c r="KAV50" s="61"/>
      <c r="KAW50" s="61"/>
      <c r="KAX50" s="61"/>
      <c r="KAY50" s="61"/>
      <c r="KAZ50" s="61"/>
      <c r="KBA50" s="61"/>
      <c r="KBB50" s="61"/>
      <c r="KBC50" s="61"/>
      <c r="KBD50" s="61"/>
      <c r="KBE50" s="61"/>
      <c r="KBF50" s="61"/>
      <c r="KBG50" s="61"/>
      <c r="KBH50" s="61"/>
      <c r="KBI50" s="61"/>
      <c r="KBJ50" s="61"/>
      <c r="KBK50" s="61"/>
      <c r="KBL50" s="61"/>
      <c r="KBM50" s="61"/>
      <c r="KBN50" s="61"/>
      <c r="KBO50" s="61"/>
      <c r="KBP50" s="61"/>
      <c r="KBQ50" s="61"/>
      <c r="KBR50" s="61"/>
      <c r="KBS50" s="61"/>
      <c r="KBT50" s="61"/>
      <c r="KBU50" s="61"/>
      <c r="KBV50" s="61"/>
      <c r="KBW50" s="61"/>
      <c r="KBX50" s="61"/>
      <c r="KBY50" s="61"/>
      <c r="KBZ50" s="61"/>
      <c r="KCA50" s="61"/>
      <c r="KCB50" s="61"/>
      <c r="KCC50" s="61"/>
      <c r="KCD50" s="61"/>
      <c r="KCE50" s="61"/>
      <c r="KCF50" s="61"/>
      <c r="KCG50" s="61"/>
      <c r="KCH50" s="61"/>
      <c r="KCI50" s="61"/>
      <c r="KCJ50" s="61"/>
      <c r="KCK50" s="61"/>
      <c r="KCL50" s="61"/>
      <c r="KCM50" s="61"/>
      <c r="KCN50" s="61"/>
      <c r="KCO50" s="61"/>
      <c r="KCP50" s="61"/>
      <c r="KCQ50" s="61"/>
      <c r="KCR50" s="61"/>
      <c r="KCS50" s="61"/>
      <c r="KCT50" s="61"/>
      <c r="KCU50" s="61"/>
      <c r="KCV50" s="61"/>
      <c r="KCW50" s="61"/>
      <c r="KCX50" s="61"/>
      <c r="KCY50" s="61"/>
      <c r="KCZ50" s="61"/>
      <c r="KDA50" s="61"/>
      <c r="KDB50" s="61"/>
      <c r="KDC50" s="61"/>
      <c r="KDD50" s="61"/>
      <c r="KDE50" s="61"/>
      <c r="KDF50" s="61"/>
      <c r="KDG50" s="61"/>
      <c r="KDH50" s="61"/>
      <c r="KDI50" s="61"/>
      <c r="KDJ50" s="61"/>
      <c r="KDK50" s="61"/>
      <c r="KDL50" s="61"/>
      <c r="KDM50" s="61"/>
      <c r="KDN50" s="61"/>
      <c r="KDO50" s="61"/>
      <c r="KDP50" s="61"/>
      <c r="KDQ50" s="61"/>
      <c r="KDR50" s="61"/>
      <c r="KDS50" s="61"/>
      <c r="KDT50" s="61"/>
      <c r="KDU50" s="61"/>
      <c r="KDV50" s="61"/>
      <c r="KDW50" s="61"/>
      <c r="KDX50" s="61"/>
      <c r="KDY50" s="61"/>
      <c r="KDZ50" s="61"/>
      <c r="KEA50" s="61"/>
      <c r="KEB50" s="61"/>
      <c r="KEC50" s="61"/>
      <c r="KED50" s="61"/>
      <c r="KEE50" s="61"/>
      <c r="KEF50" s="61"/>
      <c r="KEG50" s="61"/>
      <c r="KEH50" s="61"/>
      <c r="KEI50" s="61"/>
      <c r="KEJ50" s="61"/>
      <c r="KEK50" s="61"/>
      <c r="KEL50" s="61"/>
      <c r="KEM50" s="61"/>
      <c r="KEN50" s="61"/>
      <c r="KEO50" s="61"/>
      <c r="KEP50" s="61"/>
      <c r="KEQ50" s="61"/>
      <c r="KER50" s="61"/>
      <c r="KES50" s="61"/>
      <c r="KET50" s="61"/>
      <c r="KEU50" s="61"/>
      <c r="KEV50" s="61"/>
      <c r="KEW50" s="61"/>
      <c r="KEX50" s="61"/>
      <c r="KEY50" s="61"/>
      <c r="KEZ50" s="61"/>
      <c r="KFA50" s="61"/>
      <c r="KFB50" s="61"/>
      <c r="KFC50" s="61"/>
      <c r="KFD50" s="61"/>
      <c r="KFE50" s="61"/>
      <c r="KFF50" s="61"/>
      <c r="KFG50" s="61"/>
      <c r="KFH50" s="61"/>
      <c r="KFI50" s="61"/>
      <c r="KFJ50" s="61"/>
      <c r="KFK50" s="61"/>
      <c r="KFL50" s="61"/>
      <c r="KFM50" s="61"/>
      <c r="KFN50" s="61"/>
      <c r="KFO50" s="61"/>
      <c r="KFP50" s="61"/>
      <c r="KFQ50" s="61"/>
      <c r="KFR50" s="61"/>
      <c r="KFS50" s="61"/>
      <c r="KFT50" s="61"/>
      <c r="KFU50" s="61"/>
      <c r="KFV50" s="61"/>
      <c r="KFW50" s="61"/>
      <c r="KFX50" s="61"/>
      <c r="KFY50" s="61"/>
      <c r="KFZ50" s="61"/>
      <c r="KGA50" s="61"/>
      <c r="KGB50" s="61"/>
      <c r="KGC50" s="61"/>
      <c r="KGD50" s="61"/>
      <c r="KGE50" s="61"/>
      <c r="KGF50" s="61"/>
      <c r="KGG50" s="61"/>
      <c r="KGH50" s="61"/>
      <c r="KGI50" s="61"/>
      <c r="KGJ50" s="61"/>
      <c r="KGK50" s="61"/>
      <c r="KGL50" s="61"/>
      <c r="KGM50" s="61"/>
      <c r="KGN50" s="61"/>
      <c r="KGO50" s="61"/>
      <c r="KGP50" s="61"/>
      <c r="KGQ50" s="61"/>
      <c r="KGR50" s="61"/>
      <c r="KGS50" s="61"/>
      <c r="KGT50" s="61"/>
      <c r="KGU50" s="61"/>
      <c r="KGV50" s="61"/>
      <c r="KGW50" s="61"/>
      <c r="KGX50" s="61"/>
      <c r="KGY50" s="61"/>
      <c r="KGZ50" s="61"/>
      <c r="KHA50" s="61"/>
      <c r="KHB50" s="61"/>
      <c r="KHC50" s="61"/>
      <c r="KHD50" s="61"/>
      <c r="KHE50" s="61"/>
      <c r="KHF50" s="61"/>
      <c r="KHG50" s="61"/>
      <c r="KHH50" s="61"/>
      <c r="KHI50" s="61"/>
      <c r="KHJ50" s="61"/>
      <c r="KHK50" s="61"/>
      <c r="KHL50" s="61"/>
      <c r="KHM50" s="61"/>
      <c r="KHN50" s="61"/>
      <c r="KHO50" s="61"/>
      <c r="KHP50" s="61"/>
      <c r="KHQ50" s="61"/>
      <c r="KHR50" s="61"/>
      <c r="KHS50" s="61"/>
      <c r="KHT50" s="61"/>
      <c r="KHU50" s="61"/>
      <c r="KHV50" s="61"/>
      <c r="KHW50" s="61"/>
      <c r="KHX50" s="61"/>
      <c r="KHY50" s="61"/>
      <c r="KHZ50" s="61"/>
      <c r="KIA50" s="61"/>
      <c r="KIB50" s="61"/>
      <c r="KIC50" s="61"/>
      <c r="KID50" s="61"/>
      <c r="KIE50" s="61"/>
      <c r="KIF50" s="61"/>
      <c r="KIG50" s="61"/>
      <c r="KIH50" s="61"/>
      <c r="KII50" s="61"/>
      <c r="KIJ50" s="61"/>
      <c r="KIK50" s="61"/>
      <c r="KIL50" s="61"/>
      <c r="KIM50" s="61"/>
      <c r="KIN50" s="61"/>
      <c r="KIO50" s="61"/>
      <c r="KIP50" s="61"/>
      <c r="KIQ50" s="61"/>
      <c r="KIR50" s="61"/>
      <c r="KIS50" s="61"/>
      <c r="KIT50" s="61"/>
      <c r="KIU50" s="61"/>
      <c r="KIV50" s="61"/>
      <c r="KIW50" s="61"/>
      <c r="KIX50" s="61"/>
      <c r="KIY50" s="61"/>
      <c r="KIZ50" s="61"/>
      <c r="KJA50" s="61"/>
      <c r="KJB50" s="61"/>
      <c r="KJC50" s="61"/>
      <c r="KJD50" s="61"/>
      <c r="KJE50" s="61"/>
      <c r="KJF50" s="61"/>
      <c r="KJG50" s="61"/>
      <c r="KJH50" s="61"/>
      <c r="KJI50" s="61"/>
      <c r="KJJ50" s="61"/>
      <c r="KJK50" s="61"/>
      <c r="KJL50" s="61"/>
      <c r="KJM50" s="61"/>
      <c r="KJN50" s="61"/>
      <c r="KJO50" s="61"/>
      <c r="KJP50" s="61"/>
      <c r="KJQ50" s="61"/>
      <c r="KJR50" s="61"/>
      <c r="KJS50" s="61"/>
      <c r="KJT50" s="61"/>
      <c r="KJU50" s="61"/>
      <c r="KJV50" s="61"/>
      <c r="KJW50" s="61"/>
      <c r="KJX50" s="61"/>
      <c r="KJY50" s="61"/>
      <c r="KJZ50" s="61"/>
      <c r="KKA50" s="61"/>
      <c r="KKB50" s="61"/>
      <c r="KKC50" s="61"/>
      <c r="KKD50" s="61"/>
      <c r="KKE50" s="61"/>
      <c r="KKF50" s="61"/>
      <c r="KKG50" s="61"/>
      <c r="KKH50" s="61"/>
      <c r="KKI50" s="61"/>
      <c r="KKJ50" s="61"/>
      <c r="KKK50" s="61"/>
      <c r="KKL50" s="61"/>
      <c r="KKM50" s="61"/>
      <c r="KKN50" s="61"/>
      <c r="KKO50" s="61"/>
      <c r="KKP50" s="61"/>
      <c r="KKQ50" s="61"/>
      <c r="KKR50" s="61"/>
      <c r="KKS50" s="61"/>
      <c r="KKT50" s="61"/>
      <c r="KKU50" s="61"/>
      <c r="KKV50" s="61"/>
      <c r="KKW50" s="61"/>
      <c r="KKX50" s="61"/>
      <c r="KKY50" s="61"/>
      <c r="KKZ50" s="61"/>
      <c r="KLA50" s="61"/>
      <c r="KLB50" s="61"/>
      <c r="KLC50" s="61"/>
      <c r="KLD50" s="61"/>
      <c r="KLE50" s="61"/>
      <c r="KLF50" s="61"/>
      <c r="KLG50" s="61"/>
      <c r="KLH50" s="61"/>
      <c r="KLI50" s="61"/>
      <c r="KLJ50" s="61"/>
      <c r="KLK50" s="61"/>
      <c r="KLL50" s="61"/>
      <c r="KLM50" s="61"/>
      <c r="KLN50" s="61"/>
      <c r="KLO50" s="61"/>
      <c r="KLP50" s="61"/>
      <c r="KLQ50" s="61"/>
      <c r="KLR50" s="61"/>
      <c r="KLS50" s="61"/>
      <c r="KLT50" s="61"/>
      <c r="KLU50" s="61"/>
      <c r="KLV50" s="61"/>
      <c r="KLW50" s="61"/>
      <c r="KLX50" s="61"/>
      <c r="KLY50" s="61"/>
      <c r="KLZ50" s="61"/>
      <c r="KMA50" s="61"/>
      <c r="KMB50" s="61"/>
      <c r="KMC50" s="61"/>
      <c r="KMD50" s="61"/>
      <c r="KME50" s="61"/>
      <c r="KMF50" s="61"/>
      <c r="KMG50" s="61"/>
      <c r="KMH50" s="61"/>
      <c r="KMI50" s="61"/>
      <c r="KMJ50" s="61"/>
      <c r="KMK50" s="61"/>
      <c r="KML50" s="61"/>
      <c r="KMM50" s="61"/>
      <c r="KMN50" s="61"/>
      <c r="KMO50" s="61"/>
      <c r="KMP50" s="61"/>
      <c r="KMQ50" s="61"/>
      <c r="KMR50" s="61"/>
      <c r="KMS50" s="61"/>
      <c r="KMT50" s="61"/>
      <c r="KMU50" s="61"/>
      <c r="KMV50" s="61"/>
      <c r="KMW50" s="61"/>
      <c r="KMX50" s="61"/>
      <c r="KMY50" s="61"/>
      <c r="KMZ50" s="61"/>
      <c r="KNA50" s="61"/>
      <c r="KNB50" s="61"/>
      <c r="KNC50" s="61"/>
      <c r="KND50" s="61"/>
      <c r="KNE50" s="61"/>
      <c r="KNF50" s="61"/>
      <c r="KNG50" s="61"/>
      <c r="KNH50" s="61"/>
      <c r="KNI50" s="61"/>
      <c r="KNJ50" s="61"/>
      <c r="KNK50" s="61"/>
      <c r="KNL50" s="61"/>
      <c r="KNM50" s="61"/>
      <c r="KNN50" s="61"/>
      <c r="KNO50" s="61"/>
      <c r="KNP50" s="61"/>
      <c r="KNQ50" s="61"/>
      <c r="KNR50" s="61"/>
      <c r="KNS50" s="61"/>
      <c r="KNT50" s="61"/>
      <c r="KNU50" s="61"/>
      <c r="KNV50" s="61"/>
      <c r="KNW50" s="61"/>
      <c r="KNX50" s="61"/>
      <c r="KNY50" s="61"/>
      <c r="KNZ50" s="61"/>
      <c r="KOA50" s="61"/>
      <c r="KOB50" s="61"/>
      <c r="KOC50" s="61"/>
      <c r="KOD50" s="61"/>
      <c r="KOE50" s="61"/>
      <c r="KOF50" s="61"/>
      <c r="KOG50" s="61"/>
      <c r="KOH50" s="61"/>
      <c r="KOI50" s="61"/>
      <c r="KOJ50" s="61"/>
      <c r="KOK50" s="61"/>
      <c r="KOL50" s="61"/>
      <c r="KOM50" s="61"/>
      <c r="KON50" s="61"/>
      <c r="KOO50" s="61"/>
      <c r="KOP50" s="61"/>
      <c r="KOQ50" s="61"/>
      <c r="KOR50" s="61"/>
      <c r="KOS50" s="61"/>
      <c r="KOT50" s="61"/>
      <c r="KOU50" s="61"/>
      <c r="KOV50" s="61"/>
      <c r="KOW50" s="61"/>
      <c r="KOX50" s="61"/>
      <c r="KOY50" s="61"/>
      <c r="KOZ50" s="61"/>
      <c r="KPA50" s="61"/>
      <c r="KPB50" s="61"/>
      <c r="KPC50" s="61"/>
      <c r="KPD50" s="61"/>
      <c r="KPE50" s="61"/>
      <c r="KPF50" s="61"/>
      <c r="KPG50" s="61"/>
      <c r="KPH50" s="61"/>
      <c r="KPI50" s="61"/>
      <c r="KPJ50" s="61"/>
      <c r="KPK50" s="61"/>
      <c r="KPL50" s="61"/>
      <c r="KPM50" s="61"/>
      <c r="KPN50" s="61"/>
      <c r="KPO50" s="61"/>
      <c r="KPP50" s="61"/>
      <c r="KPQ50" s="61"/>
      <c r="KPR50" s="61"/>
      <c r="KPS50" s="61"/>
      <c r="KPT50" s="61"/>
      <c r="KPU50" s="61"/>
      <c r="KPV50" s="61"/>
      <c r="KPW50" s="61"/>
      <c r="KPX50" s="61"/>
      <c r="KPY50" s="61"/>
      <c r="KPZ50" s="61"/>
      <c r="KQA50" s="61"/>
      <c r="KQB50" s="61"/>
      <c r="KQC50" s="61"/>
      <c r="KQD50" s="61"/>
      <c r="KQE50" s="61"/>
      <c r="KQF50" s="61"/>
      <c r="KQG50" s="61"/>
      <c r="KQH50" s="61"/>
      <c r="KQI50" s="61"/>
      <c r="KQJ50" s="61"/>
      <c r="KQK50" s="61"/>
      <c r="KQL50" s="61"/>
      <c r="KQM50" s="61"/>
      <c r="KQN50" s="61"/>
      <c r="KQO50" s="61"/>
      <c r="KQP50" s="61"/>
      <c r="KQQ50" s="61"/>
      <c r="KQR50" s="61"/>
      <c r="KQS50" s="61"/>
      <c r="KQT50" s="61"/>
      <c r="KQU50" s="61"/>
      <c r="KQV50" s="61"/>
      <c r="KQW50" s="61"/>
      <c r="KQX50" s="61"/>
      <c r="KQY50" s="61"/>
      <c r="KQZ50" s="61"/>
      <c r="KRA50" s="61"/>
      <c r="KRB50" s="61"/>
      <c r="KRC50" s="61"/>
      <c r="KRD50" s="61"/>
      <c r="KRE50" s="61"/>
      <c r="KRF50" s="61"/>
      <c r="KRG50" s="61"/>
      <c r="KRH50" s="61"/>
      <c r="KRI50" s="61"/>
      <c r="KRJ50" s="61"/>
      <c r="KRK50" s="61"/>
      <c r="KRL50" s="61"/>
      <c r="KRM50" s="61"/>
      <c r="KRN50" s="61"/>
      <c r="KRO50" s="61"/>
      <c r="KRP50" s="61"/>
      <c r="KRQ50" s="61"/>
      <c r="KRR50" s="61"/>
      <c r="KRS50" s="61"/>
      <c r="KRT50" s="61"/>
      <c r="KRU50" s="61"/>
      <c r="KRV50" s="61"/>
      <c r="KRW50" s="61"/>
      <c r="KRX50" s="61"/>
      <c r="KRY50" s="61"/>
      <c r="KRZ50" s="61"/>
      <c r="KSA50" s="61"/>
      <c r="KSB50" s="61"/>
      <c r="KSC50" s="61"/>
      <c r="KSD50" s="61"/>
      <c r="KSE50" s="61"/>
      <c r="KSF50" s="61"/>
      <c r="KSG50" s="61"/>
      <c r="KSH50" s="61"/>
      <c r="KSI50" s="61"/>
      <c r="KSJ50" s="61"/>
      <c r="KSK50" s="61"/>
      <c r="KSL50" s="61"/>
      <c r="KSM50" s="61"/>
      <c r="KSN50" s="61"/>
      <c r="KSO50" s="61"/>
      <c r="KSP50" s="61"/>
      <c r="KSQ50" s="61"/>
      <c r="KSR50" s="61"/>
      <c r="KSS50" s="61"/>
      <c r="KST50" s="61"/>
      <c r="KSU50" s="61"/>
      <c r="KSV50" s="61"/>
      <c r="KSW50" s="61"/>
      <c r="KSX50" s="61"/>
      <c r="KSY50" s="61"/>
      <c r="KSZ50" s="61"/>
      <c r="KTA50" s="61"/>
      <c r="KTB50" s="61"/>
      <c r="KTC50" s="61"/>
      <c r="KTD50" s="61"/>
      <c r="KTE50" s="61"/>
      <c r="KTF50" s="61"/>
      <c r="KTG50" s="61"/>
      <c r="KTH50" s="61"/>
      <c r="KTI50" s="61"/>
      <c r="KTJ50" s="61"/>
      <c r="KTK50" s="61"/>
      <c r="KTL50" s="61"/>
      <c r="KTM50" s="61"/>
      <c r="KTN50" s="61"/>
      <c r="KTO50" s="61"/>
      <c r="KTP50" s="61"/>
      <c r="KTQ50" s="61"/>
      <c r="KTR50" s="61"/>
      <c r="KTS50" s="61"/>
      <c r="KTT50" s="61"/>
      <c r="KTU50" s="61"/>
      <c r="KTV50" s="61"/>
      <c r="KTW50" s="61"/>
      <c r="KTX50" s="61"/>
      <c r="KTY50" s="61"/>
      <c r="KTZ50" s="61"/>
      <c r="KUA50" s="61"/>
      <c r="KUB50" s="61"/>
      <c r="KUC50" s="61"/>
      <c r="KUD50" s="61"/>
      <c r="KUE50" s="61"/>
      <c r="KUF50" s="61"/>
      <c r="KUG50" s="61"/>
      <c r="KUH50" s="61"/>
      <c r="KUI50" s="61"/>
      <c r="KUJ50" s="61"/>
      <c r="KUK50" s="61"/>
      <c r="KUL50" s="61"/>
      <c r="KUM50" s="61"/>
      <c r="KUN50" s="61"/>
      <c r="KUO50" s="61"/>
      <c r="KUP50" s="61"/>
      <c r="KUQ50" s="61"/>
      <c r="KUR50" s="61"/>
      <c r="KUS50" s="61"/>
      <c r="KUT50" s="61"/>
      <c r="KUU50" s="61"/>
      <c r="KUV50" s="61"/>
      <c r="KUW50" s="61"/>
      <c r="KUX50" s="61"/>
      <c r="KUY50" s="61"/>
      <c r="KUZ50" s="61"/>
      <c r="KVA50" s="61"/>
      <c r="KVB50" s="61"/>
      <c r="KVC50" s="61"/>
      <c r="KVD50" s="61"/>
      <c r="KVE50" s="61"/>
      <c r="KVF50" s="61"/>
      <c r="KVG50" s="61"/>
      <c r="KVH50" s="61"/>
      <c r="KVI50" s="61"/>
      <c r="KVJ50" s="61"/>
      <c r="KVK50" s="61"/>
      <c r="KVL50" s="61"/>
      <c r="KVM50" s="61"/>
      <c r="KVN50" s="61"/>
      <c r="KVO50" s="61"/>
      <c r="KVP50" s="61"/>
      <c r="KVQ50" s="61"/>
      <c r="KVR50" s="61"/>
      <c r="KVS50" s="61"/>
      <c r="KVT50" s="61"/>
      <c r="KVU50" s="61"/>
      <c r="KVV50" s="61"/>
      <c r="KVW50" s="61"/>
      <c r="KVX50" s="61"/>
      <c r="KVY50" s="61"/>
      <c r="KVZ50" s="61"/>
      <c r="KWA50" s="61"/>
      <c r="KWB50" s="61"/>
      <c r="KWC50" s="61"/>
      <c r="KWD50" s="61"/>
      <c r="KWE50" s="61"/>
      <c r="KWF50" s="61"/>
      <c r="KWG50" s="61"/>
      <c r="KWH50" s="61"/>
      <c r="KWI50" s="61"/>
      <c r="KWJ50" s="61"/>
      <c r="KWK50" s="61"/>
      <c r="KWL50" s="61"/>
      <c r="KWM50" s="61"/>
      <c r="KWN50" s="61"/>
      <c r="KWO50" s="61"/>
      <c r="KWP50" s="61"/>
      <c r="KWQ50" s="61"/>
      <c r="KWR50" s="61"/>
      <c r="KWS50" s="61"/>
      <c r="KWT50" s="61"/>
      <c r="KWU50" s="61"/>
      <c r="KWV50" s="61"/>
      <c r="KWW50" s="61"/>
      <c r="KWX50" s="61"/>
      <c r="KWY50" s="61"/>
      <c r="KWZ50" s="61"/>
      <c r="KXA50" s="61"/>
      <c r="KXB50" s="61"/>
      <c r="KXC50" s="61"/>
      <c r="KXD50" s="61"/>
      <c r="KXE50" s="61"/>
      <c r="KXF50" s="61"/>
      <c r="KXG50" s="61"/>
      <c r="KXH50" s="61"/>
      <c r="KXI50" s="61"/>
      <c r="KXJ50" s="61"/>
      <c r="KXK50" s="61"/>
      <c r="KXL50" s="61"/>
      <c r="KXM50" s="61"/>
      <c r="KXN50" s="61"/>
      <c r="KXO50" s="61"/>
      <c r="KXP50" s="61"/>
      <c r="KXQ50" s="61"/>
      <c r="KXR50" s="61"/>
      <c r="KXS50" s="61"/>
      <c r="KXT50" s="61"/>
      <c r="KXU50" s="61"/>
      <c r="KXV50" s="61"/>
      <c r="KXW50" s="61"/>
      <c r="KXX50" s="61"/>
      <c r="KXY50" s="61"/>
      <c r="KXZ50" s="61"/>
      <c r="KYA50" s="61"/>
      <c r="KYB50" s="61"/>
      <c r="KYC50" s="61"/>
      <c r="KYD50" s="61"/>
      <c r="KYE50" s="61"/>
      <c r="KYF50" s="61"/>
      <c r="KYG50" s="61"/>
      <c r="KYH50" s="61"/>
      <c r="KYI50" s="61"/>
      <c r="KYJ50" s="61"/>
      <c r="KYK50" s="61"/>
      <c r="KYL50" s="61"/>
      <c r="KYM50" s="61"/>
      <c r="KYN50" s="61"/>
      <c r="KYO50" s="61"/>
      <c r="KYP50" s="61"/>
      <c r="KYQ50" s="61"/>
      <c r="KYR50" s="61"/>
      <c r="KYS50" s="61"/>
      <c r="KYT50" s="61"/>
      <c r="KYU50" s="61"/>
      <c r="KYV50" s="61"/>
      <c r="KYW50" s="61"/>
      <c r="KYX50" s="61"/>
      <c r="KYY50" s="61"/>
      <c r="KYZ50" s="61"/>
      <c r="KZA50" s="61"/>
      <c r="KZB50" s="61"/>
      <c r="KZC50" s="61"/>
      <c r="KZD50" s="61"/>
      <c r="KZE50" s="61"/>
      <c r="KZF50" s="61"/>
      <c r="KZG50" s="61"/>
      <c r="KZH50" s="61"/>
      <c r="KZI50" s="61"/>
      <c r="KZJ50" s="61"/>
      <c r="KZK50" s="61"/>
      <c r="KZL50" s="61"/>
      <c r="KZM50" s="61"/>
      <c r="KZN50" s="61"/>
      <c r="KZO50" s="61"/>
      <c r="KZP50" s="61"/>
      <c r="KZQ50" s="61"/>
      <c r="KZR50" s="61"/>
      <c r="KZS50" s="61"/>
      <c r="KZT50" s="61"/>
      <c r="KZU50" s="61"/>
      <c r="KZV50" s="61"/>
      <c r="KZW50" s="61"/>
      <c r="KZX50" s="61"/>
      <c r="KZY50" s="61"/>
      <c r="KZZ50" s="61"/>
      <c r="LAA50" s="61"/>
      <c r="LAB50" s="61"/>
      <c r="LAC50" s="61"/>
      <c r="LAD50" s="61"/>
      <c r="LAE50" s="61"/>
      <c r="LAF50" s="61"/>
      <c r="LAG50" s="61"/>
      <c r="LAH50" s="61"/>
      <c r="LAI50" s="61"/>
      <c r="LAJ50" s="61"/>
      <c r="LAK50" s="61"/>
      <c r="LAL50" s="61"/>
      <c r="LAM50" s="61"/>
      <c r="LAN50" s="61"/>
      <c r="LAO50" s="61"/>
      <c r="LAP50" s="61"/>
      <c r="LAQ50" s="61"/>
      <c r="LAR50" s="61"/>
      <c r="LAS50" s="61"/>
      <c r="LAT50" s="61"/>
      <c r="LAU50" s="61"/>
      <c r="LAV50" s="61"/>
      <c r="LAW50" s="61"/>
      <c r="LAX50" s="61"/>
      <c r="LAY50" s="61"/>
      <c r="LAZ50" s="61"/>
      <c r="LBA50" s="61"/>
      <c r="LBB50" s="61"/>
      <c r="LBC50" s="61"/>
      <c r="LBD50" s="61"/>
      <c r="LBE50" s="61"/>
      <c r="LBF50" s="61"/>
      <c r="LBG50" s="61"/>
      <c r="LBH50" s="61"/>
      <c r="LBI50" s="61"/>
      <c r="LBJ50" s="61"/>
      <c r="LBK50" s="61"/>
      <c r="LBL50" s="61"/>
      <c r="LBM50" s="61"/>
      <c r="LBN50" s="61"/>
      <c r="LBO50" s="61"/>
      <c r="LBP50" s="61"/>
      <c r="LBQ50" s="61"/>
      <c r="LBR50" s="61"/>
      <c r="LBS50" s="61"/>
      <c r="LBT50" s="61"/>
      <c r="LBU50" s="61"/>
      <c r="LBV50" s="61"/>
      <c r="LBW50" s="61"/>
      <c r="LBX50" s="61"/>
      <c r="LBY50" s="61"/>
      <c r="LBZ50" s="61"/>
      <c r="LCA50" s="61"/>
      <c r="LCB50" s="61"/>
      <c r="LCC50" s="61"/>
      <c r="LCD50" s="61"/>
      <c r="LCE50" s="61"/>
      <c r="LCF50" s="61"/>
      <c r="LCG50" s="61"/>
      <c r="LCH50" s="61"/>
      <c r="LCI50" s="61"/>
      <c r="LCJ50" s="61"/>
      <c r="LCK50" s="61"/>
      <c r="LCL50" s="61"/>
      <c r="LCM50" s="61"/>
      <c r="LCN50" s="61"/>
      <c r="LCO50" s="61"/>
      <c r="LCP50" s="61"/>
      <c r="LCQ50" s="61"/>
      <c r="LCR50" s="61"/>
      <c r="LCS50" s="61"/>
      <c r="LCT50" s="61"/>
      <c r="LCU50" s="61"/>
      <c r="LCV50" s="61"/>
      <c r="LCW50" s="61"/>
      <c r="LCX50" s="61"/>
      <c r="LCY50" s="61"/>
      <c r="LCZ50" s="61"/>
      <c r="LDA50" s="61"/>
      <c r="LDB50" s="61"/>
      <c r="LDC50" s="61"/>
      <c r="LDD50" s="61"/>
      <c r="LDE50" s="61"/>
      <c r="LDF50" s="61"/>
      <c r="LDG50" s="61"/>
      <c r="LDH50" s="61"/>
      <c r="LDI50" s="61"/>
      <c r="LDJ50" s="61"/>
      <c r="LDK50" s="61"/>
      <c r="LDL50" s="61"/>
      <c r="LDM50" s="61"/>
      <c r="LDN50" s="61"/>
      <c r="LDO50" s="61"/>
      <c r="LDP50" s="61"/>
      <c r="LDQ50" s="61"/>
      <c r="LDR50" s="61"/>
      <c r="LDS50" s="61"/>
      <c r="LDT50" s="61"/>
      <c r="LDU50" s="61"/>
      <c r="LDV50" s="61"/>
      <c r="LDW50" s="61"/>
      <c r="LDX50" s="61"/>
      <c r="LDY50" s="61"/>
      <c r="LDZ50" s="61"/>
      <c r="LEA50" s="61"/>
      <c r="LEB50" s="61"/>
      <c r="LEC50" s="61"/>
      <c r="LED50" s="61"/>
      <c r="LEE50" s="61"/>
      <c r="LEF50" s="61"/>
      <c r="LEG50" s="61"/>
      <c r="LEH50" s="61"/>
      <c r="LEI50" s="61"/>
      <c r="LEJ50" s="61"/>
      <c r="LEK50" s="61"/>
      <c r="LEL50" s="61"/>
      <c r="LEM50" s="61"/>
      <c r="LEN50" s="61"/>
      <c r="LEO50" s="61"/>
      <c r="LEP50" s="61"/>
      <c r="LEQ50" s="61"/>
      <c r="LER50" s="61"/>
      <c r="LES50" s="61"/>
      <c r="LET50" s="61"/>
      <c r="LEU50" s="61"/>
      <c r="LEV50" s="61"/>
      <c r="LEW50" s="61"/>
      <c r="LEX50" s="61"/>
      <c r="LEY50" s="61"/>
      <c r="LEZ50" s="61"/>
      <c r="LFA50" s="61"/>
      <c r="LFB50" s="61"/>
      <c r="LFC50" s="61"/>
      <c r="LFD50" s="61"/>
      <c r="LFE50" s="61"/>
      <c r="LFF50" s="61"/>
      <c r="LFG50" s="61"/>
      <c r="LFH50" s="61"/>
      <c r="LFI50" s="61"/>
      <c r="LFJ50" s="61"/>
      <c r="LFK50" s="61"/>
      <c r="LFL50" s="61"/>
      <c r="LFM50" s="61"/>
      <c r="LFN50" s="61"/>
      <c r="LFO50" s="61"/>
      <c r="LFP50" s="61"/>
      <c r="LFQ50" s="61"/>
      <c r="LFR50" s="61"/>
      <c r="LFS50" s="61"/>
      <c r="LFT50" s="61"/>
      <c r="LFU50" s="61"/>
      <c r="LFV50" s="61"/>
      <c r="LFW50" s="61"/>
      <c r="LFX50" s="61"/>
      <c r="LFY50" s="61"/>
      <c r="LFZ50" s="61"/>
      <c r="LGA50" s="61"/>
      <c r="LGB50" s="61"/>
      <c r="LGC50" s="61"/>
      <c r="LGD50" s="61"/>
      <c r="LGE50" s="61"/>
      <c r="LGF50" s="61"/>
      <c r="LGG50" s="61"/>
      <c r="LGH50" s="61"/>
      <c r="LGI50" s="61"/>
      <c r="LGJ50" s="61"/>
      <c r="LGK50" s="61"/>
      <c r="LGL50" s="61"/>
      <c r="LGM50" s="61"/>
      <c r="LGN50" s="61"/>
      <c r="LGO50" s="61"/>
      <c r="LGP50" s="61"/>
      <c r="LGQ50" s="61"/>
      <c r="LGR50" s="61"/>
      <c r="LGS50" s="61"/>
      <c r="LGT50" s="61"/>
      <c r="LGU50" s="61"/>
      <c r="LGV50" s="61"/>
      <c r="LGW50" s="61"/>
      <c r="LGX50" s="61"/>
      <c r="LGY50" s="61"/>
      <c r="LGZ50" s="61"/>
      <c r="LHA50" s="61"/>
      <c r="LHB50" s="61"/>
      <c r="LHC50" s="61"/>
      <c r="LHD50" s="61"/>
      <c r="LHE50" s="61"/>
      <c r="LHF50" s="61"/>
      <c r="LHG50" s="61"/>
      <c r="LHH50" s="61"/>
      <c r="LHI50" s="61"/>
      <c r="LHJ50" s="61"/>
      <c r="LHK50" s="61"/>
      <c r="LHL50" s="61"/>
      <c r="LHM50" s="61"/>
      <c r="LHN50" s="61"/>
      <c r="LHO50" s="61"/>
      <c r="LHP50" s="61"/>
      <c r="LHQ50" s="61"/>
      <c r="LHR50" s="61"/>
      <c r="LHS50" s="61"/>
      <c r="LHT50" s="61"/>
      <c r="LHU50" s="61"/>
      <c r="LHV50" s="61"/>
      <c r="LHW50" s="61"/>
      <c r="LHX50" s="61"/>
      <c r="LHY50" s="61"/>
      <c r="LHZ50" s="61"/>
      <c r="LIA50" s="61"/>
      <c r="LIB50" s="61"/>
      <c r="LIC50" s="61"/>
      <c r="LID50" s="61"/>
      <c r="LIE50" s="61"/>
      <c r="LIF50" s="61"/>
      <c r="LIG50" s="61"/>
      <c r="LIH50" s="61"/>
      <c r="LII50" s="61"/>
      <c r="LIJ50" s="61"/>
      <c r="LIK50" s="61"/>
      <c r="LIL50" s="61"/>
      <c r="LIM50" s="61"/>
      <c r="LIN50" s="61"/>
      <c r="LIO50" s="61"/>
      <c r="LIP50" s="61"/>
      <c r="LIQ50" s="61"/>
      <c r="LIR50" s="61"/>
      <c r="LIS50" s="61"/>
      <c r="LIT50" s="61"/>
      <c r="LIU50" s="61"/>
      <c r="LIV50" s="61"/>
      <c r="LIW50" s="61"/>
      <c r="LIX50" s="61"/>
      <c r="LIY50" s="61"/>
      <c r="LIZ50" s="61"/>
      <c r="LJA50" s="61"/>
      <c r="LJB50" s="61"/>
      <c r="LJC50" s="61"/>
      <c r="LJD50" s="61"/>
      <c r="LJE50" s="61"/>
      <c r="LJF50" s="61"/>
      <c r="LJG50" s="61"/>
      <c r="LJH50" s="61"/>
      <c r="LJI50" s="61"/>
      <c r="LJJ50" s="61"/>
      <c r="LJK50" s="61"/>
      <c r="LJL50" s="61"/>
      <c r="LJM50" s="61"/>
      <c r="LJN50" s="61"/>
      <c r="LJO50" s="61"/>
      <c r="LJP50" s="61"/>
      <c r="LJQ50" s="61"/>
      <c r="LJR50" s="61"/>
      <c r="LJS50" s="61"/>
      <c r="LJT50" s="61"/>
      <c r="LJU50" s="61"/>
      <c r="LJV50" s="61"/>
      <c r="LJW50" s="61"/>
      <c r="LJX50" s="61"/>
      <c r="LJY50" s="61"/>
      <c r="LJZ50" s="61"/>
      <c r="LKA50" s="61"/>
      <c r="LKB50" s="61"/>
      <c r="LKC50" s="61"/>
      <c r="LKD50" s="61"/>
      <c r="LKE50" s="61"/>
      <c r="LKF50" s="61"/>
      <c r="LKG50" s="61"/>
      <c r="LKH50" s="61"/>
      <c r="LKI50" s="61"/>
      <c r="LKJ50" s="61"/>
      <c r="LKK50" s="61"/>
      <c r="LKL50" s="61"/>
      <c r="LKM50" s="61"/>
      <c r="LKN50" s="61"/>
      <c r="LKO50" s="61"/>
      <c r="LKP50" s="61"/>
      <c r="LKQ50" s="61"/>
      <c r="LKR50" s="61"/>
      <c r="LKS50" s="61"/>
      <c r="LKT50" s="61"/>
      <c r="LKU50" s="61"/>
      <c r="LKV50" s="61"/>
      <c r="LKW50" s="61"/>
      <c r="LKX50" s="61"/>
      <c r="LKY50" s="61"/>
      <c r="LKZ50" s="61"/>
      <c r="LLA50" s="61"/>
      <c r="LLB50" s="61"/>
      <c r="LLC50" s="61"/>
      <c r="LLD50" s="61"/>
      <c r="LLE50" s="61"/>
      <c r="LLF50" s="61"/>
      <c r="LLG50" s="61"/>
      <c r="LLH50" s="61"/>
      <c r="LLI50" s="61"/>
      <c r="LLJ50" s="61"/>
      <c r="LLK50" s="61"/>
      <c r="LLL50" s="61"/>
      <c r="LLM50" s="61"/>
      <c r="LLN50" s="61"/>
      <c r="LLO50" s="61"/>
      <c r="LLP50" s="61"/>
      <c r="LLQ50" s="61"/>
      <c r="LLR50" s="61"/>
      <c r="LLS50" s="61"/>
      <c r="LLT50" s="61"/>
      <c r="LLU50" s="61"/>
      <c r="LLV50" s="61"/>
      <c r="LLW50" s="61"/>
      <c r="LLX50" s="61"/>
      <c r="LLY50" s="61"/>
      <c r="LLZ50" s="61"/>
      <c r="LMA50" s="61"/>
      <c r="LMB50" s="61"/>
      <c r="LMC50" s="61"/>
      <c r="LMD50" s="61"/>
      <c r="LME50" s="61"/>
      <c r="LMF50" s="61"/>
      <c r="LMG50" s="61"/>
      <c r="LMH50" s="61"/>
      <c r="LMI50" s="61"/>
      <c r="LMJ50" s="61"/>
      <c r="LMK50" s="61"/>
      <c r="LML50" s="61"/>
      <c r="LMM50" s="61"/>
      <c r="LMN50" s="61"/>
      <c r="LMO50" s="61"/>
      <c r="LMP50" s="61"/>
      <c r="LMQ50" s="61"/>
      <c r="LMR50" s="61"/>
      <c r="LMS50" s="61"/>
      <c r="LMT50" s="61"/>
      <c r="LMU50" s="61"/>
      <c r="LMV50" s="61"/>
      <c r="LMW50" s="61"/>
      <c r="LMX50" s="61"/>
      <c r="LMY50" s="61"/>
      <c r="LMZ50" s="61"/>
      <c r="LNA50" s="61"/>
      <c r="LNB50" s="61"/>
      <c r="LNC50" s="61"/>
      <c r="LND50" s="61"/>
      <c r="LNE50" s="61"/>
      <c r="LNF50" s="61"/>
      <c r="LNG50" s="61"/>
      <c r="LNH50" s="61"/>
      <c r="LNI50" s="61"/>
      <c r="LNJ50" s="61"/>
      <c r="LNK50" s="61"/>
      <c r="LNL50" s="61"/>
      <c r="LNM50" s="61"/>
      <c r="LNN50" s="61"/>
      <c r="LNO50" s="61"/>
      <c r="LNP50" s="61"/>
      <c r="LNQ50" s="61"/>
      <c r="LNR50" s="61"/>
      <c r="LNS50" s="61"/>
      <c r="LNT50" s="61"/>
      <c r="LNU50" s="61"/>
      <c r="LNV50" s="61"/>
      <c r="LNW50" s="61"/>
      <c r="LNX50" s="61"/>
      <c r="LNY50" s="61"/>
      <c r="LNZ50" s="61"/>
      <c r="LOA50" s="61"/>
      <c r="LOB50" s="61"/>
      <c r="LOC50" s="61"/>
      <c r="LOD50" s="61"/>
      <c r="LOE50" s="61"/>
      <c r="LOF50" s="61"/>
      <c r="LOG50" s="61"/>
      <c r="LOH50" s="61"/>
      <c r="LOI50" s="61"/>
      <c r="LOJ50" s="61"/>
      <c r="LOK50" s="61"/>
      <c r="LOL50" s="61"/>
      <c r="LOM50" s="61"/>
      <c r="LON50" s="61"/>
      <c r="LOO50" s="61"/>
      <c r="LOP50" s="61"/>
      <c r="LOQ50" s="61"/>
      <c r="LOR50" s="61"/>
      <c r="LOS50" s="61"/>
      <c r="LOT50" s="61"/>
      <c r="LOU50" s="61"/>
      <c r="LOV50" s="61"/>
      <c r="LOW50" s="61"/>
      <c r="LOX50" s="61"/>
      <c r="LOY50" s="61"/>
      <c r="LOZ50" s="61"/>
      <c r="LPA50" s="61"/>
      <c r="LPB50" s="61"/>
      <c r="LPC50" s="61"/>
      <c r="LPD50" s="61"/>
      <c r="LPE50" s="61"/>
      <c r="LPF50" s="61"/>
      <c r="LPG50" s="61"/>
      <c r="LPH50" s="61"/>
      <c r="LPI50" s="61"/>
      <c r="LPJ50" s="61"/>
      <c r="LPK50" s="61"/>
      <c r="LPL50" s="61"/>
      <c r="LPM50" s="61"/>
      <c r="LPN50" s="61"/>
      <c r="LPO50" s="61"/>
      <c r="LPP50" s="61"/>
      <c r="LPQ50" s="61"/>
      <c r="LPR50" s="61"/>
      <c r="LPS50" s="61"/>
      <c r="LPT50" s="61"/>
      <c r="LPU50" s="61"/>
      <c r="LPV50" s="61"/>
      <c r="LPW50" s="61"/>
      <c r="LPX50" s="61"/>
      <c r="LPY50" s="61"/>
      <c r="LPZ50" s="61"/>
      <c r="LQA50" s="61"/>
      <c r="LQB50" s="61"/>
      <c r="LQC50" s="61"/>
      <c r="LQD50" s="61"/>
      <c r="LQE50" s="61"/>
      <c r="LQF50" s="61"/>
      <c r="LQG50" s="61"/>
      <c r="LQH50" s="61"/>
      <c r="LQI50" s="61"/>
      <c r="LQJ50" s="61"/>
      <c r="LQK50" s="61"/>
      <c r="LQL50" s="61"/>
      <c r="LQM50" s="61"/>
      <c r="LQN50" s="61"/>
      <c r="LQO50" s="61"/>
      <c r="LQP50" s="61"/>
      <c r="LQQ50" s="61"/>
      <c r="LQR50" s="61"/>
      <c r="LQS50" s="61"/>
      <c r="LQT50" s="61"/>
      <c r="LQU50" s="61"/>
      <c r="LQV50" s="61"/>
      <c r="LQW50" s="61"/>
      <c r="LQX50" s="61"/>
      <c r="LQY50" s="61"/>
      <c r="LQZ50" s="61"/>
      <c r="LRA50" s="61"/>
      <c r="LRB50" s="61"/>
      <c r="LRC50" s="61"/>
      <c r="LRD50" s="61"/>
      <c r="LRE50" s="61"/>
      <c r="LRF50" s="61"/>
      <c r="LRG50" s="61"/>
      <c r="LRH50" s="61"/>
      <c r="LRI50" s="61"/>
      <c r="LRJ50" s="61"/>
      <c r="LRK50" s="61"/>
      <c r="LRL50" s="61"/>
      <c r="LRM50" s="61"/>
      <c r="LRN50" s="61"/>
      <c r="LRO50" s="61"/>
      <c r="LRP50" s="61"/>
      <c r="LRQ50" s="61"/>
      <c r="LRR50" s="61"/>
      <c r="LRS50" s="61"/>
      <c r="LRT50" s="61"/>
      <c r="LRU50" s="61"/>
      <c r="LRV50" s="61"/>
      <c r="LRW50" s="61"/>
      <c r="LRX50" s="61"/>
      <c r="LRY50" s="61"/>
      <c r="LRZ50" s="61"/>
      <c r="LSA50" s="61"/>
      <c r="LSB50" s="61"/>
      <c r="LSC50" s="61"/>
      <c r="LSD50" s="61"/>
      <c r="LSE50" s="61"/>
      <c r="LSF50" s="61"/>
      <c r="LSG50" s="61"/>
      <c r="LSH50" s="61"/>
      <c r="LSI50" s="61"/>
      <c r="LSJ50" s="61"/>
      <c r="LSK50" s="61"/>
      <c r="LSL50" s="61"/>
      <c r="LSM50" s="61"/>
      <c r="LSN50" s="61"/>
      <c r="LSO50" s="61"/>
      <c r="LSP50" s="61"/>
      <c r="LSQ50" s="61"/>
      <c r="LSR50" s="61"/>
      <c r="LSS50" s="61"/>
      <c r="LST50" s="61"/>
      <c r="LSU50" s="61"/>
      <c r="LSV50" s="61"/>
      <c r="LSW50" s="61"/>
      <c r="LSX50" s="61"/>
      <c r="LSY50" s="61"/>
      <c r="LSZ50" s="61"/>
      <c r="LTA50" s="61"/>
      <c r="LTB50" s="61"/>
      <c r="LTC50" s="61"/>
      <c r="LTD50" s="61"/>
      <c r="LTE50" s="61"/>
      <c r="LTF50" s="61"/>
      <c r="LTG50" s="61"/>
      <c r="LTH50" s="61"/>
      <c r="LTI50" s="61"/>
      <c r="LTJ50" s="61"/>
      <c r="LTK50" s="61"/>
      <c r="LTL50" s="61"/>
      <c r="LTM50" s="61"/>
      <c r="LTN50" s="61"/>
      <c r="LTO50" s="61"/>
      <c r="LTP50" s="61"/>
      <c r="LTQ50" s="61"/>
      <c r="LTR50" s="61"/>
      <c r="LTS50" s="61"/>
      <c r="LTT50" s="61"/>
      <c r="LTU50" s="61"/>
      <c r="LTV50" s="61"/>
      <c r="LTW50" s="61"/>
      <c r="LTX50" s="61"/>
      <c r="LTY50" s="61"/>
      <c r="LTZ50" s="61"/>
      <c r="LUA50" s="61"/>
      <c r="LUB50" s="61"/>
      <c r="LUC50" s="61"/>
      <c r="LUD50" s="61"/>
      <c r="LUE50" s="61"/>
      <c r="LUF50" s="61"/>
      <c r="LUG50" s="61"/>
      <c r="LUH50" s="61"/>
      <c r="LUI50" s="61"/>
      <c r="LUJ50" s="61"/>
      <c r="LUK50" s="61"/>
      <c r="LUL50" s="61"/>
      <c r="LUM50" s="61"/>
      <c r="LUN50" s="61"/>
      <c r="LUO50" s="61"/>
      <c r="LUP50" s="61"/>
      <c r="LUQ50" s="61"/>
      <c r="LUR50" s="61"/>
      <c r="LUS50" s="61"/>
      <c r="LUT50" s="61"/>
      <c r="LUU50" s="61"/>
      <c r="LUV50" s="61"/>
      <c r="LUW50" s="61"/>
      <c r="LUX50" s="61"/>
      <c r="LUY50" s="61"/>
      <c r="LUZ50" s="61"/>
      <c r="LVA50" s="61"/>
      <c r="LVB50" s="61"/>
      <c r="LVC50" s="61"/>
      <c r="LVD50" s="61"/>
      <c r="LVE50" s="61"/>
      <c r="LVF50" s="61"/>
      <c r="LVG50" s="61"/>
      <c r="LVH50" s="61"/>
      <c r="LVI50" s="61"/>
      <c r="LVJ50" s="61"/>
      <c r="LVK50" s="61"/>
      <c r="LVL50" s="61"/>
      <c r="LVM50" s="61"/>
      <c r="LVN50" s="61"/>
      <c r="LVO50" s="61"/>
      <c r="LVP50" s="61"/>
      <c r="LVQ50" s="61"/>
      <c r="LVR50" s="61"/>
      <c r="LVS50" s="61"/>
      <c r="LVT50" s="61"/>
      <c r="LVU50" s="61"/>
      <c r="LVV50" s="61"/>
      <c r="LVW50" s="61"/>
      <c r="LVX50" s="61"/>
      <c r="LVY50" s="61"/>
      <c r="LVZ50" s="61"/>
      <c r="LWA50" s="61"/>
      <c r="LWB50" s="61"/>
      <c r="LWC50" s="61"/>
      <c r="LWD50" s="61"/>
      <c r="LWE50" s="61"/>
      <c r="LWF50" s="61"/>
      <c r="LWG50" s="61"/>
      <c r="LWH50" s="61"/>
      <c r="LWI50" s="61"/>
      <c r="LWJ50" s="61"/>
      <c r="LWK50" s="61"/>
      <c r="LWL50" s="61"/>
      <c r="LWM50" s="61"/>
      <c r="LWN50" s="61"/>
      <c r="LWO50" s="61"/>
      <c r="LWP50" s="61"/>
      <c r="LWQ50" s="61"/>
      <c r="LWR50" s="61"/>
      <c r="LWS50" s="61"/>
      <c r="LWT50" s="61"/>
      <c r="LWU50" s="61"/>
      <c r="LWV50" s="61"/>
      <c r="LWW50" s="61"/>
      <c r="LWX50" s="61"/>
      <c r="LWY50" s="61"/>
      <c r="LWZ50" s="61"/>
      <c r="LXA50" s="61"/>
      <c r="LXB50" s="61"/>
      <c r="LXC50" s="61"/>
      <c r="LXD50" s="61"/>
      <c r="LXE50" s="61"/>
      <c r="LXF50" s="61"/>
      <c r="LXG50" s="61"/>
      <c r="LXH50" s="61"/>
      <c r="LXI50" s="61"/>
      <c r="LXJ50" s="61"/>
      <c r="LXK50" s="61"/>
      <c r="LXL50" s="61"/>
      <c r="LXM50" s="61"/>
      <c r="LXN50" s="61"/>
      <c r="LXO50" s="61"/>
      <c r="LXP50" s="61"/>
      <c r="LXQ50" s="61"/>
      <c r="LXR50" s="61"/>
      <c r="LXS50" s="61"/>
      <c r="LXT50" s="61"/>
      <c r="LXU50" s="61"/>
      <c r="LXV50" s="61"/>
      <c r="LXW50" s="61"/>
      <c r="LXX50" s="61"/>
      <c r="LXY50" s="61"/>
      <c r="LXZ50" s="61"/>
      <c r="LYA50" s="61"/>
      <c r="LYB50" s="61"/>
      <c r="LYC50" s="61"/>
      <c r="LYD50" s="61"/>
      <c r="LYE50" s="61"/>
      <c r="LYF50" s="61"/>
      <c r="LYG50" s="61"/>
      <c r="LYH50" s="61"/>
      <c r="LYI50" s="61"/>
      <c r="LYJ50" s="61"/>
      <c r="LYK50" s="61"/>
      <c r="LYL50" s="61"/>
      <c r="LYM50" s="61"/>
      <c r="LYN50" s="61"/>
      <c r="LYO50" s="61"/>
      <c r="LYP50" s="61"/>
      <c r="LYQ50" s="61"/>
      <c r="LYR50" s="61"/>
      <c r="LYS50" s="61"/>
      <c r="LYT50" s="61"/>
      <c r="LYU50" s="61"/>
      <c r="LYV50" s="61"/>
      <c r="LYW50" s="61"/>
      <c r="LYX50" s="61"/>
      <c r="LYY50" s="61"/>
      <c r="LYZ50" s="61"/>
      <c r="LZA50" s="61"/>
      <c r="LZB50" s="61"/>
      <c r="LZC50" s="61"/>
      <c r="LZD50" s="61"/>
      <c r="LZE50" s="61"/>
      <c r="LZF50" s="61"/>
      <c r="LZG50" s="61"/>
      <c r="LZH50" s="61"/>
      <c r="LZI50" s="61"/>
      <c r="LZJ50" s="61"/>
      <c r="LZK50" s="61"/>
      <c r="LZL50" s="61"/>
      <c r="LZM50" s="61"/>
      <c r="LZN50" s="61"/>
      <c r="LZO50" s="61"/>
      <c r="LZP50" s="61"/>
      <c r="LZQ50" s="61"/>
      <c r="LZR50" s="61"/>
      <c r="LZS50" s="61"/>
      <c r="LZT50" s="61"/>
      <c r="LZU50" s="61"/>
      <c r="LZV50" s="61"/>
      <c r="LZW50" s="61"/>
      <c r="LZX50" s="61"/>
      <c r="LZY50" s="61"/>
      <c r="LZZ50" s="61"/>
      <c r="MAA50" s="61"/>
      <c r="MAB50" s="61"/>
      <c r="MAC50" s="61"/>
      <c r="MAD50" s="61"/>
      <c r="MAE50" s="61"/>
      <c r="MAF50" s="61"/>
      <c r="MAG50" s="61"/>
      <c r="MAH50" s="61"/>
      <c r="MAI50" s="61"/>
      <c r="MAJ50" s="61"/>
      <c r="MAK50" s="61"/>
      <c r="MAL50" s="61"/>
      <c r="MAM50" s="61"/>
      <c r="MAN50" s="61"/>
      <c r="MAO50" s="61"/>
      <c r="MAP50" s="61"/>
      <c r="MAQ50" s="61"/>
      <c r="MAR50" s="61"/>
      <c r="MAS50" s="61"/>
      <c r="MAT50" s="61"/>
      <c r="MAU50" s="61"/>
      <c r="MAV50" s="61"/>
      <c r="MAW50" s="61"/>
      <c r="MAX50" s="61"/>
      <c r="MAY50" s="61"/>
      <c r="MAZ50" s="61"/>
      <c r="MBA50" s="61"/>
      <c r="MBB50" s="61"/>
      <c r="MBC50" s="61"/>
      <c r="MBD50" s="61"/>
      <c r="MBE50" s="61"/>
      <c r="MBF50" s="61"/>
      <c r="MBG50" s="61"/>
      <c r="MBH50" s="61"/>
      <c r="MBI50" s="61"/>
      <c r="MBJ50" s="61"/>
      <c r="MBK50" s="61"/>
      <c r="MBL50" s="61"/>
      <c r="MBM50" s="61"/>
      <c r="MBN50" s="61"/>
      <c r="MBO50" s="61"/>
      <c r="MBP50" s="61"/>
      <c r="MBQ50" s="61"/>
      <c r="MBR50" s="61"/>
      <c r="MBS50" s="61"/>
      <c r="MBT50" s="61"/>
      <c r="MBU50" s="61"/>
      <c r="MBV50" s="61"/>
      <c r="MBW50" s="61"/>
      <c r="MBX50" s="61"/>
      <c r="MBY50" s="61"/>
      <c r="MBZ50" s="61"/>
      <c r="MCA50" s="61"/>
      <c r="MCB50" s="61"/>
      <c r="MCC50" s="61"/>
      <c r="MCD50" s="61"/>
      <c r="MCE50" s="61"/>
      <c r="MCF50" s="61"/>
      <c r="MCG50" s="61"/>
      <c r="MCH50" s="61"/>
      <c r="MCI50" s="61"/>
      <c r="MCJ50" s="61"/>
      <c r="MCK50" s="61"/>
      <c r="MCL50" s="61"/>
      <c r="MCM50" s="61"/>
      <c r="MCN50" s="61"/>
      <c r="MCO50" s="61"/>
      <c r="MCP50" s="61"/>
      <c r="MCQ50" s="61"/>
      <c r="MCR50" s="61"/>
      <c r="MCS50" s="61"/>
      <c r="MCT50" s="61"/>
      <c r="MCU50" s="61"/>
      <c r="MCV50" s="61"/>
      <c r="MCW50" s="61"/>
      <c r="MCX50" s="61"/>
      <c r="MCY50" s="61"/>
      <c r="MCZ50" s="61"/>
      <c r="MDA50" s="61"/>
      <c r="MDB50" s="61"/>
      <c r="MDC50" s="61"/>
      <c r="MDD50" s="61"/>
      <c r="MDE50" s="61"/>
      <c r="MDF50" s="61"/>
      <c r="MDG50" s="61"/>
      <c r="MDH50" s="61"/>
      <c r="MDI50" s="61"/>
      <c r="MDJ50" s="61"/>
      <c r="MDK50" s="61"/>
      <c r="MDL50" s="61"/>
      <c r="MDM50" s="61"/>
      <c r="MDN50" s="61"/>
      <c r="MDO50" s="61"/>
      <c r="MDP50" s="61"/>
      <c r="MDQ50" s="61"/>
      <c r="MDR50" s="61"/>
      <c r="MDS50" s="61"/>
      <c r="MDT50" s="61"/>
      <c r="MDU50" s="61"/>
      <c r="MDV50" s="61"/>
      <c r="MDW50" s="61"/>
      <c r="MDX50" s="61"/>
      <c r="MDY50" s="61"/>
      <c r="MDZ50" s="61"/>
      <c r="MEA50" s="61"/>
      <c r="MEB50" s="61"/>
      <c r="MEC50" s="61"/>
      <c r="MED50" s="61"/>
      <c r="MEE50" s="61"/>
      <c r="MEF50" s="61"/>
      <c r="MEG50" s="61"/>
      <c r="MEH50" s="61"/>
      <c r="MEI50" s="61"/>
      <c r="MEJ50" s="61"/>
      <c r="MEK50" s="61"/>
      <c r="MEL50" s="61"/>
      <c r="MEM50" s="61"/>
      <c r="MEN50" s="61"/>
      <c r="MEO50" s="61"/>
      <c r="MEP50" s="61"/>
      <c r="MEQ50" s="61"/>
      <c r="MER50" s="61"/>
      <c r="MES50" s="61"/>
      <c r="MET50" s="61"/>
      <c r="MEU50" s="61"/>
      <c r="MEV50" s="61"/>
      <c r="MEW50" s="61"/>
      <c r="MEX50" s="61"/>
      <c r="MEY50" s="61"/>
      <c r="MEZ50" s="61"/>
      <c r="MFA50" s="61"/>
      <c r="MFB50" s="61"/>
      <c r="MFC50" s="61"/>
      <c r="MFD50" s="61"/>
      <c r="MFE50" s="61"/>
      <c r="MFF50" s="61"/>
      <c r="MFG50" s="61"/>
      <c r="MFH50" s="61"/>
      <c r="MFI50" s="61"/>
      <c r="MFJ50" s="61"/>
      <c r="MFK50" s="61"/>
      <c r="MFL50" s="61"/>
      <c r="MFM50" s="61"/>
      <c r="MFN50" s="61"/>
      <c r="MFO50" s="61"/>
      <c r="MFP50" s="61"/>
      <c r="MFQ50" s="61"/>
      <c r="MFR50" s="61"/>
      <c r="MFS50" s="61"/>
      <c r="MFT50" s="61"/>
      <c r="MFU50" s="61"/>
      <c r="MFV50" s="61"/>
      <c r="MFW50" s="61"/>
      <c r="MFX50" s="61"/>
      <c r="MFY50" s="61"/>
      <c r="MFZ50" s="61"/>
      <c r="MGA50" s="61"/>
      <c r="MGB50" s="61"/>
      <c r="MGC50" s="61"/>
      <c r="MGD50" s="61"/>
      <c r="MGE50" s="61"/>
      <c r="MGF50" s="61"/>
      <c r="MGG50" s="61"/>
      <c r="MGH50" s="61"/>
      <c r="MGI50" s="61"/>
      <c r="MGJ50" s="61"/>
      <c r="MGK50" s="61"/>
      <c r="MGL50" s="61"/>
      <c r="MGM50" s="61"/>
      <c r="MGN50" s="61"/>
      <c r="MGO50" s="61"/>
      <c r="MGP50" s="61"/>
      <c r="MGQ50" s="61"/>
      <c r="MGR50" s="61"/>
      <c r="MGS50" s="61"/>
      <c r="MGT50" s="61"/>
      <c r="MGU50" s="61"/>
      <c r="MGV50" s="61"/>
      <c r="MGW50" s="61"/>
      <c r="MGX50" s="61"/>
      <c r="MGY50" s="61"/>
      <c r="MGZ50" s="61"/>
      <c r="MHA50" s="61"/>
      <c r="MHB50" s="61"/>
      <c r="MHC50" s="61"/>
      <c r="MHD50" s="61"/>
      <c r="MHE50" s="61"/>
      <c r="MHF50" s="61"/>
      <c r="MHG50" s="61"/>
      <c r="MHH50" s="61"/>
      <c r="MHI50" s="61"/>
      <c r="MHJ50" s="61"/>
      <c r="MHK50" s="61"/>
      <c r="MHL50" s="61"/>
      <c r="MHM50" s="61"/>
      <c r="MHN50" s="61"/>
      <c r="MHO50" s="61"/>
      <c r="MHP50" s="61"/>
      <c r="MHQ50" s="61"/>
      <c r="MHR50" s="61"/>
      <c r="MHS50" s="61"/>
      <c r="MHT50" s="61"/>
      <c r="MHU50" s="61"/>
      <c r="MHV50" s="61"/>
      <c r="MHW50" s="61"/>
      <c r="MHX50" s="61"/>
      <c r="MHY50" s="61"/>
      <c r="MHZ50" s="61"/>
      <c r="MIA50" s="61"/>
      <c r="MIB50" s="61"/>
      <c r="MIC50" s="61"/>
      <c r="MID50" s="61"/>
      <c r="MIE50" s="61"/>
      <c r="MIF50" s="61"/>
      <c r="MIG50" s="61"/>
      <c r="MIH50" s="61"/>
      <c r="MII50" s="61"/>
      <c r="MIJ50" s="61"/>
      <c r="MIK50" s="61"/>
      <c r="MIL50" s="61"/>
      <c r="MIM50" s="61"/>
      <c r="MIN50" s="61"/>
      <c r="MIO50" s="61"/>
      <c r="MIP50" s="61"/>
      <c r="MIQ50" s="61"/>
      <c r="MIR50" s="61"/>
      <c r="MIS50" s="61"/>
      <c r="MIT50" s="61"/>
      <c r="MIU50" s="61"/>
      <c r="MIV50" s="61"/>
      <c r="MIW50" s="61"/>
      <c r="MIX50" s="61"/>
      <c r="MIY50" s="61"/>
      <c r="MIZ50" s="61"/>
      <c r="MJA50" s="61"/>
      <c r="MJB50" s="61"/>
      <c r="MJC50" s="61"/>
      <c r="MJD50" s="61"/>
      <c r="MJE50" s="61"/>
      <c r="MJF50" s="61"/>
      <c r="MJG50" s="61"/>
      <c r="MJH50" s="61"/>
      <c r="MJI50" s="61"/>
      <c r="MJJ50" s="61"/>
      <c r="MJK50" s="61"/>
      <c r="MJL50" s="61"/>
      <c r="MJM50" s="61"/>
      <c r="MJN50" s="61"/>
      <c r="MJO50" s="61"/>
      <c r="MJP50" s="61"/>
      <c r="MJQ50" s="61"/>
      <c r="MJR50" s="61"/>
      <c r="MJS50" s="61"/>
      <c r="MJT50" s="61"/>
      <c r="MJU50" s="61"/>
      <c r="MJV50" s="61"/>
      <c r="MJW50" s="61"/>
      <c r="MJX50" s="61"/>
      <c r="MJY50" s="61"/>
      <c r="MJZ50" s="61"/>
      <c r="MKA50" s="61"/>
      <c r="MKB50" s="61"/>
      <c r="MKC50" s="61"/>
      <c r="MKD50" s="61"/>
      <c r="MKE50" s="61"/>
      <c r="MKF50" s="61"/>
      <c r="MKG50" s="61"/>
      <c r="MKH50" s="61"/>
      <c r="MKI50" s="61"/>
      <c r="MKJ50" s="61"/>
      <c r="MKK50" s="61"/>
      <c r="MKL50" s="61"/>
      <c r="MKM50" s="61"/>
      <c r="MKN50" s="61"/>
      <c r="MKO50" s="61"/>
      <c r="MKP50" s="61"/>
      <c r="MKQ50" s="61"/>
      <c r="MKR50" s="61"/>
      <c r="MKS50" s="61"/>
      <c r="MKT50" s="61"/>
      <c r="MKU50" s="61"/>
      <c r="MKV50" s="61"/>
      <c r="MKW50" s="61"/>
      <c r="MKX50" s="61"/>
      <c r="MKY50" s="61"/>
      <c r="MKZ50" s="61"/>
      <c r="MLA50" s="61"/>
      <c r="MLB50" s="61"/>
      <c r="MLC50" s="61"/>
      <c r="MLD50" s="61"/>
      <c r="MLE50" s="61"/>
      <c r="MLF50" s="61"/>
      <c r="MLG50" s="61"/>
      <c r="MLH50" s="61"/>
      <c r="MLI50" s="61"/>
      <c r="MLJ50" s="61"/>
      <c r="MLK50" s="61"/>
      <c r="MLL50" s="61"/>
      <c r="MLM50" s="61"/>
      <c r="MLN50" s="61"/>
      <c r="MLO50" s="61"/>
      <c r="MLP50" s="61"/>
      <c r="MLQ50" s="61"/>
      <c r="MLR50" s="61"/>
      <c r="MLS50" s="61"/>
      <c r="MLT50" s="61"/>
      <c r="MLU50" s="61"/>
      <c r="MLV50" s="61"/>
      <c r="MLW50" s="61"/>
      <c r="MLX50" s="61"/>
      <c r="MLY50" s="61"/>
      <c r="MLZ50" s="61"/>
      <c r="MMA50" s="61"/>
      <c r="MMB50" s="61"/>
      <c r="MMC50" s="61"/>
      <c r="MMD50" s="61"/>
      <c r="MME50" s="61"/>
      <c r="MMF50" s="61"/>
      <c r="MMG50" s="61"/>
      <c r="MMH50" s="61"/>
      <c r="MMI50" s="61"/>
      <c r="MMJ50" s="61"/>
      <c r="MMK50" s="61"/>
      <c r="MML50" s="61"/>
      <c r="MMM50" s="61"/>
      <c r="MMN50" s="61"/>
      <c r="MMO50" s="61"/>
      <c r="MMP50" s="61"/>
      <c r="MMQ50" s="61"/>
      <c r="MMR50" s="61"/>
      <c r="MMS50" s="61"/>
      <c r="MMT50" s="61"/>
      <c r="MMU50" s="61"/>
      <c r="MMV50" s="61"/>
      <c r="MMW50" s="61"/>
      <c r="MMX50" s="61"/>
      <c r="MMY50" s="61"/>
      <c r="MMZ50" s="61"/>
      <c r="MNA50" s="61"/>
      <c r="MNB50" s="61"/>
      <c r="MNC50" s="61"/>
      <c r="MND50" s="61"/>
      <c r="MNE50" s="61"/>
      <c r="MNF50" s="61"/>
      <c r="MNG50" s="61"/>
      <c r="MNH50" s="61"/>
      <c r="MNI50" s="61"/>
      <c r="MNJ50" s="61"/>
      <c r="MNK50" s="61"/>
      <c r="MNL50" s="61"/>
      <c r="MNM50" s="61"/>
      <c r="MNN50" s="61"/>
      <c r="MNO50" s="61"/>
      <c r="MNP50" s="61"/>
      <c r="MNQ50" s="61"/>
      <c r="MNR50" s="61"/>
      <c r="MNS50" s="61"/>
      <c r="MNT50" s="61"/>
      <c r="MNU50" s="61"/>
      <c r="MNV50" s="61"/>
      <c r="MNW50" s="61"/>
      <c r="MNX50" s="61"/>
      <c r="MNY50" s="61"/>
      <c r="MNZ50" s="61"/>
      <c r="MOA50" s="61"/>
      <c r="MOB50" s="61"/>
      <c r="MOC50" s="61"/>
      <c r="MOD50" s="61"/>
      <c r="MOE50" s="61"/>
      <c r="MOF50" s="61"/>
      <c r="MOG50" s="61"/>
      <c r="MOH50" s="61"/>
      <c r="MOI50" s="61"/>
      <c r="MOJ50" s="61"/>
      <c r="MOK50" s="61"/>
      <c r="MOL50" s="61"/>
      <c r="MOM50" s="61"/>
      <c r="MON50" s="61"/>
      <c r="MOO50" s="61"/>
      <c r="MOP50" s="61"/>
      <c r="MOQ50" s="61"/>
      <c r="MOR50" s="61"/>
      <c r="MOS50" s="61"/>
      <c r="MOT50" s="61"/>
      <c r="MOU50" s="61"/>
      <c r="MOV50" s="61"/>
      <c r="MOW50" s="61"/>
      <c r="MOX50" s="61"/>
      <c r="MOY50" s="61"/>
      <c r="MOZ50" s="61"/>
      <c r="MPA50" s="61"/>
      <c r="MPB50" s="61"/>
      <c r="MPC50" s="61"/>
      <c r="MPD50" s="61"/>
      <c r="MPE50" s="61"/>
      <c r="MPF50" s="61"/>
      <c r="MPG50" s="61"/>
      <c r="MPH50" s="61"/>
      <c r="MPI50" s="61"/>
      <c r="MPJ50" s="61"/>
      <c r="MPK50" s="61"/>
      <c r="MPL50" s="61"/>
      <c r="MPM50" s="61"/>
      <c r="MPN50" s="61"/>
      <c r="MPO50" s="61"/>
      <c r="MPP50" s="61"/>
      <c r="MPQ50" s="61"/>
      <c r="MPR50" s="61"/>
      <c r="MPS50" s="61"/>
      <c r="MPT50" s="61"/>
      <c r="MPU50" s="61"/>
      <c r="MPV50" s="61"/>
      <c r="MPW50" s="61"/>
      <c r="MPX50" s="61"/>
      <c r="MPY50" s="61"/>
      <c r="MPZ50" s="61"/>
      <c r="MQA50" s="61"/>
      <c r="MQB50" s="61"/>
      <c r="MQC50" s="61"/>
      <c r="MQD50" s="61"/>
      <c r="MQE50" s="61"/>
      <c r="MQF50" s="61"/>
      <c r="MQG50" s="61"/>
      <c r="MQH50" s="61"/>
      <c r="MQI50" s="61"/>
      <c r="MQJ50" s="61"/>
      <c r="MQK50" s="61"/>
      <c r="MQL50" s="61"/>
      <c r="MQM50" s="61"/>
      <c r="MQN50" s="61"/>
      <c r="MQO50" s="61"/>
      <c r="MQP50" s="61"/>
      <c r="MQQ50" s="61"/>
      <c r="MQR50" s="61"/>
      <c r="MQS50" s="61"/>
      <c r="MQT50" s="61"/>
      <c r="MQU50" s="61"/>
      <c r="MQV50" s="61"/>
      <c r="MQW50" s="61"/>
      <c r="MQX50" s="61"/>
      <c r="MQY50" s="61"/>
      <c r="MQZ50" s="61"/>
      <c r="MRA50" s="61"/>
      <c r="MRB50" s="61"/>
      <c r="MRC50" s="61"/>
      <c r="MRD50" s="61"/>
      <c r="MRE50" s="61"/>
      <c r="MRF50" s="61"/>
      <c r="MRG50" s="61"/>
      <c r="MRH50" s="61"/>
      <c r="MRI50" s="61"/>
      <c r="MRJ50" s="61"/>
      <c r="MRK50" s="61"/>
      <c r="MRL50" s="61"/>
      <c r="MRM50" s="61"/>
      <c r="MRN50" s="61"/>
      <c r="MRO50" s="61"/>
      <c r="MRP50" s="61"/>
      <c r="MRQ50" s="61"/>
      <c r="MRR50" s="61"/>
      <c r="MRS50" s="61"/>
      <c r="MRT50" s="61"/>
      <c r="MRU50" s="61"/>
      <c r="MRV50" s="61"/>
      <c r="MRW50" s="61"/>
      <c r="MRX50" s="61"/>
      <c r="MRY50" s="61"/>
      <c r="MRZ50" s="61"/>
      <c r="MSA50" s="61"/>
      <c r="MSB50" s="61"/>
      <c r="MSC50" s="61"/>
      <c r="MSD50" s="61"/>
      <c r="MSE50" s="61"/>
      <c r="MSF50" s="61"/>
      <c r="MSG50" s="61"/>
      <c r="MSH50" s="61"/>
      <c r="MSI50" s="61"/>
      <c r="MSJ50" s="61"/>
      <c r="MSK50" s="61"/>
      <c r="MSL50" s="61"/>
      <c r="MSM50" s="61"/>
      <c r="MSN50" s="61"/>
      <c r="MSO50" s="61"/>
      <c r="MSP50" s="61"/>
      <c r="MSQ50" s="61"/>
      <c r="MSR50" s="61"/>
      <c r="MSS50" s="61"/>
      <c r="MST50" s="61"/>
      <c r="MSU50" s="61"/>
      <c r="MSV50" s="61"/>
      <c r="MSW50" s="61"/>
      <c r="MSX50" s="61"/>
      <c r="MSY50" s="61"/>
      <c r="MSZ50" s="61"/>
      <c r="MTA50" s="61"/>
      <c r="MTB50" s="61"/>
      <c r="MTC50" s="61"/>
      <c r="MTD50" s="61"/>
      <c r="MTE50" s="61"/>
      <c r="MTF50" s="61"/>
      <c r="MTG50" s="61"/>
      <c r="MTH50" s="61"/>
      <c r="MTI50" s="61"/>
      <c r="MTJ50" s="61"/>
      <c r="MTK50" s="61"/>
      <c r="MTL50" s="61"/>
      <c r="MTM50" s="61"/>
      <c r="MTN50" s="61"/>
      <c r="MTO50" s="61"/>
      <c r="MTP50" s="61"/>
      <c r="MTQ50" s="61"/>
      <c r="MTR50" s="61"/>
      <c r="MTS50" s="61"/>
      <c r="MTT50" s="61"/>
      <c r="MTU50" s="61"/>
      <c r="MTV50" s="61"/>
      <c r="MTW50" s="61"/>
      <c r="MTX50" s="61"/>
      <c r="MTY50" s="61"/>
      <c r="MTZ50" s="61"/>
      <c r="MUA50" s="61"/>
      <c r="MUB50" s="61"/>
      <c r="MUC50" s="61"/>
      <c r="MUD50" s="61"/>
      <c r="MUE50" s="61"/>
      <c r="MUF50" s="61"/>
      <c r="MUG50" s="61"/>
      <c r="MUH50" s="61"/>
      <c r="MUI50" s="61"/>
      <c r="MUJ50" s="61"/>
      <c r="MUK50" s="61"/>
      <c r="MUL50" s="61"/>
      <c r="MUM50" s="61"/>
      <c r="MUN50" s="61"/>
      <c r="MUO50" s="61"/>
      <c r="MUP50" s="61"/>
      <c r="MUQ50" s="61"/>
      <c r="MUR50" s="61"/>
      <c r="MUS50" s="61"/>
      <c r="MUT50" s="61"/>
      <c r="MUU50" s="61"/>
      <c r="MUV50" s="61"/>
      <c r="MUW50" s="61"/>
      <c r="MUX50" s="61"/>
      <c r="MUY50" s="61"/>
      <c r="MUZ50" s="61"/>
      <c r="MVA50" s="61"/>
      <c r="MVB50" s="61"/>
      <c r="MVC50" s="61"/>
      <c r="MVD50" s="61"/>
      <c r="MVE50" s="61"/>
      <c r="MVF50" s="61"/>
      <c r="MVG50" s="61"/>
      <c r="MVH50" s="61"/>
      <c r="MVI50" s="61"/>
      <c r="MVJ50" s="61"/>
      <c r="MVK50" s="61"/>
      <c r="MVL50" s="61"/>
      <c r="MVM50" s="61"/>
      <c r="MVN50" s="61"/>
      <c r="MVO50" s="61"/>
      <c r="MVP50" s="61"/>
      <c r="MVQ50" s="61"/>
      <c r="MVR50" s="61"/>
      <c r="MVS50" s="61"/>
      <c r="MVT50" s="61"/>
      <c r="MVU50" s="61"/>
      <c r="MVV50" s="61"/>
      <c r="MVW50" s="61"/>
      <c r="MVX50" s="61"/>
      <c r="MVY50" s="61"/>
      <c r="MVZ50" s="61"/>
      <c r="MWA50" s="61"/>
      <c r="MWB50" s="61"/>
      <c r="MWC50" s="61"/>
      <c r="MWD50" s="61"/>
      <c r="MWE50" s="61"/>
      <c r="MWF50" s="61"/>
      <c r="MWG50" s="61"/>
      <c r="MWH50" s="61"/>
      <c r="MWI50" s="61"/>
      <c r="MWJ50" s="61"/>
      <c r="MWK50" s="61"/>
      <c r="MWL50" s="61"/>
      <c r="MWM50" s="61"/>
      <c r="MWN50" s="61"/>
      <c r="MWO50" s="61"/>
      <c r="MWP50" s="61"/>
      <c r="MWQ50" s="61"/>
      <c r="MWR50" s="61"/>
      <c r="MWS50" s="61"/>
      <c r="MWT50" s="61"/>
      <c r="MWU50" s="61"/>
      <c r="MWV50" s="61"/>
      <c r="MWW50" s="61"/>
      <c r="MWX50" s="61"/>
      <c r="MWY50" s="61"/>
      <c r="MWZ50" s="61"/>
      <c r="MXA50" s="61"/>
      <c r="MXB50" s="61"/>
      <c r="MXC50" s="61"/>
      <c r="MXD50" s="61"/>
      <c r="MXE50" s="61"/>
      <c r="MXF50" s="61"/>
      <c r="MXG50" s="61"/>
      <c r="MXH50" s="61"/>
      <c r="MXI50" s="61"/>
      <c r="MXJ50" s="61"/>
      <c r="MXK50" s="61"/>
      <c r="MXL50" s="61"/>
      <c r="MXM50" s="61"/>
      <c r="MXN50" s="61"/>
      <c r="MXO50" s="61"/>
      <c r="MXP50" s="61"/>
      <c r="MXQ50" s="61"/>
      <c r="MXR50" s="61"/>
      <c r="MXS50" s="61"/>
      <c r="MXT50" s="61"/>
      <c r="MXU50" s="61"/>
      <c r="MXV50" s="61"/>
      <c r="MXW50" s="61"/>
      <c r="MXX50" s="61"/>
      <c r="MXY50" s="61"/>
      <c r="MXZ50" s="61"/>
      <c r="MYA50" s="61"/>
      <c r="MYB50" s="61"/>
      <c r="MYC50" s="61"/>
      <c r="MYD50" s="61"/>
      <c r="MYE50" s="61"/>
      <c r="MYF50" s="61"/>
      <c r="MYG50" s="61"/>
      <c r="MYH50" s="61"/>
      <c r="MYI50" s="61"/>
      <c r="MYJ50" s="61"/>
      <c r="MYK50" s="61"/>
      <c r="MYL50" s="61"/>
      <c r="MYM50" s="61"/>
      <c r="MYN50" s="61"/>
      <c r="MYO50" s="61"/>
      <c r="MYP50" s="61"/>
      <c r="MYQ50" s="61"/>
      <c r="MYR50" s="61"/>
      <c r="MYS50" s="61"/>
      <c r="MYT50" s="61"/>
      <c r="MYU50" s="61"/>
      <c r="MYV50" s="61"/>
      <c r="MYW50" s="61"/>
      <c r="MYX50" s="61"/>
      <c r="MYY50" s="61"/>
      <c r="MYZ50" s="61"/>
      <c r="MZA50" s="61"/>
      <c r="MZB50" s="61"/>
      <c r="MZC50" s="61"/>
      <c r="MZD50" s="61"/>
      <c r="MZE50" s="61"/>
      <c r="MZF50" s="61"/>
      <c r="MZG50" s="61"/>
      <c r="MZH50" s="61"/>
      <c r="MZI50" s="61"/>
      <c r="MZJ50" s="61"/>
      <c r="MZK50" s="61"/>
      <c r="MZL50" s="61"/>
      <c r="MZM50" s="61"/>
      <c r="MZN50" s="61"/>
      <c r="MZO50" s="61"/>
      <c r="MZP50" s="61"/>
      <c r="MZQ50" s="61"/>
      <c r="MZR50" s="61"/>
      <c r="MZS50" s="61"/>
      <c r="MZT50" s="61"/>
      <c r="MZU50" s="61"/>
      <c r="MZV50" s="61"/>
      <c r="MZW50" s="61"/>
      <c r="MZX50" s="61"/>
      <c r="MZY50" s="61"/>
      <c r="MZZ50" s="61"/>
      <c r="NAA50" s="61"/>
      <c r="NAB50" s="61"/>
      <c r="NAC50" s="61"/>
      <c r="NAD50" s="61"/>
      <c r="NAE50" s="61"/>
      <c r="NAF50" s="61"/>
      <c r="NAG50" s="61"/>
      <c r="NAH50" s="61"/>
      <c r="NAI50" s="61"/>
      <c r="NAJ50" s="61"/>
      <c r="NAK50" s="61"/>
      <c r="NAL50" s="61"/>
      <c r="NAM50" s="61"/>
      <c r="NAN50" s="61"/>
      <c r="NAO50" s="61"/>
      <c r="NAP50" s="61"/>
      <c r="NAQ50" s="61"/>
      <c r="NAR50" s="61"/>
      <c r="NAS50" s="61"/>
      <c r="NAT50" s="61"/>
      <c r="NAU50" s="61"/>
      <c r="NAV50" s="61"/>
      <c r="NAW50" s="61"/>
      <c r="NAX50" s="61"/>
      <c r="NAY50" s="61"/>
      <c r="NAZ50" s="61"/>
      <c r="NBA50" s="61"/>
      <c r="NBB50" s="61"/>
      <c r="NBC50" s="61"/>
      <c r="NBD50" s="61"/>
      <c r="NBE50" s="61"/>
      <c r="NBF50" s="61"/>
      <c r="NBG50" s="61"/>
      <c r="NBH50" s="61"/>
      <c r="NBI50" s="61"/>
      <c r="NBJ50" s="61"/>
      <c r="NBK50" s="61"/>
      <c r="NBL50" s="61"/>
      <c r="NBM50" s="61"/>
      <c r="NBN50" s="61"/>
      <c r="NBO50" s="61"/>
      <c r="NBP50" s="61"/>
      <c r="NBQ50" s="61"/>
      <c r="NBR50" s="61"/>
      <c r="NBS50" s="61"/>
      <c r="NBT50" s="61"/>
      <c r="NBU50" s="61"/>
      <c r="NBV50" s="61"/>
      <c r="NBW50" s="61"/>
      <c r="NBX50" s="61"/>
      <c r="NBY50" s="61"/>
      <c r="NBZ50" s="61"/>
      <c r="NCA50" s="61"/>
      <c r="NCB50" s="61"/>
      <c r="NCC50" s="61"/>
      <c r="NCD50" s="61"/>
      <c r="NCE50" s="61"/>
      <c r="NCF50" s="61"/>
      <c r="NCG50" s="61"/>
      <c r="NCH50" s="61"/>
      <c r="NCI50" s="61"/>
      <c r="NCJ50" s="61"/>
      <c r="NCK50" s="61"/>
      <c r="NCL50" s="61"/>
      <c r="NCM50" s="61"/>
      <c r="NCN50" s="61"/>
      <c r="NCO50" s="61"/>
      <c r="NCP50" s="61"/>
      <c r="NCQ50" s="61"/>
      <c r="NCR50" s="61"/>
      <c r="NCS50" s="61"/>
      <c r="NCT50" s="61"/>
      <c r="NCU50" s="61"/>
      <c r="NCV50" s="61"/>
      <c r="NCW50" s="61"/>
      <c r="NCX50" s="61"/>
      <c r="NCY50" s="61"/>
      <c r="NCZ50" s="61"/>
      <c r="NDA50" s="61"/>
      <c r="NDB50" s="61"/>
      <c r="NDC50" s="61"/>
      <c r="NDD50" s="61"/>
      <c r="NDE50" s="61"/>
      <c r="NDF50" s="61"/>
      <c r="NDG50" s="61"/>
      <c r="NDH50" s="61"/>
      <c r="NDI50" s="61"/>
      <c r="NDJ50" s="61"/>
      <c r="NDK50" s="61"/>
      <c r="NDL50" s="61"/>
      <c r="NDM50" s="61"/>
      <c r="NDN50" s="61"/>
      <c r="NDO50" s="61"/>
      <c r="NDP50" s="61"/>
      <c r="NDQ50" s="61"/>
      <c r="NDR50" s="61"/>
      <c r="NDS50" s="61"/>
      <c r="NDT50" s="61"/>
      <c r="NDU50" s="61"/>
      <c r="NDV50" s="61"/>
      <c r="NDW50" s="61"/>
      <c r="NDX50" s="61"/>
      <c r="NDY50" s="61"/>
      <c r="NDZ50" s="61"/>
      <c r="NEA50" s="61"/>
      <c r="NEB50" s="61"/>
      <c r="NEC50" s="61"/>
      <c r="NED50" s="61"/>
      <c r="NEE50" s="61"/>
      <c r="NEF50" s="61"/>
      <c r="NEG50" s="61"/>
      <c r="NEH50" s="61"/>
      <c r="NEI50" s="61"/>
      <c r="NEJ50" s="61"/>
      <c r="NEK50" s="61"/>
      <c r="NEL50" s="61"/>
      <c r="NEM50" s="61"/>
      <c r="NEN50" s="61"/>
      <c r="NEO50" s="61"/>
      <c r="NEP50" s="61"/>
      <c r="NEQ50" s="61"/>
      <c r="NER50" s="61"/>
      <c r="NES50" s="61"/>
      <c r="NET50" s="61"/>
      <c r="NEU50" s="61"/>
      <c r="NEV50" s="61"/>
      <c r="NEW50" s="61"/>
      <c r="NEX50" s="61"/>
      <c r="NEY50" s="61"/>
      <c r="NEZ50" s="61"/>
      <c r="NFA50" s="61"/>
      <c r="NFB50" s="61"/>
      <c r="NFC50" s="61"/>
      <c r="NFD50" s="61"/>
      <c r="NFE50" s="61"/>
      <c r="NFF50" s="61"/>
      <c r="NFG50" s="61"/>
      <c r="NFH50" s="61"/>
      <c r="NFI50" s="61"/>
      <c r="NFJ50" s="61"/>
      <c r="NFK50" s="61"/>
      <c r="NFL50" s="61"/>
      <c r="NFM50" s="61"/>
      <c r="NFN50" s="61"/>
      <c r="NFO50" s="61"/>
      <c r="NFP50" s="61"/>
      <c r="NFQ50" s="61"/>
      <c r="NFR50" s="61"/>
      <c r="NFS50" s="61"/>
      <c r="NFT50" s="61"/>
      <c r="NFU50" s="61"/>
      <c r="NFV50" s="61"/>
      <c r="NFW50" s="61"/>
      <c r="NFX50" s="61"/>
      <c r="NFY50" s="61"/>
      <c r="NFZ50" s="61"/>
      <c r="NGA50" s="61"/>
      <c r="NGB50" s="61"/>
      <c r="NGC50" s="61"/>
      <c r="NGD50" s="61"/>
      <c r="NGE50" s="61"/>
      <c r="NGF50" s="61"/>
      <c r="NGG50" s="61"/>
      <c r="NGH50" s="61"/>
      <c r="NGI50" s="61"/>
      <c r="NGJ50" s="61"/>
      <c r="NGK50" s="61"/>
      <c r="NGL50" s="61"/>
      <c r="NGM50" s="61"/>
      <c r="NGN50" s="61"/>
      <c r="NGO50" s="61"/>
      <c r="NGP50" s="61"/>
      <c r="NGQ50" s="61"/>
      <c r="NGR50" s="61"/>
      <c r="NGS50" s="61"/>
      <c r="NGT50" s="61"/>
      <c r="NGU50" s="61"/>
      <c r="NGV50" s="61"/>
      <c r="NGW50" s="61"/>
      <c r="NGX50" s="61"/>
      <c r="NGY50" s="61"/>
      <c r="NGZ50" s="61"/>
      <c r="NHA50" s="61"/>
      <c r="NHB50" s="61"/>
      <c r="NHC50" s="61"/>
      <c r="NHD50" s="61"/>
      <c r="NHE50" s="61"/>
      <c r="NHF50" s="61"/>
      <c r="NHG50" s="61"/>
      <c r="NHH50" s="61"/>
      <c r="NHI50" s="61"/>
      <c r="NHJ50" s="61"/>
      <c r="NHK50" s="61"/>
      <c r="NHL50" s="61"/>
      <c r="NHM50" s="61"/>
      <c r="NHN50" s="61"/>
      <c r="NHO50" s="61"/>
      <c r="NHP50" s="61"/>
      <c r="NHQ50" s="61"/>
      <c r="NHR50" s="61"/>
      <c r="NHS50" s="61"/>
      <c r="NHT50" s="61"/>
      <c r="NHU50" s="61"/>
      <c r="NHV50" s="61"/>
      <c r="NHW50" s="61"/>
      <c r="NHX50" s="61"/>
      <c r="NHY50" s="61"/>
      <c r="NHZ50" s="61"/>
      <c r="NIA50" s="61"/>
      <c r="NIB50" s="61"/>
      <c r="NIC50" s="61"/>
      <c r="NID50" s="61"/>
      <c r="NIE50" s="61"/>
      <c r="NIF50" s="61"/>
      <c r="NIG50" s="61"/>
      <c r="NIH50" s="61"/>
      <c r="NII50" s="61"/>
      <c r="NIJ50" s="61"/>
      <c r="NIK50" s="61"/>
      <c r="NIL50" s="61"/>
      <c r="NIM50" s="61"/>
      <c r="NIN50" s="61"/>
      <c r="NIO50" s="61"/>
      <c r="NIP50" s="61"/>
      <c r="NIQ50" s="61"/>
      <c r="NIR50" s="61"/>
      <c r="NIS50" s="61"/>
      <c r="NIT50" s="61"/>
      <c r="NIU50" s="61"/>
      <c r="NIV50" s="61"/>
      <c r="NIW50" s="61"/>
      <c r="NIX50" s="61"/>
      <c r="NIY50" s="61"/>
      <c r="NIZ50" s="61"/>
      <c r="NJA50" s="61"/>
      <c r="NJB50" s="61"/>
      <c r="NJC50" s="61"/>
      <c r="NJD50" s="61"/>
      <c r="NJE50" s="61"/>
      <c r="NJF50" s="61"/>
      <c r="NJG50" s="61"/>
      <c r="NJH50" s="61"/>
      <c r="NJI50" s="61"/>
      <c r="NJJ50" s="61"/>
      <c r="NJK50" s="61"/>
      <c r="NJL50" s="61"/>
      <c r="NJM50" s="61"/>
      <c r="NJN50" s="61"/>
      <c r="NJO50" s="61"/>
      <c r="NJP50" s="61"/>
      <c r="NJQ50" s="61"/>
      <c r="NJR50" s="61"/>
      <c r="NJS50" s="61"/>
      <c r="NJT50" s="61"/>
      <c r="NJU50" s="61"/>
      <c r="NJV50" s="61"/>
      <c r="NJW50" s="61"/>
      <c r="NJX50" s="61"/>
      <c r="NJY50" s="61"/>
      <c r="NJZ50" s="61"/>
      <c r="NKA50" s="61"/>
      <c r="NKB50" s="61"/>
      <c r="NKC50" s="61"/>
      <c r="NKD50" s="61"/>
      <c r="NKE50" s="61"/>
      <c r="NKF50" s="61"/>
      <c r="NKG50" s="61"/>
      <c r="NKH50" s="61"/>
      <c r="NKI50" s="61"/>
      <c r="NKJ50" s="61"/>
      <c r="NKK50" s="61"/>
      <c r="NKL50" s="61"/>
      <c r="NKM50" s="61"/>
      <c r="NKN50" s="61"/>
      <c r="NKO50" s="61"/>
      <c r="NKP50" s="61"/>
      <c r="NKQ50" s="61"/>
      <c r="NKR50" s="61"/>
      <c r="NKS50" s="61"/>
      <c r="NKT50" s="61"/>
      <c r="NKU50" s="61"/>
      <c r="NKV50" s="61"/>
      <c r="NKW50" s="61"/>
      <c r="NKX50" s="61"/>
      <c r="NKY50" s="61"/>
      <c r="NKZ50" s="61"/>
      <c r="NLA50" s="61"/>
      <c r="NLB50" s="61"/>
      <c r="NLC50" s="61"/>
      <c r="NLD50" s="61"/>
      <c r="NLE50" s="61"/>
      <c r="NLF50" s="61"/>
      <c r="NLG50" s="61"/>
      <c r="NLH50" s="61"/>
      <c r="NLI50" s="61"/>
      <c r="NLJ50" s="61"/>
      <c r="NLK50" s="61"/>
      <c r="NLL50" s="61"/>
      <c r="NLM50" s="61"/>
      <c r="NLN50" s="61"/>
      <c r="NLO50" s="61"/>
      <c r="NLP50" s="61"/>
      <c r="NLQ50" s="61"/>
      <c r="NLR50" s="61"/>
      <c r="NLS50" s="61"/>
      <c r="NLT50" s="61"/>
      <c r="NLU50" s="61"/>
      <c r="NLV50" s="61"/>
      <c r="NLW50" s="61"/>
      <c r="NLX50" s="61"/>
      <c r="NLY50" s="61"/>
      <c r="NLZ50" s="61"/>
      <c r="NMA50" s="61"/>
      <c r="NMB50" s="61"/>
      <c r="NMC50" s="61"/>
      <c r="NMD50" s="61"/>
      <c r="NME50" s="61"/>
      <c r="NMF50" s="61"/>
      <c r="NMG50" s="61"/>
      <c r="NMH50" s="61"/>
      <c r="NMI50" s="61"/>
      <c r="NMJ50" s="61"/>
      <c r="NMK50" s="61"/>
      <c r="NML50" s="61"/>
      <c r="NMM50" s="61"/>
      <c r="NMN50" s="61"/>
      <c r="NMO50" s="61"/>
      <c r="NMP50" s="61"/>
      <c r="NMQ50" s="61"/>
      <c r="NMR50" s="61"/>
      <c r="NMS50" s="61"/>
      <c r="NMT50" s="61"/>
      <c r="NMU50" s="61"/>
      <c r="NMV50" s="61"/>
      <c r="NMW50" s="61"/>
      <c r="NMX50" s="61"/>
      <c r="NMY50" s="61"/>
      <c r="NMZ50" s="61"/>
      <c r="NNA50" s="61"/>
      <c r="NNB50" s="61"/>
      <c r="NNC50" s="61"/>
      <c r="NND50" s="61"/>
      <c r="NNE50" s="61"/>
      <c r="NNF50" s="61"/>
      <c r="NNG50" s="61"/>
      <c r="NNH50" s="61"/>
      <c r="NNI50" s="61"/>
      <c r="NNJ50" s="61"/>
      <c r="NNK50" s="61"/>
      <c r="NNL50" s="61"/>
      <c r="NNM50" s="61"/>
      <c r="NNN50" s="61"/>
      <c r="NNO50" s="61"/>
      <c r="NNP50" s="61"/>
      <c r="NNQ50" s="61"/>
      <c r="NNR50" s="61"/>
      <c r="NNS50" s="61"/>
      <c r="NNT50" s="61"/>
      <c r="NNU50" s="61"/>
      <c r="NNV50" s="61"/>
      <c r="NNW50" s="61"/>
      <c r="NNX50" s="61"/>
      <c r="NNY50" s="61"/>
      <c r="NNZ50" s="61"/>
      <c r="NOA50" s="61"/>
      <c r="NOB50" s="61"/>
      <c r="NOC50" s="61"/>
      <c r="NOD50" s="61"/>
      <c r="NOE50" s="61"/>
      <c r="NOF50" s="61"/>
      <c r="NOG50" s="61"/>
      <c r="NOH50" s="61"/>
      <c r="NOI50" s="61"/>
      <c r="NOJ50" s="61"/>
      <c r="NOK50" s="61"/>
      <c r="NOL50" s="61"/>
      <c r="NOM50" s="61"/>
      <c r="NON50" s="61"/>
      <c r="NOO50" s="61"/>
      <c r="NOP50" s="61"/>
      <c r="NOQ50" s="61"/>
      <c r="NOR50" s="61"/>
      <c r="NOS50" s="61"/>
      <c r="NOT50" s="61"/>
      <c r="NOU50" s="61"/>
      <c r="NOV50" s="61"/>
      <c r="NOW50" s="61"/>
      <c r="NOX50" s="61"/>
      <c r="NOY50" s="61"/>
      <c r="NOZ50" s="61"/>
      <c r="NPA50" s="61"/>
      <c r="NPB50" s="61"/>
      <c r="NPC50" s="61"/>
      <c r="NPD50" s="61"/>
      <c r="NPE50" s="61"/>
      <c r="NPF50" s="61"/>
      <c r="NPG50" s="61"/>
      <c r="NPH50" s="61"/>
      <c r="NPI50" s="61"/>
      <c r="NPJ50" s="61"/>
      <c r="NPK50" s="61"/>
      <c r="NPL50" s="61"/>
      <c r="NPM50" s="61"/>
      <c r="NPN50" s="61"/>
      <c r="NPO50" s="61"/>
      <c r="NPP50" s="61"/>
      <c r="NPQ50" s="61"/>
      <c r="NPR50" s="61"/>
      <c r="NPS50" s="61"/>
      <c r="NPT50" s="61"/>
      <c r="NPU50" s="61"/>
      <c r="NPV50" s="61"/>
      <c r="NPW50" s="61"/>
      <c r="NPX50" s="61"/>
      <c r="NPY50" s="61"/>
      <c r="NPZ50" s="61"/>
      <c r="NQA50" s="61"/>
      <c r="NQB50" s="61"/>
      <c r="NQC50" s="61"/>
      <c r="NQD50" s="61"/>
      <c r="NQE50" s="61"/>
      <c r="NQF50" s="61"/>
      <c r="NQG50" s="61"/>
      <c r="NQH50" s="61"/>
      <c r="NQI50" s="61"/>
      <c r="NQJ50" s="61"/>
      <c r="NQK50" s="61"/>
      <c r="NQL50" s="61"/>
      <c r="NQM50" s="61"/>
      <c r="NQN50" s="61"/>
      <c r="NQO50" s="61"/>
      <c r="NQP50" s="61"/>
      <c r="NQQ50" s="61"/>
      <c r="NQR50" s="61"/>
      <c r="NQS50" s="61"/>
      <c r="NQT50" s="61"/>
      <c r="NQU50" s="61"/>
      <c r="NQV50" s="61"/>
      <c r="NQW50" s="61"/>
      <c r="NQX50" s="61"/>
      <c r="NQY50" s="61"/>
      <c r="NQZ50" s="61"/>
      <c r="NRA50" s="61"/>
      <c r="NRB50" s="61"/>
      <c r="NRC50" s="61"/>
      <c r="NRD50" s="61"/>
      <c r="NRE50" s="61"/>
      <c r="NRF50" s="61"/>
      <c r="NRG50" s="61"/>
      <c r="NRH50" s="61"/>
      <c r="NRI50" s="61"/>
      <c r="NRJ50" s="61"/>
      <c r="NRK50" s="61"/>
      <c r="NRL50" s="61"/>
      <c r="NRM50" s="61"/>
      <c r="NRN50" s="61"/>
      <c r="NRO50" s="61"/>
      <c r="NRP50" s="61"/>
      <c r="NRQ50" s="61"/>
      <c r="NRR50" s="61"/>
      <c r="NRS50" s="61"/>
      <c r="NRT50" s="61"/>
      <c r="NRU50" s="61"/>
      <c r="NRV50" s="61"/>
      <c r="NRW50" s="61"/>
      <c r="NRX50" s="61"/>
      <c r="NRY50" s="61"/>
      <c r="NRZ50" s="61"/>
      <c r="NSA50" s="61"/>
      <c r="NSB50" s="61"/>
      <c r="NSC50" s="61"/>
      <c r="NSD50" s="61"/>
      <c r="NSE50" s="61"/>
      <c r="NSF50" s="61"/>
      <c r="NSG50" s="61"/>
      <c r="NSH50" s="61"/>
      <c r="NSI50" s="61"/>
      <c r="NSJ50" s="61"/>
      <c r="NSK50" s="61"/>
      <c r="NSL50" s="61"/>
      <c r="NSM50" s="61"/>
      <c r="NSN50" s="61"/>
      <c r="NSO50" s="61"/>
      <c r="NSP50" s="61"/>
      <c r="NSQ50" s="61"/>
      <c r="NSR50" s="61"/>
      <c r="NSS50" s="61"/>
      <c r="NST50" s="61"/>
      <c r="NSU50" s="61"/>
      <c r="NSV50" s="61"/>
      <c r="NSW50" s="61"/>
      <c r="NSX50" s="61"/>
      <c r="NSY50" s="61"/>
      <c r="NSZ50" s="61"/>
      <c r="NTA50" s="61"/>
      <c r="NTB50" s="61"/>
      <c r="NTC50" s="61"/>
      <c r="NTD50" s="61"/>
      <c r="NTE50" s="61"/>
      <c r="NTF50" s="61"/>
      <c r="NTG50" s="61"/>
      <c r="NTH50" s="61"/>
      <c r="NTI50" s="61"/>
      <c r="NTJ50" s="61"/>
      <c r="NTK50" s="61"/>
      <c r="NTL50" s="61"/>
      <c r="NTM50" s="61"/>
      <c r="NTN50" s="61"/>
      <c r="NTO50" s="61"/>
      <c r="NTP50" s="61"/>
      <c r="NTQ50" s="61"/>
      <c r="NTR50" s="61"/>
      <c r="NTS50" s="61"/>
      <c r="NTT50" s="61"/>
      <c r="NTU50" s="61"/>
      <c r="NTV50" s="61"/>
      <c r="NTW50" s="61"/>
      <c r="NTX50" s="61"/>
      <c r="NTY50" s="61"/>
      <c r="NTZ50" s="61"/>
      <c r="NUA50" s="61"/>
      <c r="NUB50" s="61"/>
      <c r="NUC50" s="61"/>
      <c r="NUD50" s="61"/>
      <c r="NUE50" s="61"/>
      <c r="NUF50" s="61"/>
      <c r="NUG50" s="61"/>
      <c r="NUH50" s="61"/>
      <c r="NUI50" s="61"/>
      <c r="NUJ50" s="61"/>
      <c r="NUK50" s="61"/>
      <c r="NUL50" s="61"/>
      <c r="NUM50" s="61"/>
      <c r="NUN50" s="61"/>
      <c r="NUO50" s="61"/>
      <c r="NUP50" s="61"/>
      <c r="NUQ50" s="61"/>
      <c r="NUR50" s="61"/>
      <c r="NUS50" s="61"/>
      <c r="NUT50" s="61"/>
      <c r="NUU50" s="61"/>
      <c r="NUV50" s="61"/>
      <c r="NUW50" s="61"/>
      <c r="NUX50" s="61"/>
      <c r="NUY50" s="61"/>
      <c r="NUZ50" s="61"/>
      <c r="NVA50" s="61"/>
      <c r="NVB50" s="61"/>
      <c r="NVC50" s="61"/>
      <c r="NVD50" s="61"/>
      <c r="NVE50" s="61"/>
      <c r="NVF50" s="61"/>
      <c r="NVG50" s="61"/>
      <c r="NVH50" s="61"/>
      <c r="NVI50" s="61"/>
      <c r="NVJ50" s="61"/>
      <c r="NVK50" s="61"/>
      <c r="NVL50" s="61"/>
      <c r="NVM50" s="61"/>
      <c r="NVN50" s="61"/>
      <c r="NVO50" s="61"/>
      <c r="NVP50" s="61"/>
      <c r="NVQ50" s="61"/>
      <c r="NVR50" s="61"/>
      <c r="NVS50" s="61"/>
      <c r="NVT50" s="61"/>
      <c r="NVU50" s="61"/>
      <c r="NVV50" s="61"/>
      <c r="NVW50" s="61"/>
      <c r="NVX50" s="61"/>
      <c r="NVY50" s="61"/>
      <c r="NVZ50" s="61"/>
      <c r="NWA50" s="61"/>
      <c r="NWB50" s="61"/>
      <c r="NWC50" s="61"/>
      <c r="NWD50" s="61"/>
      <c r="NWE50" s="61"/>
      <c r="NWF50" s="61"/>
      <c r="NWG50" s="61"/>
      <c r="NWH50" s="61"/>
      <c r="NWI50" s="61"/>
      <c r="NWJ50" s="61"/>
      <c r="NWK50" s="61"/>
      <c r="NWL50" s="61"/>
      <c r="NWM50" s="61"/>
      <c r="NWN50" s="61"/>
      <c r="NWO50" s="61"/>
      <c r="NWP50" s="61"/>
      <c r="NWQ50" s="61"/>
      <c r="NWR50" s="61"/>
      <c r="NWS50" s="61"/>
      <c r="NWT50" s="61"/>
      <c r="NWU50" s="61"/>
      <c r="NWV50" s="61"/>
      <c r="NWW50" s="61"/>
      <c r="NWX50" s="61"/>
      <c r="NWY50" s="61"/>
      <c r="NWZ50" s="61"/>
      <c r="NXA50" s="61"/>
      <c r="NXB50" s="61"/>
      <c r="NXC50" s="61"/>
      <c r="NXD50" s="61"/>
      <c r="NXE50" s="61"/>
      <c r="NXF50" s="61"/>
      <c r="NXG50" s="61"/>
      <c r="NXH50" s="61"/>
      <c r="NXI50" s="61"/>
      <c r="NXJ50" s="61"/>
      <c r="NXK50" s="61"/>
      <c r="NXL50" s="61"/>
      <c r="NXM50" s="61"/>
      <c r="NXN50" s="61"/>
      <c r="NXO50" s="61"/>
      <c r="NXP50" s="61"/>
      <c r="NXQ50" s="61"/>
      <c r="NXR50" s="61"/>
      <c r="NXS50" s="61"/>
      <c r="NXT50" s="61"/>
      <c r="NXU50" s="61"/>
      <c r="NXV50" s="61"/>
      <c r="NXW50" s="61"/>
      <c r="NXX50" s="61"/>
      <c r="NXY50" s="61"/>
      <c r="NXZ50" s="61"/>
      <c r="NYA50" s="61"/>
      <c r="NYB50" s="61"/>
      <c r="NYC50" s="61"/>
      <c r="NYD50" s="61"/>
      <c r="NYE50" s="61"/>
      <c r="NYF50" s="61"/>
      <c r="NYG50" s="61"/>
      <c r="NYH50" s="61"/>
      <c r="NYI50" s="61"/>
      <c r="NYJ50" s="61"/>
      <c r="NYK50" s="61"/>
      <c r="NYL50" s="61"/>
      <c r="NYM50" s="61"/>
      <c r="NYN50" s="61"/>
      <c r="NYO50" s="61"/>
      <c r="NYP50" s="61"/>
      <c r="NYQ50" s="61"/>
      <c r="NYR50" s="61"/>
      <c r="NYS50" s="61"/>
      <c r="NYT50" s="61"/>
      <c r="NYU50" s="61"/>
      <c r="NYV50" s="61"/>
      <c r="NYW50" s="61"/>
      <c r="NYX50" s="61"/>
      <c r="NYY50" s="61"/>
      <c r="NYZ50" s="61"/>
      <c r="NZA50" s="61"/>
      <c r="NZB50" s="61"/>
      <c r="NZC50" s="61"/>
      <c r="NZD50" s="61"/>
      <c r="NZE50" s="61"/>
      <c r="NZF50" s="61"/>
      <c r="NZG50" s="61"/>
      <c r="NZH50" s="61"/>
      <c r="NZI50" s="61"/>
      <c r="NZJ50" s="61"/>
      <c r="NZK50" s="61"/>
      <c r="NZL50" s="61"/>
      <c r="NZM50" s="61"/>
      <c r="NZN50" s="61"/>
      <c r="NZO50" s="61"/>
      <c r="NZP50" s="61"/>
      <c r="NZQ50" s="61"/>
      <c r="NZR50" s="61"/>
      <c r="NZS50" s="61"/>
      <c r="NZT50" s="61"/>
      <c r="NZU50" s="61"/>
      <c r="NZV50" s="61"/>
      <c r="NZW50" s="61"/>
      <c r="NZX50" s="61"/>
      <c r="NZY50" s="61"/>
      <c r="NZZ50" s="61"/>
      <c r="OAA50" s="61"/>
      <c r="OAB50" s="61"/>
      <c r="OAC50" s="61"/>
      <c r="OAD50" s="61"/>
      <c r="OAE50" s="61"/>
      <c r="OAF50" s="61"/>
      <c r="OAG50" s="61"/>
      <c r="OAH50" s="61"/>
      <c r="OAI50" s="61"/>
      <c r="OAJ50" s="61"/>
      <c r="OAK50" s="61"/>
      <c r="OAL50" s="61"/>
      <c r="OAM50" s="61"/>
      <c r="OAN50" s="61"/>
      <c r="OAO50" s="61"/>
      <c r="OAP50" s="61"/>
      <c r="OAQ50" s="61"/>
      <c r="OAR50" s="61"/>
      <c r="OAS50" s="61"/>
      <c r="OAT50" s="61"/>
      <c r="OAU50" s="61"/>
      <c r="OAV50" s="61"/>
      <c r="OAW50" s="61"/>
      <c r="OAX50" s="61"/>
      <c r="OAY50" s="61"/>
      <c r="OAZ50" s="61"/>
      <c r="OBA50" s="61"/>
      <c r="OBB50" s="61"/>
      <c r="OBC50" s="61"/>
      <c r="OBD50" s="61"/>
      <c r="OBE50" s="61"/>
      <c r="OBF50" s="61"/>
      <c r="OBG50" s="61"/>
      <c r="OBH50" s="61"/>
      <c r="OBI50" s="61"/>
      <c r="OBJ50" s="61"/>
      <c r="OBK50" s="61"/>
      <c r="OBL50" s="61"/>
      <c r="OBM50" s="61"/>
      <c r="OBN50" s="61"/>
      <c r="OBO50" s="61"/>
      <c r="OBP50" s="61"/>
      <c r="OBQ50" s="61"/>
      <c r="OBR50" s="61"/>
      <c r="OBS50" s="61"/>
      <c r="OBT50" s="61"/>
      <c r="OBU50" s="61"/>
      <c r="OBV50" s="61"/>
      <c r="OBW50" s="61"/>
      <c r="OBX50" s="61"/>
      <c r="OBY50" s="61"/>
      <c r="OBZ50" s="61"/>
      <c r="OCA50" s="61"/>
      <c r="OCB50" s="61"/>
      <c r="OCC50" s="61"/>
      <c r="OCD50" s="61"/>
      <c r="OCE50" s="61"/>
      <c r="OCF50" s="61"/>
      <c r="OCG50" s="61"/>
      <c r="OCH50" s="61"/>
      <c r="OCI50" s="61"/>
      <c r="OCJ50" s="61"/>
      <c r="OCK50" s="61"/>
      <c r="OCL50" s="61"/>
      <c r="OCM50" s="61"/>
      <c r="OCN50" s="61"/>
      <c r="OCO50" s="61"/>
      <c r="OCP50" s="61"/>
      <c r="OCQ50" s="61"/>
      <c r="OCR50" s="61"/>
      <c r="OCS50" s="61"/>
      <c r="OCT50" s="61"/>
      <c r="OCU50" s="61"/>
      <c r="OCV50" s="61"/>
      <c r="OCW50" s="61"/>
      <c r="OCX50" s="61"/>
      <c r="OCY50" s="61"/>
      <c r="OCZ50" s="61"/>
      <c r="ODA50" s="61"/>
      <c r="ODB50" s="61"/>
      <c r="ODC50" s="61"/>
      <c r="ODD50" s="61"/>
      <c r="ODE50" s="61"/>
      <c r="ODF50" s="61"/>
      <c r="ODG50" s="61"/>
      <c r="ODH50" s="61"/>
      <c r="ODI50" s="61"/>
      <c r="ODJ50" s="61"/>
      <c r="ODK50" s="61"/>
      <c r="ODL50" s="61"/>
      <c r="ODM50" s="61"/>
      <c r="ODN50" s="61"/>
      <c r="ODO50" s="61"/>
      <c r="ODP50" s="61"/>
      <c r="ODQ50" s="61"/>
      <c r="ODR50" s="61"/>
      <c r="ODS50" s="61"/>
      <c r="ODT50" s="61"/>
      <c r="ODU50" s="61"/>
      <c r="ODV50" s="61"/>
      <c r="ODW50" s="61"/>
      <c r="ODX50" s="61"/>
      <c r="ODY50" s="61"/>
      <c r="ODZ50" s="61"/>
      <c r="OEA50" s="61"/>
      <c r="OEB50" s="61"/>
      <c r="OEC50" s="61"/>
      <c r="OED50" s="61"/>
      <c r="OEE50" s="61"/>
      <c r="OEF50" s="61"/>
      <c r="OEG50" s="61"/>
      <c r="OEH50" s="61"/>
      <c r="OEI50" s="61"/>
      <c r="OEJ50" s="61"/>
      <c r="OEK50" s="61"/>
      <c r="OEL50" s="61"/>
      <c r="OEM50" s="61"/>
      <c r="OEN50" s="61"/>
      <c r="OEO50" s="61"/>
      <c r="OEP50" s="61"/>
      <c r="OEQ50" s="61"/>
      <c r="OER50" s="61"/>
      <c r="OES50" s="61"/>
      <c r="OET50" s="61"/>
      <c r="OEU50" s="61"/>
      <c r="OEV50" s="61"/>
      <c r="OEW50" s="61"/>
      <c r="OEX50" s="61"/>
      <c r="OEY50" s="61"/>
      <c r="OEZ50" s="61"/>
      <c r="OFA50" s="61"/>
      <c r="OFB50" s="61"/>
      <c r="OFC50" s="61"/>
      <c r="OFD50" s="61"/>
      <c r="OFE50" s="61"/>
      <c r="OFF50" s="61"/>
      <c r="OFG50" s="61"/>
      <c r="OFH50" s="61"/>
      <c r="OFI50" s="61"/>
      <c r="OFJ50" s="61"/>
      <c r="OFK50" s="61"/>
      <c r="OFL50" s="61"/>
      <c r="OFM50" s="61"/>
      <c r="OFN50" s="61"/>
      <c r="OFO50" s="61"/>
      <c r="OFP50" s="61"/>
      <c r="OFQ50" s="61"/>
      <c r="OFR50" s="61"/>
      <c r="OFS50" s="61"/>
      <c r="OFT50" s="61"/>
      <c r="OFU50" s="61"/>
      <c r="OFV50" s="61"/>
      <c r="OFW50" s="61"/>
      <c r="OFX50" s="61"/>
      <c r="OFY50" s="61"/>
      <c r="OFZ50" s="61"/>
      <c r="OGA50" s="61"/>
      <c r="OGB50" s="61"/>
      <c r="OGC50" s="61"/>
      <c r="OGD50" s="61"/>
      <c r="OGE50" s="61"/>
      <c r="OGF50" s="61"/>
      <c r="OGG50" s="61"/>
      <c r="OGH50" s="61"/>
      <c r="OGI50" s="61"/>
      <c r="OGJ50" s="61"/>
      <c r="OGK50" s="61"/>
      <c r="OGL50" s="61"/>
      <c r="OGM50" s="61"/>
      <c r="OGN50" s="61"/>
      <c r="OGO50" s="61"/>
      <c r="OGP50" s="61"/>
      <c r="OGQ50" s="61"/>
      <c r="OGR50" s="61"/>
      <c r="OGS50" s="61"/>
      <c r="OGT50" s="61"/>
      <c r="OGU50" s="61"/>
      <c r="OGV50" s="61"/>
      <c r="OGW50" s="61"/>
      <c r="OGX50" s="61"/>
      <c r="OGY50" s="61"/>
      <c r="OGZ50" s="61"/>
      <c r="OHA50" s="61"/>
      <c r="OHB50" s="61"/>
      <c r="OHC50" s="61"/>
      <c r="OHD50" s="61"/>
      <c r="OHE50" s="61"/>
      <c r="OHF50" s="61"/>
      <c r="OHG50" s="61"/>
      <c r="OHH50" s="61"/>
      <c r="OHI50" s="61"/>
      <c r="OHJ50" s="61"/>
      <c r="OHK50" s="61"/>
      <c r="OHL50" s="61"/>
      <c r="OHM50" s="61"/>
      <c r="OHN50" s="61"/>
      <c r="OHO50" s="61"/>
      <c r="OHP50" s="61"/>
      <c r="OHQ50" s="61"/>
      <c r="OHR50" s="61"/>
      <c r="OHS50" s="61"/>
      <c r="OHT50" s="61"/>
      <c r="OHU50" s="61"/>
      <c r="OHV50" s="61"/>
      <c r="OHW50" s="61"/>
      <c r="OHX50" s="61"/>
      <c r="OHY50" s="61"/>
      <c r="OHZ50" s="61"/>
      <c r="OIA50" s="61"/>
      <c r="OIB50" s="61"/>
      <c r="OIC50" s="61"/>
      <c r="OID50" s="61"/>
      <c r="OIE50" s="61"/>
      <c r="OIF50" s="61"/>
      <c r="OIG50" s="61"/>
      <c r="OIH50" s="61"/>
      <c r="OII50" s="61"/>
      <c r="OIJ50" s="61"/>
      <c r="OIK50" s="61"/>
      <c r="OIL50" s="61"/>
      <c r="OIM50" s="61"/>
      <c r="OIN50" s="61"/>
      <c r="OIO50" s="61"/>
      <c r="OIP50" s="61"/>
      <c r="OIQ50" s="61"/>
      <c r="OIR50" s="61"/>
      <c r="OIS50" s="61"/>
      <c r="OIT50" s="61"/>
      <c r="OIU50" s="61"/>
      <c r="OIV50" s="61"/>
      <c r="OIW50" s="61"/>
      <c r="OIX50" s="61"/>
      <c r="OIY50" s="61"/>
      <c r="OIZ50" s="61"/>
      <c r="OJA50" s="61"/>
      <c r="OJB50" s="61"/>
      <c r="OJC50" s="61"/>
      <c r="OJD50" s="61"/>
      <c r="OJE50" s="61"/>
      <c r="OJF50" s="61"/>
      <c r="OJG50" s="61"/>
      <c r="OJH50" s="61"/>
      <c r="OJI50" s="61"/>
      <c r="OJJ50" s="61"/>
      <c r="OJK50" s="61"/>
      <c r="OJL50" s="61"/>
      <c r="OJM50" s="61"/>
      <c r="OJN50" s="61"/>
      <c r="OJO50" s="61"/>
      <c r="OJP50" s="61"/>
      <c r="OJQ50" s="61"/>
      <c r="OJR50" s="61"/>
      <c r="OJS50" s="61"/>
      <c r="OJT50" s="61"/>
      <c r="OJU50" s="61"/>
      <c r="OJV50" s="61"/>
      <c r="OJW50" s="61"/>
      <c r="OJX50" s="61"/>
      <c r="OJY50" s="61"/>
      <c r="OJZ50" s="61"/>
      <c r="OKA50" s="61"/>
      <c r="OKB50" s="61"/>
      <c r="OKC50" s="61"/>
      <c r="OKD50" s="61"/>
      <c r="OKE50" s="61"/>
      <c r="OKF50" s="61"/>
      <c r="OKG50" s="61"/>
      <c r="OKH50" s="61"/>
      <c r="OKI50" s="61"/>
      <c r="OKJ50" s="61"/>
      <c r="OKK50" s="61"/>
      <c r="OKL50" s="61"/>
      <c r="OKM50" s="61"/>
      <c r="OKN50" s="61"/>
      <c r="OKO50" s="61"/>
      <c r="OKP50" s="61"/>
      <c r="OKQ50" s="61"/>
      <c r="OKR50" s="61"/>
      <c r="OKS50" s="61"/>
      <c r="OKT50" s="61"/>
      <c r="OKU50" s="61"/>
      <c r="OKV50" s="61"/>
      <c r="OKW50" s="61"/>
      <c r="OKX50" s="61"/>
      <c r="OKY50" s="61"/>
      <c r="OKZ50" s="61"/>
      <c r="OLA50" s="61"/>
      <c r="OLB50" s="61"/>
      <c r="OLC50" s="61"/>
      <c r="OLD50" s="61"/>
      <c r="OLE50" s="61"/>
      <c r="OLF50" s="61"/>
      <c r="OLG50" s="61"/>
      <c r="OLH50" s="61"/>
      <c r="OLI50" s="61"/>
      <c r="OLJ50" s="61"/>
      <c r="OLK50" s="61"/>
      <c r="OLL50" s="61"/>
      <c r="OLM50" s="61"/>
      <c r="OLN50" s="61"/>
      <c r="OLO50" s="61"/>
      <c r="OLP50" s="61"/>
      <c r="OLQ50" s="61"/>
      <c r="OLR50" s="61"/>
      <c r="OLS50" s="61"/>
      <c r="OLT50" s="61"/>
      <c r="OLU50" s="61"/>
      <c r="OLV50" s="61"/>
      <c r="OLW50" s="61"/>
      <c r="OLX50" s="61"/>
      <c r="OLY50" s="61"/>
      <c r="OLZ50" s="61"/>
      <c r="OMA50" s="61"/>
      <c r="OMB50" s="61"/>
      <c r="OMC50" s="61"/>
      <c r="OMD50" s="61"/>
      <c r="OME50" s="61"/>
      <c r="OMF50" s="61"/>
      <c r="OMG50" s="61"/>
      <c r="OMH50" s="61"/>
      <c r="OMI50" s="61"/>
      <c r="OMJ50" s="61"/>
      <c r="OMK50" s="61"/>
      <c r="OML50" s="61"/>
      <c r="OMM50" s="61"/>
      <c r="OMN50" s="61"/>
      <c r="OMO50" s="61"/>
      <c r="OMP50" s="61"/>
      <c r="OMQ50" s="61"/>
      <c r="OMR50" s="61"/>
      <c r="OMS50" s="61"/>
      <c r="OMT50" s="61"/>
      <c r="OMU50" s="61"/>
      <c r="OMV50" s="61"/>
      <c r="OMW50" s="61"/>
      <c r="OMX50" s="61"/>
      <c r="OMY50" s="61"/>
      <c r="OMZ50" s="61"/>
      <c r="ONA50" s="61"/>
      <c r="ONB50" s="61"/>
      <c r="ONC50" s="61"/>
      <c r="OND50" s="61"/>
      <c r="ONE50" s="61"/>
      <c r="ONF50" s="61"/>
      <c r="ONG50" s="61"/>
      <c r="ONH50" s="61"/>
      <c r="ONI50" s="61"/>
      <c r="ONJ50" s="61"/>
      <c r="ONK50" s="61"/>
      <c r="ONL50" s="61"/>
      <c r="ONM50" s="61"/>
      <c r="ONN50" s="61"/>
      <c r="ONO50" s="61"/>
      <c r="ONP50" s="61"/>
      <c r="ONQ50" s="61"/>
      <c r="ONR50" s="61"/>
      <c r="ONS50" s="61"/>
      <c r="ONT50" s="61"/>
      <c r="ONU50" s="61"/>
      <c r="ONV50" s="61"/>
      <c r="ONW50" s="61"/>
      <c r="ONX50" s="61"/>
      <c r="ONY50" s="61"/>
      <c r="ONZ50" s="61"/>
      <c r="OOA50" s="61"/>
      <c r="OOB50" s="61"/>
      <c r="OOC50" s="61"/>
      <c r="OOD50" s="61"/>
      <c r="OOE50" s="61"/>
      <c r="OOF50" s="61"/>
      <c r="OOG50" s="61"/>
      <c r="OOH50" s="61"/>
      <c r="OOI50" s="61"/>
      <c r="OOJ50" s="61"/>
      <c r="OOK50" s="61"/>
      <c r="OOL50" s="61"/>
      <c r="OOM50" s="61"/>
      <c r="OON50" s="61"/>
      <c r="OOO50" s="61"/>
      <c r="OOP50" s="61"/>
      <c r="OOQ50" s="61"/>
      <c r="OOR50" s="61"/>
      <c r="OOS50" s="61"/>
      <c r="OOT50" s="61"/>
      <c r="OOU50" s="61"/>
      <c r="OOV50" s="61"/>
      <c r="OOW50" s="61"/>
      <c r="OOX50" s="61"/>
      <c r="OOY50" s="61"/>
      <c r="OOZ50" s="61"/>
      <c r="OPA50" s="61"/>
      <c r="OPB50" s="61"/>
      <c r="OPC50" s="61"/>
      <c r="OPD50" s="61"/>
      <c r="OPE50" s="61"/>
      <c r="OPF50" s="61"/>
      <c r="OPG50" s="61"/>
      <c r="OPH50" s="61"/>
      <c r="OPI50" s="61"/>
      <c r="OPJ50" s="61"/>
      <c r="OPK50" s="61"/>
      <c r="OPL50" s="61"/>
      <c r="OPM50" s="61"/>
      <c r="OPN50" s="61"/>
      <c r="OPO50" s="61"/>
      <c r="OPP50" s="61"/>
      <c r="OPQ50" s="61"/>
      <c r="OPR50" s="61"/>
      <c r="OPS50" s="61"/>
      <c r="OPT50" s="61"/>
      <c r="OPU50" s="61"/>
      <c r="OPV50" s="61"/>
      <c r="OPW50" s="61"/>
      <c r="OPX50" s="61"/>
      <c r="OPY50" s="61"/>
      <c r="OPZ50" s="61"/>
      <c r="OQA50" s="61"/>
      <c r="OQB50" s="61"/>
      <c r="OQC50" s="61"/>
      <c r="OQD50" s="61"/>
      <c r="OQE50" s="61"/>
      <c r="OQF50" s="61"/>
      <c r="OQG50" s="61"/>
      <c r="OQH50" s="61"/>
      <c r="OQI50" s="61"/>
      <c r="OQJ50" s="61"/>
      <c r="OQK50" s="61"/>
      <c r="OQL50" s="61"/>
      <c r="OQM50" s="61"/>
      <c r="OQN50" s="61"/>
      <c r="OQO50" s="61"/>
      <c r="OQP50" s="61"/>
      <c r="OQQ50" s="61"/>
      <c r="OQR50" s="61"/>
      <c r="OQS50" s="61"/>
      <c r="OQT50" s="61"/>
      <c r="OQU50" s="61"/>
      <c r="OQV50" s="61"/>
      <c r="OQW50" s="61"/>
      <c r="OQX50" s="61"/>
      <c r="OQY50" s="61"/>
      <c r="OQZ50" s="61"/>
      <c r="ORA50" s="61"/>
      <c r="ORB50" s="61"/>
      <c r="ORC50" s="61"/>
      <c r="ORD50" s="61"/>
      <c r="ORE50" s="61"/>
      <c r="ORF50" s="61"/>
      <c r="ORG50" s="61"/>
      <c r="ORH50" s="61"/>
      <c r="ORI50" s="61"/>
      <c r="ORJ50" s="61"/>
      <c r="ORK50" s="61"/>
      <c r="ORL50" s="61"/>
      <c r="ORM50" s="61"/>
      <c r="ORN50" s="61"/>
      <c r="ORO50" s="61"/>
      <c r="ORP50" s="61"/>
      <c r="ORQ50" s="61"/>
      <c r="ORR50" s="61"/>
      <c r="ORS50" s="61"/>
      <c r="ORT50" s="61"/>
      <c r="ORU50" s="61"/>
      <c r="ORV50" s="61"/>
      <c r="ORW50" s="61"/>
      <c r="ORX50" s="61"/>
      <c r="ORY50" s="61"/>
      <c r="ORZ50" s="61"/>
      <c r="OSA50" s="61"/>
      <c r="OSB50" s="61"/>
      <c r="OSC50" s="61"/>
      <c r="OSD50" s="61"/>
      <c r="OSE50" s="61"/>
      <c r="OSF50" s="61"/>
      <c r="OSG50" s="61"/>
      <c r="OSH50" s="61"/>
      <c r="OSI50" s="61"/>
      <c r="OSJ50" s="61"/>
      <c r="OSK50" s="61"/>
      <c r="OSL50" s="61"/>
      <c r="OSM50" s="61"/>
      <c r="OSN50" s="61"/>
      <c r="OSO50" s="61"/>
      <c r="OSP50" s="61"/>
      <c r="OSQ50" s="61"/>
      <c r="OSR50" s="61"/>
      <c r="OSS50" s="61"/>
      <c r="OST50" s="61"/>
      <c r="OSU50" s="61"/>
      <c r="OSV50" s="61"/>
      <c r="OSW50" s="61"/>
      <c r="OSX50" s="61"/>
      <c r="OSY50" s="61"/>
      <c r="OSZ50" s="61"/>
      <c r="OTA50" s="61"/>
      <c r="OTB50" s="61"/>
      <c r="OTC50" s="61"/>
      <c r="OTD50" s="61"/>
      <c r="OTE50" s="61"/>
      <c r="OTF50" s="61"/>
      <c r="OTG50" s="61"/>
      <c r="OTH50" s="61"/>
      <c r="OTI50" s="61"/>
      <c r="OTJ50" s="61"/>
      <c r="OTK50" s="61"/>
      <c r="OTL50" s="61"/>
      <c r="OTM50" s="61"/>
      <c r="OTN50" s="61"/>
      <c r="OTO50" s="61"/>
      <c r="OTP50" s="61"/>
      <c r="OTQ50" s="61"/>
      <c r="OTR50" s="61"/>
      <c r="OTS50" s="61"/>
      <c r="OTT50" s="61"/>
      <c r="OTU50" s="61"/>
      <c r="OTV50" s="61"/>
      <c r="OTW50" s="61"/>
      <c r="OTX50" s="61"/>
      <c r="OTY50" s="61"/>
      <c r="OTZ50" s="61"/>
      <c r="OUA50" s="61"/>
      <c r="OUB50" s="61"/>
      <c r="OUC50" s="61"/>
      <c r="OUD50" s="61"/>
      <c r="OUE50" s="61"/>
      <c r="OUF50" s="61"/>
      <c r="OUG50" s="61"/>
      <c r="OUH50" s="61"/>
      <c r="OUI50" s="61"/>
      <c r="OUJ50" s="61"/>
      <c r="OUK50" s="61"/>
      <c r="OUL50" s="61"/>
      <c r="OUM50" s="61"/>
      <c r="OUN50" s="61"/>
      <c r="OUO50" s="61"/>
      <c r="OUP50" s="61"/>
      <c r="OUQ50" s="61"/>
      <c r="OUR50" s="61"/>
      <c r="OUS50" s="61"/>
      <c r="OUT50" s="61"/>
      <c r="OUU50" s="61"/>
      <c r="OUV50" s="61"/>
      <c r="OUW50" s="61"/>
      <c r="OUX50" s="61"/>
      <c r="OUY50" s="61"/>
      <c r="OUZ50" s="61"/>
      <c r="OVA50" s="61"/>
      <c r="OVB50" s="61"/>
      <c r="OVC50" s="61"/>
      <c r="OVD50" s="61"/>
      <c r="OVE50" s="61"/>
      <c r="OVF50" s="61"/>
      <c r="OVG50" s="61"/>
      <c r="OVH50" s="61"/>
      <c r="OVI50" s="61"/>
      <c r="OVJ50" s="61"/>
      <c r="OVK50" s="61"/>
      <c r="OVL50" s="61"/>
      <c r="OVM50" s="61"/>
      <c r="OVN50" s="61"/>
      <c r="OVO50" s="61"/>
      <c r="OVP50" s="61"/>
      <c r="OVQ50" s="61"/>
      <c r="OVR50" s="61"/>
      <c r="OVS50" s="61"/>
      <c r="OVT50" s="61"/>
      <c r="OVU50" s="61"/>
      <c r="OVV50" s="61"/>
      <c r="OVW50" s="61"/>
      <c r="OVX50" s="61"/>
      <c r="OVY50" s="61"/>
      <c r="OVZ50" s="61"/>
      <c r="OWA50" s="61"/>
      <c r="OWB50" s="61"/>
      <c r="OWC50" s="61"/>
      <c r="OWD50" s="61"/>
      <c r="OWE50" s="61"/>
      <c r="OWF50" s="61"/>
      <c r="OWG50" s="61"/>
      <c r="OWH50" s="61"/>
      <c r="OWI50" s="61"/>
      <c r="OWJ50" s="61"/>
      <c r="OWK50" s="61"/>
      <c r="OWL50" s="61"/>
      <c r="OWM50" s="61"/>
      <c r="OWN50" s="61"/>
      <c r="OWO50" s="61"/>
      <c r="OWP50" s="61"/>
      <c r="OWQ50" s="61"/>
      <c r="OWR50" s="61"/>
      <c r="OWS50" s="61"/>
      <c r="OWT50" s="61"/>
      <c r="OWU50" s="61"/>
      <c r="OWV50" s="61"/>
      <c r="OWW50" s="61"/>
      <c r="OWX50" s="61"/>
      <c r="OWY50" s="61"/>
      <c r="OWZ50" s="61"/>
      <c r="OXA50" s="61"/>
      <c r="OXB50" s="61"/>
      <c r="OXC50" s="61"/>
      <c r="OXD50" s="61"/>
      <c r="OXE50" s="61"/>
      <c r="OXF50" s="61"/>
      <c r="OXG50" s="61"/>
      <c r="OXH50" s="61"/>
      <c r="OXI50" s="61"/>
      <c r="OXJ50" s="61"/>
      <c r="OXK50" s="61"/>
      <c r="OXL50" s="61"/>
      <c r="OXM50" s="61"/>
      <c r="OXN50" s="61"/>
      <c r="OXO50" s="61"/>
      <c r="OXP50" s="61"/>
      <c r="OXQ50" s="61"/>
      <c r="OXR50" s="61"/>
      <c r="OXS50" s="61"/>
      <c r="OXT50" s="61"/>
      <c r="OXU50" s="61"/>
      <c r="OXV50" s="61"/>
      <c r="OXW50" s="61"/>
      <c r="OXX50" s="61"/>
      <c r="OXY50" s="61"/>
      <c r="OXZ50" s="61"/>
      <c r="OYA50" s="61"/>
      <c r="OYB50" s="61"/>
      <c r="OYC50" s="61"/>
      <c r="OYD50" s="61"/>
      <c r="OYE50" s="61"/>
      <c r="OYF50" s="61"/>
      <c r="OYG50" s="61"/>
      <c r="OYH50" s="61"/>
      <c r="OYI50" s="61"/>
      <c r="OYJ50" s="61"/>
      <c r="OYK50" s="61"/>
      <c r="OYL50" s="61"/>
      <c r="OYM50" s="61"/>
      <c r="OYN50" s="61"/>
      <c r="OYO50" s="61"/>
      <c r="OYP50" s="61"/>
      <c r="OYQ50" s="61"/>
      <c r="OYR50" s="61"/>
      <c r="OYS50" s="61"/>
      <c r="OYT50" s="61"/>
      <c r="OYU50" s="61"/>
      <c r="OYV50" s="61"/>
      <c r="OYW50" s="61"/>
      <c r="OYX50" s="61"/>
      <c r="OYY50" s="61"/>
      <c r="OYZ50" s="61"/>
      <c r="OZA50" s="61"/>
      <c r="OZB50" s="61"/>
      <c r="OZC50" s="61"/>
      <c r="OZD50" s="61"/>
      <c r="OZE50" s="61"/>
      <c r="OZF50" s="61"/>
      <c r="OZG50" s="61"/>
      <c r="OZH50" s="61"/>
      <c r="OZI50" s="61"/>
      <c r="OZJ50" s="61"/>
      <c r="OZK50" s="61"/>
      <c r="OZL50" s="61"/>
      <c r="OZM50" s="61"/>
      <c r="OZN50" s="61"/>
      <c r="OZO50" s="61"/>
      <c r="OZP50" s="61"/>
      <c r="OZQ50" s="61"/>
      <c r="OZR50" s="61"/>
      <c r="OZS50" s="61"/>
      <c r="OZT50" s="61"/>
      <c r="OZU50" s="61"/>
      <c r="OZV50" s="61"/>
      <c r="OZW50" s="61"/>
      <c r="OZX50" s="61"/>
      <c r="OZY50" s="61"/>
      <c r="OZZ50" s="61"/>
      <c r="PAA50" s="61"/>
      <c r="PAB50" s="61"/>
      <c r="PAC50" s="61"/>
      <c r="PAD50" s="61"/>
      <c r="PAE50" s="61"/>
      <c r="PAF50" s="61"/>
      <c r="PAG50" s="61"/>
      <c r="PAH50" s="61"/>
      <c r="PAI50" s="61"/>
      <c r="PAJ50" s="61"/>
      <c r="PAK50" s="61"/>
      <c r="PAL50" s="61"/>
      <c r="PAM50" s="61"/>
      <c r="PAN50" s="61"/>
      <c r="PAO50" s="61"/>
      <c r="PAP50" s="61"/>
      <c r="PAQ50" s="61"/>
      <c r="PAR50" s="61"/>
      <c r="PAS50" s="61"/>
      <c r="PAT50" s="61"/>
      <c r="PAU50" s="61"/>
      <c r="PAV50" s="61"/>
      <c r="PAW50" s="61"/>
      <c r="PAX50" s="61"/>
      <c r="PAY50" s="61"/>
      <c r="PAZ50" s="61"/>
      <c r="PBA50" s="61"/>
      <c r="PBB50" s="61"/>
      <c r="PBC50" s="61"/>
      <c r="PBD50" s="61"/>
      <c r="PBE50" s="61"/>
      <c r="PBF50" s="61"/>
      <c r="PBG50" s="61"/>
      <c r="PBH50" s="61"/>
      <c r="PBI50" s="61"/>
      <c r="PBJ50" s="61"/>
      <c r="PBK50" s="61"/>
      <c r="PBL50" s="61"/>
      <c r="PBM50" s="61"/>
      <c r="PBN50" s="61"/>
      <c r="PBO50" s="61"/>
      <c r="PBP50" s="61"/>
      <c r="PBQ50" s="61"/>
      <c r="PBR50" s="61"/>
      <c r="PBS50" s="61"/>
      <c r="PBT50" s="61"/>
      <c r="PBU50" s="61"/>
      <c r="PBV50" s="61"/>
      <c r="PBW50" s="61"/>
      <c r="PBX50" s="61"/>
      <c r="PBY50" s="61"/>
      <c r="PBZ50" s="61"/>
      <c r="PCA50" s="61"/>
      <c r="PCB50" s="61"/>
      <c r="PCC50" s="61"/>
      <c r="PCD50" s="61"/>
      <c r="PCE50" s="61"/>
      <c r="PCF50" s="61"/>
      <c r="PCG50" s="61"/>
      <c r="PCH50" s="61"/>
      <c r="PCI50" s="61"/>
      <c r="PCJ50" s="61"/>
      <c r="PCK50" s="61"/>
      <c r="PCL50" s="61"/>
      <c r="PCM50" s="61"/>
      <c r="PCN50" s="61"/>
      <c r="PCO50" s="61"/>
      <c r="PCP50" s="61"/>
      <c r="PCQ50" s="61"/>
      <c r="PCR50" s="61"/>
      <c r="PCS50" s="61"/>
      <c r="PCT50" s="61"/>
      <c r="PCU50" s="61"/>
      <c r="PCV50" s="61"/>
      <c r="PCW50" s="61"/>
      <c r="PCX50" s="61"/>
      <c r="PCY50" s="61"/>
      <c r="PCZ50" s="61"/>
      <c r="PDA50" s="61"/>
      <c r="PDB50" s="61"/>
      <c r="PDC50" s="61"/>
      <c r="PDD50" s="61"/>
      <c r="PDE50" s="61"/>
      <c r="PDF50" s="61"/>
      <c r="PDG50" s="61"/>
      <c r="PDH50" s="61"/>
      <c r="PDI50" s="61"/>
      <c r="PDJ50" s="61"/>
      <c r="PDK50" s="61"/>
      <c r="PDL50" s="61"/>
      <c r="PDM50" s="61"/>
      <c r="PDN50" s="61"/>
      <c r="PDO50" s="61"/>
      <c r="PDP50" s="61"/>
      <c r="PDQ50" s="61"/>
      <c r="PDR50" s="61"/>
      <c r="PDS50" s="61"/>
      <c r="PDT50" s="61"/>
      <c r="PDU50" s="61"/>
      <c r="PDV50" s="61"/>
      <c r="PDW50" s="61"/>
      <c r="PDX50" s="61"/>
      <c r="PDY50" s="61"/>
      <c r="PDZ50" s="61"/>
      <c r="PEA50" s="61"/>
      <c r="PEB50" s="61"/>
      <c r="PEC50" s="61"/>
      <c r="PED50" s="61"/>
      <c r="PEE50" s="61"/>
      <c r="PEF50" s="61"/>
      <c r="PEG50" s="61"/>
      <c r="PEH50" s="61"/>
      <c r="PEI50" s="61"/>
      <c r="PEJ50" s="61"/>
      <c r="PEK50" s="61"/>
      <c r="PEL50" s="61"/>
      <c r="PEM50" s="61"/>
      <c r="PEN50" s="61"/>
      <c r="PEO50" s="61"/>
      <c r="PEP50" s="61"/>
      <c r="PEQ50" s="61"/>
      <c r="PER50" s="61"/>
      <c r="PES50" s="61"/>
      <c r="PET50" s="61"/>
      <c r="PEU50" s="61"/>
      <c r="PEV50" s="61"/>
      <c r="PEW50" s="61"/>
      <c r="PEX50" s="61"/>
      <c r="PEY50" s="61"/>
      <c r="PEZ50" s="61"/>
      <c r="PFA50" s="61"/>
      <c r="PFB50" s="61"/>
      <c r="PFC50" s="61"/>
      <c r="PFD50" s="61"/>
      <c r="PFE50" s="61"/>
      <c r="PFF50" s="61"/>
      <c r="PFG50" s="61"/>
      <c r="PFH50" s="61"/>
      <c r="PFI50" s="61"/>
      <c r="PFJ50" s="61"/>
      <c r="PFK50" s="61"/>
      <c r="PFL50" s="61"/>
      <c r="PFM50" s="61"/>
      <c r="PFN50" s="61"/>
      <c r="PFO50" s="61"/>
      <c r="PFP50" s="61"/>
      <c r="PFQ50" s="61"/>
      <c r="PFR50" s="61"/>
      <c r="PFS50" s="61"/>
      <c r="PFT50" s="61"/>
      <c r="PFU50" s="61"/>
      <c r="PFV50" s="61"/>
      <c r="PFW50" s="61"/>
      <c r="PFX50" s="61"/>
      <c r="PFY50" s="61"/>
      <c r="PFZ50" s="61"/>
      <c r="PGA50" s="61"/>
      <c r="PGB50" s="61"/>
      <c r="PGC50" s="61"/>
      <c r="PGD50" s="61"/>
      <c r="PGE50" s="61"/>
      <c r="PGF50" s="61"/>
      <c r="PGG50" s="61"/>
      <c r="PGH50" s="61"/>
      <c r="PGI50" s="61"/>
      <c r="PGJ50" s="61"/>
      <c r="PGK50" s="61"/>
      <c r="PGL50" s="61"/>
      <c r="PGM50" s="61"/>
      <c r="PGN50" s="61"/>
      <c r="PGO50" s="61"/>
      <c r="PGP50" s="61"/>
      <c r="PGQ50" s="61"/>
      <c r="PGR50" s="61"/>
      <c r="PGS50" s="61"/>
      <c r="PGT50" s="61"/>
      <c r="PGU50" s="61"/>
      <c r="PGV50" s="61"/>
      <c r="PGW50" s="61"/>
      <c r="PGX50" s="61"/>
      <c r="PGY50" s="61"/>
      <c r="PGZ50" s="61"/>
      <c r="PHA50" s="61"/>
      <c r="PHB50" s="61"/>
      <c r="PHC50" s="61"/>
      <c r="PHD50" s="61"/>
      <c r="PHE50" s="61"/>
      <c r="PHF50" s="61"/>
      <c r="PHG50" s="61"/>
      <c r="PHH50" s="61"/>
      <c r="PHI50" s="61"/>
      <c r="PHJ50" s="61"/>
      <c r="PHK50" s="61"/>
      <c r="PHL50" s="61"/>
      <c r="PHM50" s="61"/>
      <c r="PHN50" s="61"/>
      <c r="PHO50" s="61"/>
      <c r="PHP50" s="61"/>
      <c r="PHQ50" s="61"/>
      <c r="PHR50" s="61"/>
      <c r="PHS50" s="61"/>
      <c r="PHT50" s="61"/>
      <c r="PHU50" s="61"/>
      <c r="PHV50" s="61"/>
      <c r="PHW50" s="61"/>
      <c r="PHX50" s="61"/>
      <c r="PHY50" s="61"/>
      <c r="PHZ50" s="61"/>
      <c r="PIA50" s="61"/>
      <c r="PIB50" s="61"/>
      <c r="PIC50" s="61"/>
      <c r="PID50" s="61"/>
      <c r="PIE50" s="61"/>
      <c r="PIF50" s="61"/>
      <c r="PIG50" s="61"/>
      <c r="PIH50" s="61"/>
      <c r="PII50" s="61"/>
      <c r="PIJ50" s="61"/>
      <c r="PIK50" s="61"/>
      <c r="PIL50" s="61"/>
      <c r="PIM50" s="61"/>
      <c r="PIN50" s="61"/>
      <c r="PIO50" s="61"/>
      <c r="PIP50" s="61"/>
      <c r="PIQ50" s="61"/>
      <c r="PIR50" s="61"/>
      <c r="PIS50" s="61"/>
      <c r="PIT50" s="61"/>
      <c r="PIU50" s="61"/>
      <c r="PIV50" s="61"/>
      <c r="PIW50" s="61"/>
      <c r="PIX50" s="61"/>
      <c r="PIY50" s="61"/>
      <c r="PIZ50" s="61"/>
      <c r="PJA50" s="61"/>
      <c r="PJB50" s="61"/>
      <c r="PJC50" s="61"/>
      <c r="PJD50" s="61"/>
      <c r="PJE50" s="61"/>
      <c r="PJF50" s="61"/>
      <c r="PJG50" s="61"/>
      <c r="PJH50" s="61"/>
      <c r="PJI50" s="61"/>
      <c r="PJJ50" s="61"/>
      <c r="PJK50" s="61"/>
      <c r="PJL50" s="61"/>
      <c r="PJM50" s="61"/>
      <c r="PJN50" s="61"/>
      <c r="PJO50" s="61"/>
      <c r="PJP50" s="61"/>
      <c r="PJQ50" s="61"/>
      <c r="PJR50" s="61"/>
      <c r="PJS50" s="61"/>
      <c r="PJT50" s="61"/>
      <c r="PJU50" s="61"/>
      <c r="PJV50" s="61"/>
      <c r="PJW50" s="61"/>
      <c r="PJX50" s="61"/>
      <c r="PJY50" s="61"/>
      <c r="PJZ50" s="61"/>
      <c r="PKA50" s="61"/>
      <c r="PKB50" s="61"/>
      <c r="PKC50" s="61"/>
      <c r="PKD50" s="61"/>
      <c r="PKE50" s="61"/>
      <c r="PKF50" s="61"/>
      <c r="PKG50" s="61"/>
      <c r="PKH50" s="61"/>
      <c r="PKI50" s="61"/>
      <c r="PKJ50" s="61"/>
      <c r="PKK50" s="61"/>
      <c r="PKL50" s="61"/>
      <c r="PKM50" s="61"/>
      <c r="PKN50" s="61"/>
      <c r="PKO50" s="61"/>
      <c r="PKP50" s="61"/>
      <c r="PKQ50" s="61"/>
      <c r="PKR50" s="61"/>
      <c r="PKS50" s="61"/>
      <c r="PKT50" s="61"/>
      <c r="PKU50" s="61"/>
      <c r="PKV50" s="61"/>
      <c r="PKW50" s="61"/>
      <c r="PKX50" s="61"/>
      <c r="PKY50" s="61"/>
      <c r="PKZ50" s="61"/>
      <c r="PLA50" s="61"/>
      <c r="PLB50" s="61"/>
      <c r="PLC50" s="61"/>
      <c r="PLD50" s="61"/>
      <c r="PLE50" s="61"/>
      <c r="PLF50" s="61"/>
      <c r="PLG50" s="61"/>
      <c r="PLH50" s="61"/>
      <c r="PLI50" s="61"/>
      <c r="PLJ50" s="61"/>
      <c r="PLK50" s="61"/>
      <c r="PLL50" s="61"/>
      <c r="PLM50" s="61"/>
      <c r="PLN50" s="61"/>
      <c r="PLO50" s="61"/>
      <c r="PLP50" s="61"/>
      <c r="PLQ50" s="61"/>
      <c r="PLR50" s="61"/>
      <c r="PLS50" s="61"/>
      <c r="PLT50" s="61"/>
      <c r="PLU50" s="61"/>
      <c r="PLV50" s="61"/>
      <c r="PLW50" s="61"/>
      <c r="PLX50" s="61"/>
      <c r="PLY50" s="61"/>
      <c r="PLZ50" s="61"/>
      <c r="PMA50" s="61"/>
      <c r="PMB50" s="61"/>
      <c r="PMC50" s="61"/>
      <c r="PMD50" s="61"/>
      <c r="PME50" s="61"/>
      <c r="PMF50" s="61"/>
      <c r="PMG50" s="61"/>
      <c r="PMH50" s="61"/>
      <c r="PMI50" s="61"/>
      <c r="PMJ50" s="61"/>
      <c r="PMK50" s="61"/>
      <c r="PML50" s="61"/>
      <c r="PMM50" s="61"/>
      <c r="PMN50" s="61"/>
      <c r="PMO50" s="61"/>
      <c r="PMP50" s="61"/>
      <c r="PMQ50" s="61"/>
      <c r="PMR50" s="61"/>
      <c r="PMS50" s="61"/>
      <c r="PMT50" s="61"/>
      <c r="PMU50" s="61"/>
      <c r="PMV50" s="61"/>
      <c r="PMW50" s="61"/>
      <c r="PMX50" s="61"/>
      <c r="PMY50" s="61"/>
      <c r="PMZ50" s="61"/>
      <c r="PNA50" s="61"/>
      <c r="PNB50" s="61"/>
      <c r="PNC50" s="61"/>
      <c r="PND50" s="61"/>
      <c r="PNE50" s="61"/>
      <c r="PNF50" s="61"/>
      <c r="PNG50" s="61"/>
      <c r="PNH50" s="61"/>
      <c r="PNI50" s="61"/>
      <c r="PNJ50" s="61"/>
      <c r="PNK50" s="61"/>
      <c r="PNL50" s="61"/>
      <c r="PNM50" s="61"/>
      <c r="PNN50" s="61"/>
      <c r="PNO50" s="61"/>
      <c r="PNP50" s="61"/>
      <c r="PNQ50" s="61"/>
      <c r="PNR50" s="61"/>
      <c r="PNS50" s="61"/>
      <c r="PNT50" s="61"/>
      <c r="PNU50" s="61"/>
      <c r="PNV50" s="61"/>
      <c r="PNW50" s="61"/>
      <c r="PNX50" s="61"/>
      <c r="PNY50" s="61"/>
      <c r="PNZ50" s="61"/>
      <c r="POA50" s="61"/>
      <c r="POB50" s="61"/>
      <c r="POC50" s="61"/>
      <c r="POD50" s="61"/>
      <c r="POE50" s="61"/>
      <c r="POF50" s="61"/>
      <c r="POG50" s="61"/>
      <c r="POH50" s="61"/>
      <c r="POI50" s="61"/>
      <c r="POJ50" s="61"/>
      <c r="POK50" s="61"/>
      <c r="POL50" s="61"/>
      <c r="POM50" s="61"/>
      <c r="PON50" s="61"/>
      <c r="POO50" s="61"/>
      <c r="POP50" s="61"/>
      <c r="POQ50" s="61"/>
      <c r="POR50" s="61"/>
      <c r="POS50" s="61"/>
      <c r="POT50" s="61"/>
      <c r="POU50" s="61"/>
      <c r="POV50" s="61"/>
      <c r="POW50" s="61"/>
      <c r="POX50" s="61"/>
      <c r="POY50" s="61"/>
      <c r="POZ50" s="61"/>
      <c r="PPA50" s="61"/>
      <c r="PPB50" s="61"/>
      <c r="PPC50" s="61"/>
      <c r="PPD50" s="61"/>
      <c r="PPE50" s="61"/>
      <c r="PPF50" s="61"/>
      <c r="PPG50" s="61"/>
      <c r="PPH50" s="61"/>
      <c r="PPI50" s="61"/>
      <c r="PPJ50" s="61"/>
      <c r="PPK50" s="61"/>
      <c r="PPL50" s="61"/>
      <c r="PPM50" s="61"/>
      <c r="PPN50" s="61"/>
      <c r="PPO50" s="61"/>
      <c r="PPP50" s="61"/>
      <c r="PPQ50" s="61"/>
      <c r="PPR50" s="61"/>
      <c r="PPS50" s="61"/>
      <c r="PPT50" s="61"/>
      <c r="PPU50" s="61"/>
      <c r="PPV50" s="61"/>
      <c r="PPW50" s="61"/>
      <c r="PPX50" s="61"/>
      <c r="PPY50" s="61"/>
      <c r="PPZ50" s="61"/>
      <c r="PQA50" s="61"/>
      <c r="PQB50" s="61"/>
      <c r="PQC50" s="61"/>
      <c r="PQD50" s="61"/>
      <c r="PQE50" s="61"/>
      <c r="PQF50" s="61"/>
      <c r="PQG50" s="61"/>
      <c r="PQH50" s="61"/>
      <c r="PQI50" s="61"/>
      <c r="PQJ50" s="61"/>
      <c r="PQK50" s="61"/>
      <c r="PQL50" s="61"/>
      <c r="PQM50" s="61"/>
      <c r="PQN50" s="61"/>
      <c r="PQO50" s="61"/>
      <c r="PQP50" s="61"/>
      <c r="PQQ50" s="61"/>
      <c r="PQR50" s="61"/>
      <c r="PQS50" s="61"/>
      <c r="PQT50" s="61"/>
      <c r="PQU50" s="61"/>
      <c r="PQV50" s="61"/>
      <c r="PQW50" s="61"/>
      <c r="PQX50" s="61"/>
      <c r="PQY50" s="61"/>
      <c r="PQZ50" s="61"/>
      <c r="PRA50" s="61"/>
      <c r="PRB50" s="61"/>
      <c r="PRC50" s="61"/>
      <c r="PRD50" s="61"/>
      <c r="PRE50" s="61"/>
      <c r="PRF50" s="61"/>
      <c r="PRG50" s="61"/>
      <c r="PRH50" s="61"/>
      <c r="PRI50" s="61"/>
      <c r="PRJ50" s="61"/>
      <c r="PRK50" s="61"/>
      <c r="PRL50" s="61"/>
      <c r="PRM50" s="61"/>
      <c r="PRN50" s="61"/>
      <c r="PRO50" s="61"/>
      <c r="PRP50" s="61"/>
      <c r="PRQ50" s="61"/>
      <c r="PRR50" s="61"/>
      <c r="PRS50" s="61"/>
      <c r="PRT50" s="61"/>
      <c r="PRU50" s="61"/>
      <c r="PRV50" s="61"/>
      <c r="PRW50" s="61"/>
      <c r="PRX50" s="61"/>
      <c r="PRY50" s="61"/>
      <c r="PRZ50" s="61"/>
      <c r="PSA50" s="61"/>
      <c r="PSB50" s="61"/>
      <c r="PSC50" s="61"/>
      <c r="PSD50" s="61"/>
      <c r="PSE50" s="61"/>
      <c r="PSF50" s="61"/>
      <c r="PSG50" s="61"/>
      <c r="PSH50" s="61"/>
      <c r="PSI50" s="61"/>
      <c r="PSJ50" s="61"/>
      <c r="PSK50" s="61"/>
      <c r="PSL50" s="61"/>
      <c r="PSM50" s="61"/>
      <c r="PSN50" s="61"/>
      <c r="PSO50" s="61"/>
      <c r="PSP50" s="61"/>
      <c r="PSQ50" s="61"/>
      <c r="PSR50" s="61"/>
      <c r="PSS50" s="61"/>
      <c r="PST50" s="61"/>
      <c r="PSU50" s="61"/>
      <c r="PSV50" s="61"/>
      <c r="PSW50" s="61"/>
      <c r="PSX50" s="61"/>
      <c r="PSY50" s="61"/>
      <c r="PSZ50" s="61"/>
      <c r="PTA50" s="61"/>
      <c r="PTB50" s="61"/>
      <c r="PTC50" s="61"/>
      <c r="PTD50" s="61"/>
      <c r="PTE50" s="61"/>
      <c r="PTF50" s="61"/>
      <c r="PTG50" s="61"/>
      <c r="PTH50" s="61"/>
      <c r="PTI50" s="61"/>
      <c r="PTJ50" s="61"/>
      <c r="PTK50" s="61"/>
      <c r="PTL50" s="61"/>
      <c r="PTM50" s="61"/>
      <c r="PTN50" s="61"/>
      <c r="PTO50" s="61"/>
      <c r="PTP50" s="61"/>
      <c r="PTQ50" s="61"/>
      <c r="PTR50" s="61"/>
      <c r="PTS50" s="61"/>
      <c r="PTT50" s="61"/>
      <c r="PTU50" s="61"/>
      <c r="PTV50" s="61"/>
      <c r="PTW50" s="61"/>
      <c r="PTX50" s="61"/>
      <c r="PTY50" s="61"/>
      <c r="PTZ50" s="61"/>
      <c r="PUA50" s="61"/>
      <c r="PUB50" s="61"/>
      <c r="PUC50" s="61"/>
      <c r="PUD50" s="61"/>
      <c r="PUE50" s="61"/>
      <c r="PUF50" s="61"/>
      <c r="PUG50" s="61"/>
      <c r="PUH50" s="61"/>
      <c r="PUI50" s="61"/>
      <c r="PUJ50" s="61"/>
      <c r="PUK50" s="61"/>
      <c r="PUL50" s="61"/>
      <c r="PUM50" s="61"/>
      <c r="PUN50" s="61"/>
      <c r="PUO50" s="61"/>
      <c r="PUP50" s="61"/>
      <c r="PUQ50" s="61"/>
      <c r="PUR50" s="61"/>
      <c r="PUS50" s="61"/>
      <c r="PUT50" s="61"/>
      <c r="PUU50" s="61"/>
      <c r="PUV50" s="61"/>
      <c r="PUW50" s="61"/>
      <c r="PUX50" s="61"/>
      <c r="PUY50" s="61"/>
      <c r="PUZ50" s="61"/>
      <c r="PVA50" s="61"/>
      <c r="PVB50" s="61"/>
      <c r="PVC50" s="61"/>
      <c r="PVD50" s="61"/>
      <c r="PVE50" s="61"/>
      <c r="PVF50" s="61"/>
      <c r="PVG50" s="61"/>
      <c r="PVH50" s="61"/>
      <c r="PVI50" s="61"/>
      <c r="PVJ50" s="61"/>
      <c r="PVK50" s="61"/>
      <c r="PVL50" s="61"/>
      <c r="PVM50" s="61"/>
      <c r="PVN50" s="61"/>
      <c r="PVO50" s="61"/>
      <c r="PVP50" s="61"/>
      <c r="PVQ50" s="61"/>
      <c r="PVR50" s="61"/>
      <c r="PVS50" s="61"/>
      <c r="PVT50" s="61"/>
      <c r="PVU50" s="61"/>
      <c r="PVV50" s="61"/>
      <c r="PVW50" s="61"/>
      <c r="PVX50" s="61"/>
      <c r="PVY50" s="61"/>
      <c r="PVZ50" s="61"/>
      <c r="PWA50" s="61"/>
      <c r="PWB50" s="61"/>
      <c r="PWC50" s="61"/>
      <c r="PWD50" s="61"/>
      <c r="PWE50" s="61"/>
      <c r="PWF50" s="61"/>
      <c r="PWG50" s="61"/>
      <c r="PWH50" s="61"/>
      <c r="PWI50" s="61"/>
      <c r="PWJ50" s="61"/>
      <c r="PWK50" s="61"/>
      <c r="PWL50" s="61"/>
      <c r="PWM50" s="61"/>
      <c r="PWN50" s="61"/>
      <c r="PWO50" s="61"/>
      <c r="PWP50" s="61"/>
      <c r="PWQ50" s="61"/>
      <c r="PWR50" s="61"/>
      <c r="PWS50" s="61"/>
      <c r="PWT50" s="61"/>
      <c r="PWU50" s="61"/>
      <c r="PWV50" s="61"/>
      <c r="PWW50" s="61"/>
      <c r="PWX50" s="61"/>
      <c r="PWY50" s="61"/>
      <c r="PWZ50" s="61"/>
      <c r="PXA50" s="61"/>
      <c r="PXB50" s="61"/>
      <c r="PXC50" s="61"/>
      <c r="PXD50" s="61"/>
      <c r="PXE50" s="61"/>
      <c r="PXF50" s="61"/>
      <c r="PXG50" s="61"/>
      <c r="PXH50" s="61"/>
      <c r="PXI50" s="61"/>
      <c r="PXJ50" s="61"/>
      <c r="PXK50" s="61"/>
      <c r="PXL50" s="61"/>
      <c r="PXM50" s="61"/>
      <c r="PXN50" s="61"/>
      <c r="PXO50" s="61"/>
      <c r="PXP50" s="61"/>
      <c r="PXQ50" s="61"/>
      <c r="PXR50" s="61"/>
      <c r="PXS50" s="61"/>
      <c r="PXT50" s="61"/>
      <c r="PXU50" s="61"/>
      <c r="PXV50" s="61"/>
      <c r="PXW50" s="61"/>
      <c r="PXX50" s="61"/>
      <c r="PXY50" s="61"/>
      <c r="PXZ50" s="61"/>
      <c r="PYA50" s="61"/>
      <c r="PYB50" s="61"/>
      <c r="PYC50" s="61"/>
      <c r="PYD50" s="61"/>
      <c r="PYE50" s="61"/>
      <c r="PYF50" s="61"/>
      <c r="PYG50" s="61"/>
      <c r="PYH50" s="61"/>
      <c r="PYI50" s="61"/>
      <c r="PYJ50" s="61"/>
      <c r="PYK50" s="61"/>
      <c r="PYL50" s="61"/>
      <c r="PYM50" s="61"/>
      <c r="PYN50" s="61"/>
      <c r="PYO50" s="61"/>
      <c r="PYP50" s="61"/>
      <c r="PYQ50" s="61"/>
      <c r="PYR50" s="61"/>
      <c r="PYS50" s="61"/>
      <c r="PYT50" s="61"/>
      <c r="PYU50" s="61"/>
      <c r="PYV50" s="61"/>
      <c r="PYW50" s="61"/>
      <c r="PYX50" s="61"/>
      <c r="PYY50" s="61"/>
      <c r="PYZ50" s="61"/>
      <c r="PZA50" s="61"/>
      <c r="PZB50" s="61"/>
      <c r="PZC50" s="61"/>
      <c r="PZD50" s="61"/>
      <c r="PZE50" s="61"/>
      <c r="PZF50" s="61"/>
      <c r="PZG50" s="61"/>
      <c r="PZH50" s="61"/>
      <c r="PZI50" s="61"/>
      <c r="PZJ50" s="61"/>
      <c r="PZK50" s="61"/>
      <c r="PZL50" s="61"/>
      <c r="PZM50" s="61"/>
      <c r="PZN50" s="61"/>
      <c r="PZO50" s="61"/>
      <c r="PZP50" s="61"/>
      <c r="PZQ50" s="61"/>
      <c r="PZR50" s="61"/>
      <c r="PZS50" s="61"/>
      <c r="PZT50" s="61"/>
      <c r="PZU50" s="61"/>
      <c r="PZV50" s="61"/>
      <c r="PZW50" s="61"/>
      <c r="PZX50" s="61"/>
      <c r="PZY50" s="61"/>
      <c r="PZZ50" s="61"/>
      <c r="QAA50" s="61"/>
      <c r="QAB50" s="61"/>
      <c r="QAC50" s="61"/>
      <c r="QAD50" s="61"/>
      <c r="QAE50" s="61"/>
      <c r="QAF50" s="61"/>
      <c r="QAG50" s="61"/>
      <c r="QAH50" s="61"/>
      <c r="QAI50" s="61"/>
      <c r="QAJ50" s="61"/>
      <c r="QAK50" s="61"/>
      <c r="QAL50" s="61"/>
      <c r="QAM50" s="61"/>
      <c r="QAN50" s="61"/>
      <c r="QAO50" s="61"/>
      <c r="QAP50" s="61"/>
      <c r="QAQ50" s="61"/>
      <c r="QAR50" s="61"/>
      <c r="QAS50" s="61"/>
      <c r="QAT50" s="61"/>
      <c r="QAU50" s="61"/>
      <c r="QAV50" s="61"/>
      <c r="QAW50" s="61"/>
      <c r="QAX50" s="61"/>
      <c r="QAY50" s="61"/>
      <c r="QAZ50" s="61"/>
      <c r="QBA50" s="61"/>
      <c r="QBB50" s="61"/>
      <c r="QBC50" s="61"/>
      <c r="QBD50" s="61"/>
      <c r="QBE50" s="61"/>
      <c r="QBF50" s="61"/>
      <c r="QBG50" s="61"/>
      <c r="QBH50" s="61"/>
      <c r="QBI50" s="61"/>
      <c r="QBJ50" s="61"/>
      <c r="QBK50" s="61"/>
      <c r="QBL50" s="61"/>
      <c r="QBM50" s="61"/>
      <c r="QBN50" s="61"/>
      <c r="QBO50" s="61"/>
      <c r="QBP50" s="61"/>
      <c r="QBQ50" s="61"/>
      <c r="QBR50" s="61"/>
      <c r="QBS50" s="61"/>
      <c r="QBT50" s="61"/>
      <c r="QBU50" s="61"/>
      <c r="QBV50" s="61"/>
      <c r="QBW50" s="61"/>
      <c r="QBX50" s="61"/>
      <c r="QBY50" s="61"/>
      <c r="QBZ50" s="61"/>
      <c r="QCA50" s="61"/>
      <c r="QCB50" s="61"/>
      <c r="QCC50" s="61"/>
      <c r="QCD50" s="61"/>
      <c r="QCE50" s="61"/>
      <c r="QCF50" s="61"/>
      <c r="QCG50" s="61"/>
      <c r="QCH50" s="61"/>
      <c r="QCI50" s="61"/>
      <c r="QCJ50" s="61"/>
      <c r="QCK50" s="61"/>
      <c r="QCL50" s="61"/>
      <c r="QCM50" s="61"/>
      <c r="QCN50" s="61"/>
      <c r="QCO50" s="61"/>
      <c r="QCP50" s="61"/>
      <c r="QCQ50" s="61"/>
      <c r="QCR50" s="61"/>
      <c r="QCS50" s="61"/>
      <c r="QCT50" s="61"/>
      <c r="QCU50" s="61"/>
      <c r="QCV50" s="61"/>
      <c r="QCW50" s="61"/>
      <c r="QCX50" s="61"/>
      <c r="QCY50" s="61"/>
      <c r="QCZ50" s="61"/>
      <c r="QDA50" s="61"/>
      <c r="QDB50" s="61"/>
      <c r="QDC50" s="61"/>
      <c r="QDD50" s="61"/>
      <c r="QDE50" s="61"/>
      <c r="QDF50" s="61"/>
      <c r="QDG50" s="61"/>
      <c r="QDH50" s="61"/>
      <c r="QDI50" s="61"/>
      <c r="QDJ50" s="61"/>
      <c r="QDK50" s="61"/>
      <c r="QDL50" s="61"/>
      <c r="QDM50" s="61"/>
      <c r="QDN50" s="61"/>
      <c r="QDO50" s="61"/>
      <c r="QDP50" s="61"/>
      <c r="QDQ50" s="61"/>
      <c r="QDR50" s="61"/>
      <c r="QDS50" s="61"/>
      <c r="QDT50" s="61"/>
      <c r="QDU50" s="61"/>
      <c r="QDV50" s="61"/>
      <c r="QDW50" s="61"/>
      <c r="QDX50" s="61"/>
      <c r="QDY50" s="61"/>
      <c r="QDZ50" s="61"/>
      <c r="QEA50" s="61"/>
      <c r="QEB50" s="61"/>
      <c r="QEC50" s="61"/>
      <c r="QED50" s="61"/>
      <c r="QEE50" s="61"/>
      <c r="QEF50" s="61"/>
      <c r="QEG50" s="61"/>
      <c r="QEH50" s="61"/>
      <c r="QEI50" s="61"/>
      <c r="QEJ50" s="61"/>
      <c r="QEK50" s="61"/>
      <c r="QEL50" s="61"/>
      <c r="QEM50" s="61"/>
      <c r="QEN50" s="61"/>
      <c r="QEO50" s="61"/>
      <c r="QEP50" s="61"/>
      <c r="QEQ50" s="61"/>
      <c r="QER50" s="61"/>
      <c r="QES50" s="61"/>
      <c r="QET50" s="61"/>
      <c r="QEU50" s="61"/>
      <c r="QEV50" s="61"/>
      <c r="QEW50" s="61"/>
      <c r="QEX50" s="61"/>
      <c r="QEY50" s="61"/>
      <c r="QEZ50" s="61"/>
      <c r="QFA50" s="61"/>
      <c r="QFB50" s="61"/>
      <c r="QFC50" s="61"/>
      <c r="QFD50" s="61"/>
      <c r="QFE50" s="61"/>
      <c r="QFF50" s="61"/>
      <c r="QFG50" s="61"/>
      <c r="QFH50" s="61"/>
      <c r="QFI50" s="61"/>
      <c r="QFJ50" s="61"/>
      <c r="QFK50" s="61"/>
      <c r="QFL50" s="61"/>
      <c r="QFM50" s="61"/>
      <c r="QFN50" s="61"/>
      <c r="QFO50" s="61"/>
      <c r="QFP50" s="61"/>
      <c r="QFQ50" s="61"/>
      <c r="QFR50" s="61"/>
      <c r="QFS50" s="61"/>
      <c r="QFT50" s="61"/>
      <c r="QFU50" s="61"/>
      <c r="QFV50" s="61"/>
      <c r="QFW50" s="61"/>
      <c r="QFX50" s="61"/>
      <c r="QFY50" s="61"/>
      <c r="QFZ50" s="61"/>
      <c r="QGA50" s="61"/>
      <c r="QGB50" s="61"/>
      <c r="QGC50" s="61"/>
      <c r="QGD50" s="61"/>
      <c r="QGE50" s="61"/>
      <c r="QGF50" s="61"/>
      <c r="QGG50" s="61"/>
      <c r="QGH50" s="61"/>
      <c r="QGI50" s="61"/>
      <c r="QGJ50" s="61"/>
      <c r="QGK50" s="61"/>
      <c r="QGL50" s="61"/>
      <c r="QGM50" s="61"/>
      <c r="QGN50" s="61"/>
      <c r="QGO50" s="61"/>
      <c r="QGP50" s="61"/>
      <c r="QGQ50" s="61"/>
      <c r="QGR50" s="61"/>
      <c r="QGS50" s="61"/>
      <c r="QGT50" s="61"/>
      <c r="QGU50" s="61"/>
      <c r="QGV50" s="61"/>
      <c r="QGW50" s="61"/>
      <c r="QGX50" s="61"/>
      <c r="QGY50" s="61"/>
      <c r="QGZ50" s="61"/>
      <c r="QHA50" s="61"/>
      <c r="QHB50" s="61"/>
      <c r="QHC50" s="61"/>
      <c r="QHD50" s="61"/>
      <c r="QHE50" s="61"/>
      <c r="QHF50" s="61"/>
      <c r="QHG50" s="61"/>
      <c r="QHH50" s="61"/>
      <c r="QHI50" s="61"/>
      <c r="QHJ50" s="61"/>
      <c r="QHK50" s="61"/>
      <c r="QHL50" s="61"/>
      <c r="QHM50" s="61"/>
      <c r="QHN50" s="61"/>
      <c r="QHO50" s="61"/>
      <c r="QHP50" s="61"/>
      <c r="QHQ50" s="61"/>
      <c r="QHR50" s="61"/>
      <c r="QHS50" s="61"/>
      <c r="QHT50" s="61"/>
      <c r="QHU50" s="61"/>
      <c r="QHV50" s="61"/>
      <c r="QHW50" s="61"/>
      <c r="QHX50" s="61"/>
      <c r="QHY50" s="61"/>
      <c r="QHZ50" s="61"/>
      <c r="QIA50" s="61"/>
      <c r="QIB50" s="61"/>
      <c r="QIC50" s="61"/>
      <c r="QID50" s="61"/>
      <c r="QIE50" s="61"/>
      <c r="QIF50" s="61"/>
      <c r="QIG50" s="61"/>
      <c r="QIH50" s="61"/>
      <c r="QII50" s="61"/>
      <c r="QIJ50" s="61"/>
      <c r="QIK50" s="61"/>
      <c r="QIL50" s="61"/>
      <c r="QIM50" s="61"/>
      <c r="QIN50" s="61"/>
      <c r="QIO50" s="61"/>
      <c r="QIP50" s="61"/>
      <c r="QIQ50" s="61"/>
      <c r="QIR50" s="61"/>
      <c r="QIS50" s="61"/>
      <c r="QIT50" s="61"/>
      <c r="QIU50" s="61"/>
      <c r="QIV50" s="61"/>
      <c r="QIW50" s="61"/>
      <c r="QIX50" s="61"/>
      <c r="QIY50" s="61"/>
      <c r="QIZ50" s="61"/>
      <c r="QJA50" s="61"/>
      <c r="QJB50" s="61"/>
      <c r="QJC50" s="61"/>
      <c r="QJD50" s="61"/>
      <c r="QJE50" s="61"/>
      <c r="QJF50" s="61"/>
      <c r="QJG50" s="61"/>
      <c r="QJH50" s="61"/>
      <c r="QJI50" s="61"/>
      <c r="QJJ50" s="61"/>
      <c r="QJK50" s="61"/>
      <c r="QJL50" s="61"/>
      <c r="QJM50" s="61"/>
      <c r="QJN50" s="61"/>
      <c r="QJO50" s="61"/>
      <c r="QJP50" s="61"/>
      <c r="QJQ50" s="61"/>
      <c r="QJR50" s="61"/>
      <c r="QJS50" s="61"/>
      <c r="QJT50" s="61"/>
      <c r="QJU50" s="61"/>
      <c r="QJV50" s="61"/>
      <c r="QJW50" s="61"/>
      <c r="QJX50" s="61"/>
      <c r="QJY50" s="61"/>
      <c r="QJZ50" s="61"/>
      <c r="QKA50" s="61"/>
      <c r="QKB50" s="61"/>
      <c r="QKC50" s="61"/>
      <c r="QKD50" s="61"/>
      <c r="QKE50" s="61"/>
      <c r="QKF50" s="61"/>
      <c r="QKG50" s="61"/>
      <c r="QKH50" s="61"/>
      <c r="QKI50" s="61"/>
      <c r="QKJ50" s="61"/>
      <c r="QKK50" s="61"/>
      <c r="QKL50" s="61"/>
      <c r="QKM50" s="61"/>
      <c r="QKN50" s="61"/>
      <c r="QKO50" s="61"/>
      <c r="QKP50" s="61"/>
      <c r="QKQ50" s="61"/>
      <c r="QKR50" s="61"/>
      <c r="QKS50" s="61"/>
      <c r="QKT50" s="61"/>
      <c r="QKU50" s="61"/>
      <c r="QKV50" s="61"/>
      <c r="QKW50" s="61"/>
      <c r="QKX50" s="61"/>
      <c r="QKY50" s="61"/>
      <c r="QKZ50" s="61"/>
      <c r="QLA50" s="61"/>
      <c r="QLB50" s="61"/>
      <c r="QLC50" s="61"/>
      <c r="QLD50" s="61"/>
      <c r="QLE50" s="61"/>
      <c r="QLF50" s="61"/>
      <c r="QLG50" s="61"/>
      <c r="QLH50" s="61"/>
      <c r="QLI50" s="61"/>
      <c r="QLJ50" s="61"/>
      <c r="QLK50" s="61"/>
      <c r="QLL50" s="61"/>
      <c r="QLM50" s="61"/>
      <c r="QLN50" s="61"/>
      <c r="QLO50" s="61"/>
      <c r="QLP50" s="61"/>
      <c r="QLQ50" s="61"/>
      <c r="QLR50" s="61"/>
      <c r="QLS50" s="61"/>
      <c r="QLT50" s="61"/>
      <c r="QLU50" s="61"/>
      <c r="QLV50" s="61"/>
      <c r="QLW50" s="61"/>
      <c r="QLX50" s="61"/>
      <c r="QLY50" s="61"/>
      <c r="QLZ50" s="61"/>
      <c r="QMA50" s="61"/>
      <c r="QMB50" s="61"/>
      <c r="QMC50" s="61"/>
      <c r="QMD50" s="61"/>
      <c r="QME50" s="61"/>
      <c r="QMF50" s="61"/>
      <c r="QMG50" s="61"/>
      <c r="QMH50" s="61"/>
      <c r="QMI50" s="61"/>
      <c r="QMJ50" s="61"/>
      <c r="QMK50" s="61"/>
      <c r="QML50" s="61"/>
      <c r="QMM50" s="61"/>
      <c r="QMN50" s="61"/>
      <c r="QMO50" s="61"/>
      <c r="QMP50" s="61"/>
      <c r="QMQ50" s="61"/>
      <c r="QMR50" s="61"/>
      <c r="QMS50" s="61"/>
      <c r="QMT50" s="61"/>
      <c r="QMU50" s="61"/>
      <c r="QMV50" s="61"/>
      <c r="QMW50" s="61"/>
      <c r="QMX50" s="61"/>
      <c r="QMY50" s="61"/>
      <c r="QMZ50" s="61"/>
      <c r="QNA50" s="61"/>
      <c r="QNB50" s="61"/>
      <c r="QNC50" s="61"/>
      <c r="QND50" s="61"/>
      <c r="QNE50" s="61"/>
      <c r="QNF50" s="61"/>
      <c r="QNG50" s="61"/>
      <c r="QNH50" s="61"/>
      <c r="QNI50" s="61"/>
      <c r="QNJ50" s="61"/>
      <c r="QNK50" s="61"/>
      <c r="QNL50" s="61"/>
      <c r="QNM50" s="61"/>
      <c r="QNN50" s="61"/>
      <c r="QNO50" s="61"/>
      <c r="QNP50" s="61"/>
      <c r="QNQ50" s="61"/>
      <c r="QNR50" s="61"/>
      <c r="QNS50" s="61"/>
      <c r="QNT50" s="61"/>
      <c r="QNU50" s="61"/>
      <c r="QNV50" s="61"/>
      <c r="QNW50" s="61"/>
      <c r="QNX50" s="61"/>
      <c r="QNY50" s="61"/>
      <c r="QNZ50" s="61"/>
      <c r="QOA50" s="61"/>
      <c r="QOB50" s="61"/>
      <c r="QOC50" s="61"/>
      <c r="QOD50" s="61"/>
      <c r="QOE50" s="61"/>
      <c r="QOF50" s="61"/>
      <c r="QOG50" s="61"/>
      <c r="QOH50" s="61"/>
      <c r="QOI50" s="61"/>
      <c r="QOJ50" s="61"/>
      <c r="QOK50" s="61"/>
      <c r="QOL50" s="61"/>
      <c r="QOM50" s="61"/>
      <c r="QON50" s="61"/>
      <c r="QOO50" s="61"/>
      <c r="QOP50" s="61"/>
      <c r="QOQ50" s="61"/>
      <c r="QOR50" s="61"/>
      <c r="QOS50" s="61"/>
      <c r="QOT50" s="61"/>
      <c r="QOU50" s="61"/>
      <c r="QOV50" s="61"/>
      <c r="QOW50" s="61"/>
      <c r="QOX50" s="61"/>
      <c r="QOY50" s="61"/>
      <c r="QOZ50" s="61"/>
      <c r="QPA50" s="61"/>
      <c r="QPB50" s="61"/>
      <c r="QPC50" s="61"/>
      <c r="QPD50" s="61"/>
      <c r="QPE50" s="61"/>
      <c r="QPF50" s="61"/>
      <c r="QPG50" s="61"/>
      <c r="QPH50" s="61"/>
      <c r="QPI50" s="61"/>
      <c r="QPJ50" s="61"/>
      <c r="QPK50" s="61"/>
      <c r="QPL50" s="61"/>
      <c r="QPM50" s="61"/>
      <c r="QPN50" s="61"/>
      <c r="QPO50" s="61"/>
      <c r="QPP50" s="61"/>
      <c r="QPQ50" s="61"/>
      <c r="QPR50" s="61"/>
      <c r="QPS50" s="61"/>
      <c r="QPT50" s="61"/>
      <c r="QPU50" s="61"/>
      <c r="QPV50" s="61"/>
      <c r="QPW50" s="61"/>
      <c r="QPX50" s="61"/>
      <c r="QPY50" s="61"/>
      <c r="QPZ50" s="61"/>
      <c r="QQA50" s="61"/>
      <c r="QQB50" s="61"/>
      <c r="QQC50" s="61"/>
      <c r="QQD50" s="61"/>
      <c r="QQE50" s="61"/>
      <c r="QQF50" s="61"/>
      <c r="QQG50" s="61"/>
      <c r="QQH50" s="61"/>
      <c r="QQI50" s="61"/>
      <c r="QQJ50" s="61"/>
      <c r="QQK50" s="61"/>
      <c r="QQL50" s="61"/>
      <c r="QQM50" s="61"/>
      <c r="QQN50" s="61"/>
      <c r="QQO50" s="61"/>
      <c r="QQP50" s="61"/>
      <c r="QQQ50" s="61"/>
      <c r="QQR50" s="61"/>
      <c r="QQS50" s="61"/>
      <c r="QQT50" s="61"/>
      <c r="QQU50" s="61"/>
      <c r="QQV50" s="61"/>
      <c r="QQW50" s="61"/>
      <c r="QQX50" s="61"/>
      <c r="QQY50" s="61"/>
      <c r="QQZ50" s="61"/>
      <c r="QRA50" s="61"/>
      <c r="QRB50" s="61"/>
      <c r="QRC50" s="61"/>
      <c r="QRD50" s="61"/>
      <c r="QRE50" s="61"/>
      <c r="QRF50" s="61"/>
      <c r="QRG50" s="61"/>
      <c r="QRH50" s="61"/>
      <c r="QRI50" s="61"/>
      <c r="QRJ50" s="61"/>
      <c r="QRK50" s="61"/>
      <c r="QRL50" s="61"/>
      <c r="QRM50" s="61"/>
      <c r="QRN50" s="61"/>
      <c r="QRO50" s="61"/>
      <c r="QRP50" s="61"/>
      <c r="QRQ50" s="61"/>
      <c r="QRR50" s="61"/>
      <c r="QRS50" s="61"/>
      <c r="QRT50" s="61"/>
      <c r="QRU50" s="61"/>
      <c r="QRV50" s="61"/>
      <c r="QRW50" s="61"/>
      <c r="QRX50" s="61"/>
      <c r="QRY50" s="61"/>
      <c r="QRZ50" s="61"/>
      <c r="QSA50" s="61"/>
      <c r="QSB50" s="61"/>
      <c r="QSC50" s="61"/>
      <c r="QSD50" s="61"/>
      <c r="QSE50" s="61"/>
      <c r="QSF50" s="61"/>
      <c r="QSG50" s="61"/>
      <c r="QSH50" s="61"/>
      <c r="QSI50" s="61"/>
      <c r="QSJ50" s="61"/>
      <c r="QSK50" s="61"/>
      <c r="QSL50" s="61"/>
      <c r="QSM50" s="61"/>
      <c r="QSN50" s="61"/>
      <c r="QSO50" s="61"/>
      <c r="QSP50" s="61"/>
      <c r="QSQ50" s="61"/>
      <c r="QSR50" s="61"/>
      <c r="QSS50" s="61"/>
      <c r="QST50" s="61"/>
      <c r="QSU50" s="61"/>
      <c r="QSV50" s="61"/>
      <c r="QSW50" s="61"/>
      <c r="QSX50" s="61"/>
      <c r="QSY50" s="61"/>
      <c r="QSZ50" s="61"/>
      <c r="QTA50" s="61"/>
      <c r="QTB50" s="61"/>
      <c r="QTC50" s="61"/>
      <c r="QTD50" s="61"/>
      <c r="QTE50" s="61"/>
      <c r="QTF50" s="61"/>
      <c r="QTG50" s="61"/>
      <c r="QTH50" s="61"/>
      <c r="QTI50" s="61"/>
      <c r="QTJ50" s="61"/>
      <c r="QTK50" s="61"/>
      <c r="QTL50" s="61"/>
      <c r="QTM50" s="61"/>
      <c r="QTN50" s="61"/>
      <c r="QTO50" s="61"/>
      <c r="QTP50" s="61"/>
      <c r="QTQ50" s="61"/>
      <c r="QTR50" s="61"/>
      <c r="QTS50" s="61"/>
      <c r="QTT50" s="61"/>
      <c r="QTU50" s="61"/>
      <c r="QTV50" s="61"/>
      <c r="QTW50" s="61"/>
      <c r="QTX50" s="61"/>
      <c r="QTY50" s="61"/>
      <c r="QTZ50" s="61"/>
      <c r="QUA50" s="61"/>
      <c r="QUB50" s="61"/>
      <c r="QUC50" s="61"/>
      <c r="QUD50" s="61"/>
      <c r="QUE50" s="61"/>
      <c r="QUF50" s="61"/>
      <c r="QUG50" s="61"/>
      <c r="QUH50" s="61"/>
      <c r="QUI50" s="61"/>
      <c r="QUJ50" s="61"/>
      <c r="QUK50" s="61"/>
      <c r="QUL50" s="61"/>
      <c r="QUM50" s="61"/>
      <c r="QUN50" s="61"/>
      <c r="QUO50" s="61"/>
      <c r="QUP50" s="61"/>
      <c r="QUQ50" s="61"/>
      <c r="QUR50" s="61"/>
      <c r="QUS50" s="61"/>
      <c r="QUT50" s="61"/>
      <c r="QUU50" s="61"/>
      <c r="QUV50" s="61"/>
      <c r="QUW50" s="61"/>
      <c r="QUX50" s="61"/>
      <c r="QUY50" s="61"/>
      <c r="QUZ50" s="61"/>
      <c r="QVA50" s="61"/>
      <c r="QVB50" s="61"/>
      <c r="QVC50" s="61"/>
      <c r="QVD50" s="61"/>
      <c r="QVE50" s="61"/>
      <c r="QVF50" s="61"/>
      <c r="QVG50" s="61"/>
      <c r="QVH50" s="61"/>
      <c r="QVI50" s="61"/>
      <c r="QVJ50" s="61"/>
      <c r="QVK50" s="61"/>
      <c r="QVL50" s="61"/>
      <c r="QVM50" s="61"/>
      <c r="QVN50" s="61"/>
      <c r="QVO50" s="61"/>
      <c r="QVP50" s="61"/>
      <c r="QVQ50" s="61"/>
      <c r="QVR50" s="61"/>
      <c r="QVS50" s="61"/>
      <c r="QVT50" s="61"/>
      <c r="QVU50" s="61"/>
      <c r="QVV50" s="61"/>
      <c r="QVW50" s="61"/>
      <c r="QVX50" s="61"/>
      <c r="QVY50" s="61"/>
      <c r="QVZ50" s="61"/>
      <c r="QWA50" s="61"/>
      <c r="QWB50" s="61"/>
      <c r="QWC50" s="61"/>
      <c r="QWD50" s="61"/>
      <c r="QWE50" s="61"/>
      <c r="QWF50" s="61"/>
      <c r="QWG50" s="61"/>
      <c r="QWH50" s="61"/>
      <c r="QWI50" s="61"/>
      <c r="QWJ50" s="61"/>
      <c r="QWK50" s="61"/>
      <c r="QWL50" s="61"/>
      <c r="QWM50" s="61"/>
      <c r="QWN50" s="61"/>
      <c r="QWO50" s="61"/>
      <c r="QWP50" s="61"/>
      <c r="QWQ50" s="61"/>
      <c r="QWR50" s="61"/>
      <c r="QWS50" s="61"/>
      <c r="QWT50" s="61"/>
      <c r="QWU50" s="61"/>
      <c r="QWV50" s="61"/>
      <c r="QWW50" s="61"/>
      <c r="QWX50" s="61"/>
      <c r="QWY50" s="61"/>
      <c r="QWZ50" s="61"/>
      <c r="QXA50" s="61"/>
      <c r="QXB50" s="61"/>
      <c r="QXC50" s="61"/>
      <c r="QXD50" s="61"/>
      <c r="QXE50" s="61"/>
      <c r="QXF50" s="61"/>
      <c r="QXG50" s="61"/>
      <c r="QXH50" s="61"/>
      <c r="QXI50" s="61"/>
      <c r="QXJ50" s="61"/>
      <c r="QXK50" s="61"/>
      <c r="QXL50" s="61"/>
      <c r="QXM50" s="61"/>
      <c r="QXN50" s="61"/>
      <c r="QXO50" s="61"/>
      <c r="QXP50" s="61"/>
      <c r="QXQ50" s="61"/>
      <c r="QXR50" s="61"/>
      <c r="QXS50" s="61"/>
      <c r="QXT50" s="61"/>
      <c r="QXU50" s="61"/>
      <c r="QXV50" s="61"/>
      <c r="QXW50" s="61"/>
      <c r="QXX50" s="61"/>
      <c r="QXY50" s="61"/>
      <c r="QXZ50" s="61"/>
      <c r="QYA50" s="61"/>
      <c r="QYB50" s="61"/>
      <c r="QYC50" s="61"/>
      <c r="QYD50" s="61"/>
      <c r="QYE50" s="61"/>
      <c r="QYF50" s="61"/>
      <c r="QYG50" s="61"/>
      <c r="QYH50" s="61"/>
      <c r="QYI50" s="61"/>
      <c r="QYJ50" s="61"/>
      <c r="QYK50" s="61"/>
      <c r="QYL50" s="61"/>
      <c r="QYM50" s="61"/>
      <c r="QYN50" s="61"/>
      <c r="QYO50" s="61"/>
      <c r="QYP50" s="61"/>
      <c r="QYQ50" s="61"/>
      <c r="QYR50" s="61"/>
      <c r="QYS50" s="61"/>
      <c r="QYT50" s="61"/>
      <c r="QYU50" s="61"/>
      <c r="QYV50" s="61"/>
      <c r="QYW50" s="61"/>
      <c r="QYX50" s="61"/>
      <c r="QYY50" s="61"/>
      <c r="QYZ50" s="61"/>
      <c r="QZA50" s="61"/>
      <c r="QZB50" s="61"/>
      <c r="QZC50" s="61"/>
      <c r="QZD50" s="61"/>
      <c r="QZE50" s="61"/>
      <c r="QZF50" s="61"/>
      <c r="QZG50" s="61"/>
      <c r="QZH50" s="61"/>
      <c r="QZI50" s="61"/>
      <c r="QZJ50" s="61"/>
      <c r="QZK50" s="61"/>
      <c r="QZL50" s="61"/>
      <c r="QZM50" s="61"/>
      <c r="QZN50" s="61"/>
      <c r="QZO50" s="61"/>
      <c r="QZP50" s="61"/>
      <c r="QZQ50" s="61"/>
      <c r="QZR50" s="61"/>
      <c r="QZS50" s="61"/>
      <c r="QZT50" s="61"/>
      <c r="QZU50" s="61"/>
      <c r="QZV50" s="61"/>
      <c r="QZW50" s="61"/>
      <c r="QZX50" s="61"/>
      <c r="QZY50" s="61"/>
      <c r="QZZ50" s="61"/>
      <c r="RAA50" s="61"/>
      <c r="RAB50" s="61"/>
      <c r="RAC50" s="61"/>
      <c r="RAD50" s="61"/>
      <c r="RAE50" s="61"/>
      <c r="RAF50" s="61"/>
      <c r="RAG50" s="61"/>
      <c r="RAH50" s="61"/>
      <c r="RAI50" s="61"/>
      <c r="RAJ50" s="61"/>
      <c r="RAK50" s="61"/>
      <c r="RAL50" s="61"/>
      <c r="RAM50" s="61"/>
      <c r="RAN50" s="61"/>
      <c r="RAO50" s="61"/>
      <c r="RAP50" s="61"/>
      <c r="RAQ50" s="61"/>
      <c r="RAR50" s="61"/>
      <c r="RAS50" s="61"/>
      <c r="RAT50" s="61"/>
      <c r="RAU50" s="61"/>
      <c r="RAV50" s="61"/>
      <c r="RAW50" s="61"/>
      <c r="RAX50" s="61"/>
      <c r="RAY50" s="61"/>
      <c r="RAZ50" s="61"/>
      <c r="RBA50" s="61"/>
      <c r="RBB50" s="61"/>
      <c r="RBC50" s="61"/>
      <c r="RBD50" s="61"/>
      <c r="RBE50" s="61"/>
      <c r="RBF50" s="61"/>
      <c r="RBG50" s="61"/>
      <c r="RBH50" s="61"/>
      <c r="RBI50" s="61"/>
      <c r="RBJ50" s="61"/>
      <c r="RBK50" s="61"/>
      <c r="RBL50" s="61"/>
      <c r="RBM50" s="61"/>
      <c r="RBN50" s="61"/>
      <c r="RBO50" s="61"/>
      <c r="RBP50" s="61"/>
      <c r="RBQ50" s="61"/>
      <c r="RBR50" s="61"/>
      <c r="RBS50" s="61"/>
      <c r="RBT50" s="61"/>
      <c r="RBU50" s="61"/>
      <c r="RBV50" s="61"/>
      <c r="RBW50" s="61"/>
      <c r="RBX50" s="61"/>
      <c r="RBY50" s="61"/>
      <c r="RBZ50" s="61"/>
      <c r="RCA50" s="61"/>
      <c r="RCB50" s="61"/>
      <c r="RCC50" s="61"/>
      <c r="RCD50" s="61"/>
      <c r="RCE50" s="61"/>
      <c r="RCF50" s="61"/>
      <c r="RCG50" s="61"/>
      <c r="RCH50" s="61"/>
      <c r="RCI50" s="61"/>
      <c r="RCJ50" s="61"/>
      <c r="RCK50" s="61"/>
      <c r="RCL50" s="61"/>
      <c r="RCM50" s="61"/>
      <c r="RCN50" s="61"/>
      <c r="RCO50" s="61"/>
      <c r="RCP50" s="61"/>
      <c r="RCQ50" s="61"/>
      <c r="RCR50" s="61"/>
      <c r="RCS50" s="61"/>
      <c r="RCT50" s="61"/>
      <c r="RCU50" s="61"/>
      <c r="RCV50" s="61"/>
      <c r="RCW50" s="61"/>
      <c r="RCX50" s="61"/>
      <c r="RCY50" s="61"/>
      <c r="RCZ50" s="61"/>
      <c r="RDA50" s="61"/>
      <c r="RDB50" s="61"/>
      <c r="RDC50" s="61"/>
      <c r="RDD50" s="61"/>
      <c r="RDE50" s="61"/>
      <c r="RDF50" s="61"/>
      <c r="RDG50" s="61"/>
      <c r="RDH50" s="61"/>
      <c r="RDI50" s="61"/>
      <c r="RDJ50" s="61"/>
      <c r="RDK50" s="61"/>
      <c r="RDL50" s="61"/>
      <c r="RDM50" s="61"/>
      <c r="RDN50" s="61"/>
      <c r="RDO50" s="61"/>
      <c r="RDP50" s="61"/>
      <c r="RDQ50" s="61"/>
      <c r="RDR50" s="61"/>
      <c r="RDS50" s="61"/>
      <c r="RDT50" s="61"/>
      <c r="RDU50" s="61"/>
      <c r="RDV50" s="61"/>
      <c r="RDW50" s="61"/>
      <c r="RDX50" s="61"/>
      <c r="RDY50" s="61"/>
      <c r="RDZ50" s="61"/>
      <c r="REA50" s="61"/>
      <c r="REB50" s="61"/>
      <c r="REC50" s="61"/>
      <c r="RED50" s="61"/>
      <c r="REE50" s="61"/>
      <c r="REF50" s="61"/>
      <c r="REG50" s="61"/>
      <c r="REH50" s="61"/>
      <c r="REI50" s="61"/>
      <c r="REJ50" s="61"/>
      <c r="REK50" s="61"/>
      <c r="REL50" s="61"/>
      <c r="REM50" s="61"/>
      <c r="REN50" s="61"/>
      <c r="REO50" s="61"/>
      <c r="REP50" s="61"/>
      <c r="REQ50" s="61"/>
      <c r="RER50" s="61"/>
      <c r="RES50" s="61"/>
      <c r="RET50" s="61"/>
      <c r="REU50" s="61"/>
      <c r="REV50" s="61"/>
      <c r="REW50" s="61"/>
      <c r="REX50" s="61"/>
      <c r="REY50" s="61"/>
      <c r="REZ50" s="61"/>
      <c r="RFA50" s="61"/>
      <c r="RFB50" s="61"/>
      <c r="RFC50" s="61"/>
      <c r="RFD50" s="61"/>
      <c r="RFE50" s="61"/>
      <c r="RFF50" s="61"/>
      <c r="RFG50" s="61"/>
      <c r="RFH50" s="61"/>
      <c r="RFI50" s="61"/>
      <c r="RFJ50" s="61"/>
      <c r="RFK50" s="61"/>
      <c r="RFL50" s="61"/>
      <c r="RFM50" s="61"/>
      <c r="RFN50" s="61"/>
      <c r="RFO50" s="61"/>
      <c r="RFP50" s="61"/>
      <c r="RFQ50" s="61"/>
      <c r="RFR50" s="61"/>
      <c r="RFS50" s="61"/>
      <c r="RFT50" s="61"/>
      <c r="RFU50" s="61"/>
      <c r="RFV50" s="61"/>
      <c r="RFW50" s="61"/>
      <c r="RFX50" s="61"/>
      <c r="RFY50" s="61"/>
      <c r="RFZ50" s="61"/>
      <c r="RGA50" s="61"/>
      <c r="RGB50" s="61"/>
      <c r="RGC50" s="61"/>
      <c r="RGD50" s="61"/>
      <c r="RGE50" s="61"/>
      <c r="RGF50" s="61"/>
      <c r="RGG50" s="61"/>
      <c r="RGH50" s="61"/>
      <c r="RGI50" s="61"/>
      <c r="RGJ50" s="61"/>
      <c r="RGK50" s="61"/>
      <c r="RGL50" s="61"/>
      <c r="RGM50" s="61"/>
      <c r="RGN50" s="61"/>
      <c r="RGO50" s="61"/>
      <c r="RGP50" s="61"/>
      <c r="RGQ50" s="61"/>
      <c r="RGR50" s="61"/>
      <c r="RGS50" s="61"/>
      <c r="RGT50" s="61"/>
      <c r="RGU50" s="61"/>
      <c r="RGV50" s="61"/>
      <c r="RGW50" s="61"/>
      <c r="RGX50" s="61"/>
      <c r="RGY50" s="61"/>
      <c r="RGZ50" s="61"/>
      <c r="RHA50" s="61"/>
      <c r="RHB50" s="61"/>
      <c r="RHC50" s="61"/>
      <c r="RHD50" s="61"/>
      <c r="RHE50" s="61"/>
      <c r="RHF50" s="61"/>
      <c r="RHG50" s="61"/>
      <c r="RHH50" s="61"/>
      <c r="RHI50" s="61"/>
      <c r="RHJ50" s="61"/>
      <c r="RHK50" s="61"/>
      <c r="RHL50" s="61"/>
      <c r="RHM50" s="61"/>
      <c r="RHN50" s="61"/>
      <c r="RHO50" s="61"/>
      <c r="RHP50" s="61"/>
      <c r="RHQ50" s="61"/>
      <c r="RHR50" s="61"/>
      <c r="RHS50" s="61"/>
      <c r="RHT50" s="61"/>
      <c r="RHU50" s="61"/>
      <c r="RHV50" s="61"/>
      <c r="RHW50" s="61"/>
      <c r="RHX50" s="61"/>
      <c r="RHY50" s="61"/>
      <c r="RHZ50" s="61"/>
      <c r="RIA50" s="61"/>
      <c r="RIB50" s="61"/>
      <c r="RIC50" s="61"/>
      <c r="RID50" s="61"/>
      <c r="RIE50" s="61"/>
      <c r="RIF50" s="61"/>
      <c r="RIG50" s="61"/>
      <c r="RIH50" s="61"/>
      <c r="RII50" s="61"/>
      <c r="RIJ50" s="61"/>
      <c r="RIK50" s="61"/>
      <c r="RIL50" s="61"/>
      <c r="RIM50" s="61"/>
      <c r="RIN50" s="61"/>
      <c r="RIO50" s="61"/>
      <c r="RIP50" s="61"/>
      <c r="RIQ50" s="61"/>
      <c r="RIR50" s="61"/>
      <c r="RIS50" s="61"/>
      <c r="RIT50" s="61"/>
      <c r="RIU50" s="61"/>
      <c r="RIV50" s="61"/>
      <c r="RIW50" s="61"/>
      <c r="RIX50" s="61"/>
      <c r="RIY50" s="61"/>
      <c r="RIZ50" s="61"/>
      <c r="RJA50" s="61"/>
      <c r="RJB50" s="61"/>
      <c r="RJC50" s="61"/>
      <c r="RJD50" s="61"/>
      <c r="RJE50" s="61"/>
      <c r="RJF50" s="61"/>
      <c r="RJG50" s="61"/>
      <c r="RJH50" s="61"/>
      <c r="RJI50" s="61"/>
      <c r="RJJ50" s="61"/>
      <c r="RJK50" s="61"/>
      <c r="RJL50" s="61"/>
      <c r="RJM50" s="61"/>
      <c r="RJN50" s="61"/>
      <c r="RJO50" s="61"/>
      <c r="RJP50" s="61"/>
      <c r="RJQ50" s="61"/>
      <c r="RJR50" s="61"/>
      <c r="RJS50" s="61"/>
      <c r="RJT50" s="61"/>
      <c r="RJU50" s="61"/>
      <c r="RJV50" s="61"/>
      <c r="RJW50" s="61"/>
      <c r="RJX50" s="61"/>
      <c r="RJY50" s="61"/>
      <c r="RJZ50" s="61"/>
      <c r="RKA50" s="61"/>
      <c r="RKB50" s="61"/>
      <c r="RKC50" s="61"/>
      <c r="RKD50" s="61"/>
      <c r="RKE50" s="61"/>
      <c r="RKF50" s="61"/>
      <c r="RKG50" s="61"/>
      <c r="RKH50" s="61"/>
      <c r="RKI50" s="61"/>
      <c r="RKJ50" s="61"/>
      <c r="RKK50" s="61"/>
      <c r="RKL50" s="61"/>
      <c r="RKM50" s="61"/>
      <c r="RKN50" s="61"/>
      <c r="RKO50" s="61"/>
      <c r="RKP50" s="61"/>
      <c r="RKQ50" s="61"/>
      <c r="RKR50" s="61"/>
      <c r="RKS50" s="61"/>
      <c r="RKT50" s="61"/>
      <c r="RKU50" s="61"/>
      <c r="RKV50" s="61"/>
      <c r="RKW50" s="61"/>
      <c r="RKX50" s="61"/>
      <c r="RKY50" s="61"/>
      <c r="RKZ50" s="61"/>
      <c r="RLA50" s="61"/>
      <c r="RLB50" s="61"/>
      <c r="RLC50" s="61"/>
      <c r="RLD50" s="61"/>
      <c r="RLE50" s="61"/>
      <c r="RLF50" s="61"/>
      <c r="RLG50" s="61"/>
      <c r="RLH50" s="61"/>
      <c r="RLI50" s="61"/>
      <c r="RLJ50" s="61"/>
      <c r="RLK50" s="61"/>
      <c r="RLL50" s="61"/>
      <c r="RLM50" s="61"/>
      <c r="RLN50" s="61"/>
      <c r="RLO50" s="61"/>
      <c r="RLP50" s="61"/>
      <c r="RLQ50" s="61"/>
      <c r="RLR50" s="61"/>
      <c r="RLS50" s="61"/>
      <c r="RLT50" s="61"/>
      <c r="RLU50" s="61"/>
      <c r="RLV50" s="61"/>
      <c r="RLW50" s="61"/>
      <c r="RLX50" s="61"/>
      <c r="RLY50" s="61"/>
      <c r="RLZ50" s="61"/>
      <c r="RMA50" s="61"/>
      <c r="RMB50" s="61"/>
      <c r="RMC50" s="61"/>
      <c r="RMD50" s="61"/>
      <c r="RME50" s="61"/>
      <c r="RMF50" s="61"/>
      <c r="RMG50" s="61"/>
      <c r="RMH50" s="61"/>
      <c r="RMI50" s="61"/>
      <c r="RMJ50" s="61"/>
      <c r="RMK50" s="61"/>
      <c r="RML50" s="61"/>
      <c r="RMM50" s="61"/>
      <c r="RMN50" s="61"/>
      <c r="RMO50" s="61"/>
      <c r="RMP50" s="61"/>
      <c r="RMQ50" s="61"/>
      <c r="RMR50" s="61"/>
      <c r="RMS50" s="61"/>
      <c r="RMT50" s="61"/>
      <c r="RMU50" s="61"/>
      <c r="RMV50" s="61"/>
      <c r="RMW50" s="61"/>
      <c r="RMX50" s="61"/>
      <c r="RMY50" s="61"/>
      <c r="RMZ50" s="61"/>
      <c r="RNA50" s="61"/>
      <c r="RNB50" s="61"/>
      <c r="RNC50" s="61"/>
      <c r="RND50" s="61"/>
      <c r="RNE50" s="61"/>
      <c r="RNF50" s="61"/>
      <c r="RNG50" s="61"/>
      <c r="RNH50" s="61"/>
      <c r="RNI50" s="61"/>
      <c r="RNJ50" s="61"/>
      <c r="RNK50" s="61"/>
      <c r="RNL50" s="61"/>
      <c r="RNM50" s="61"/>
      <c r="RNN50" s="61"/>
      <c r="RNO50" s="61"/>
      <c r="RNP50" s="61"/>
      <c r="RNQ50" s="61"/>
      <c r="RNR50" s="61"/>
      <c r="RNS50" s="61"/>
      <c r="RNT50" s="61"/>
      <c r="RNU50" s="61"/>
      <c r="RNV50" s="61"/>
      <c r="RNW50" s="61"/>
      <c r="RNX50" s="61"/>
      <c r="RNY50" s="61"/>
      <c r="RNZ50" s="61"/>
      <c r="ROA50" s="61"/>
      <c r="ROB50" s="61"/>
      <c r="ROC50" s="61"/>
      <c r="ROD50" s="61"/>
      <c r="ROE50" s="61"/>
      <c r="ROF50" s="61"/>
      <c r="ROG50" s="61"/>
      <c r="ROH50" s="61"/>
      <c r="ROI50" s="61"/>
      <c r="ROJ50" s="61"/>
      <c r="ROK50" s="61"/>
      <c r="ROL50" s="61"/>
      <c r="ROM50" s="61"/>
      <c r="RON50" s="61"/>
      <c r="ROO50" s="61"/>
      <c r="ROP50" s="61"/>
      <c r="ROQ50" s="61"/>
      <c r="ROR50" s="61"/>
      <c r="ROS50" s="61"/>
      <c r="ROT50" s="61"/>
      <c r="ROU50" s="61"/>
      <c r="ROV50" s="61"/>
      <c r="ROW50" s="61"/>
      <c r="ROX50" s="61"/>
      <c r="ROY50" s="61"/>
      <c r="ROZ50" s="61"/>
      <c r="RPA50" s="61"/>
      <c r="RPB50" s="61"/>
      <c r="RPC50" s="61"/>
      <c r="RPD50" s="61"/>
      <c r="RPE50" s="61"/>
      <c r="RPF50" s="61"/>
      <c r="RPG50" s="61"/>
      <c r="RPH50" s="61"/>
      <c r="RPI50" s="61"/>
      <c r="RPJ50" s="61"/>
      <c r="RPK50" s="61"/>
      <c r="RPL50" s="61"/>
      <c r="RPM50" s="61"/>
      <c r="RPN50" s="61"/>
      <c r="RPO50" s="61"/>
      <c r="RPP50" s="61"/>
      <c r="RPQ50" s="61"/>
      <c r="RPR50" s="61"/>
      <c r="RPS50" s="61"/>
      <c r="RPT50" s="61"/>
      <c r="RPU50" s="61"/>
      <c r="RPV50" s="61"/>
      <c r="RPW50" s="61"/>
      <c r="RPX50" s="61"/>
      <c r="RPY50" s="61"/>
      <c r="RPZ50" s="61"/>
      <c r="RQA50" s="61"/>
      <c r="RQB50" s="61"/>
      <c r="RQC50" s="61"/>
      <c r="RQD50" s="61"/>
      <c r="RQE50" s="61"/>
      <c r="RQF50" s="61"/>
      <c r="RQG50" s="61"/>
      <c r="RQH50" s="61"/>
      <c r="RQI50" s="61"/>
      <c r="RQJ50" s="61"/>
      <c r="RQK50" s="61"/>
      <c r="RQL50" s="61"/>
      <c r="RQM50" s="61"/>
      <c r="RQN50" s="61"/>
      <c r="RQO50" s="61"/>
      <c r="RQP50" s="61"/>
      <c r="RQQ50" s="61"/>
      <c r="RQR50" s="61"/>
      <c r="RQS50" s="61"/>
      <c r="RQT50" s="61"/>
      <c r="RQU50" s="61"/>
      <c r="RQV50" s="61"/>
      <c r="RQW50" s="61"/>
      <c r="RQX50" s="61"/>
      <c r="RQY50" s="61"/>
      <c r="RQZ50" s="61"/>
      <c r="RRA50" s="61"/>
      <c r="RRB50" s="61"/>
      <c r="RRC50" s="61"/>
      <c r="RRD50" s="61"/>
      <c r="RRE50" s="61"/>
      <c r="RRF50" s="61"/>
      <c r="RRG50" s="61"/>
      <c r="RRH50" s="61"/>
      <c r="RRI50" s="61"/>
      <c r="RRJ50" s="61"/>
      <c r="RRK50" s="61"/>
      <c r="RRL50" s="61"/>
      <c r="RRM50" s="61"/>
      <c r="RRN50" s="61"/>
      <c r="RRO50" s="61"/>
      <c r="RRP50" s="61"/>
      <c r="RRQ50" s="61"/>
      <c r="RRR50" s="61"/>
      <c r="RRS50" s="61"/>
      <c r="RRT50" s="61"/>
      <c r="RRU50" s="61"/>
      <c r="RRV50" s="61"/>
      <c r="RRW50" s="61"/>
      <c r="RRX50" s="61"/>
      <c r="RRY50" s="61"/>
      <c r="RRZ50" s="61"/>
      <c r="RSA50" s="61"/>
      <c r="RSB50" s="61"/>
      <c r="RSC50" s="61"/>
      <c r="RSD50" s="61"/>
      <c r="RSE50" s="61"/>
      <c r="RSF50" s="61"/>
      <c r="RSG50" s="61"/>
      <c r="RSH50" s="61"/>
      <c r="RSI50" s="61"/>
      <c r="RSJ50" s="61"/>
      <c r="RSK50" s="61"/>
      <c r="RSL50" s="61"/>
      <c r="RSM50" s="61"/>
      <c r="RSN50" s="61"/>
      <c r="RSO50" s="61"/>
      <c r="RSP50" s="61"/>
      <c r="RSQ50" s="61"/>
      <c r="RSR50" s="61"/>
      <c r="RSS50" s="61"/>
      <c r="RST50" s="61"/>
      <c r="RSU50" s="61"/>
      <c r="RSV50" s="61"/>
      <c r="RSW50" s="61"/>
      <c r="RSX50" s="61"/>
      <c r="RSY50" s="61"/>
      <c r="RSZ50" s="61"/>
      <c r="RTA50" s="61"/>
      <c r="RTB50" s="61"/>
      <c r="RTC50" s="61"/>
      <c r="RTD50" s="61"/>
      <c r="RTE50" s="61"/>
      <c r="RTF50" s="61"/>
      <c r="RTG50" s="61"/>
      <c r="RTH50" s="61"/>
      <c r="RTI50" s="61"/>
      <c r="RTJ50" s="61"/>
      <c r="RTK50" s="61"/>
      <c r="RTL50" s="61"/>
      <c r="RTM50" s="61"/>
      <c r="RTN50" s="61"/>
      <c r="RTO50" s="61"/>
      <c r="RTP50" s="61"/>
      <c r="RTQ50" s="61"/>
      <c r="RTR50" s="61"/>
      <c r="RTS50" s="61"/>
      <c r="RTT50" s="61"/>
      <c r="RTU50" s="61"/>
      <c r="RTV50" s="61"/>
      <c r="RTW50" s="61"/>
      <c r="RTX50" s="61"/>
      <c r="RTY50" s="61"/>
      <c r="RTZ50" s="61"/>
      <c r="RUA50" s="61"/>
      <c r="RUB50" s="61"/>
      <c r="RUC50" s="61"/>
      <c r="RUD50" s="61"/>
      <c r="RUE50" s="61"/>
      <c r="RUF50" s="61"/>
      <c r="RUG50" s="61"/>
      <c r="RUH50" s="61"/>
      <c r="RUI50" s="61"/>
      <c r="RUJ50" s="61"/>
      <c r="RUK50" s="61"/>
      <c r="RUL50" s="61"/>
      <c r="RUM50" s="61"/>
      <c r="RUN50" s="61"/>
      <c r="RUO50" s="61"/>
      <c r="RUP50" s="61"/>
      <c r="RUQ50" s="61"/>
      <c r="RUR50" s="61"/>
      <c r="RUS50" s="61"/>
      <c r="RUT50" s="61"/>
      <c r="RUU50" s="61"/>
      <c r="RUV50" s="61"/>
      <c r="RUW50" s="61"/>
      <c r="RUX50" s="61"/>
      <c r="RUY50" s="61"/>
      <c r="RUZ50" s="61"/>
      <c r="RVA50" s="61"/>
      <c r="RVB50" s="61"/>
      <c r="RVC50" s="61"/>
      <c r="RVD50" s="61"/>
      <c r="RVE50" s="61"/>
      <c r="RVF50" s="61"/>
      <c r="RVG50" s="61"/>
      <c r="RVH50" s="61"/>
      <c r="RVI50" s="61"/>
      <c r="RVJ50" s="61"/>
      <c r="RVK50" s="61"/>
      <c r="RVL50" s="61"/>
      <c r="RVM50" s="61"/>
      <c r="RVN50" s="61"/>
      <c r="RVO50" s="61"/>
      <c r="RVP50" s="61"/>
      <c r="RVQ50" s="61"/>
      <c r="RVR50" s="61"/>
      <c r="RVS50" s="61"/>
      <c r="RVT50" s="61"/>
      <c r="RVU50" s="61"/>
      <c r="RVV50" s="61"/>
      <c r="RVW50" s="61"/>
      <c r="RVX50" s="61"/>
      <c r="RVY50" s="61"/>
      <c r="RVZ50" s="61"/>
      <c r="RWA50" s="61"/>
      <c r="RWB50" s="61"/>
      <c r="RWC50" s="61"/>
      <c r="RWD50" s="61"/>
      <c r="RWE50" s="61"/>
      <c r="RWF50" s="61"/>
      <c r="RWG50" s="61"/>
      <c r="RWH50" s="61"/>
      <c r="RWI50" s="61"/>
      <c r="RWJ50" s="61"/>
      <c r="RWK50" s="61"/>
      <c r="RWL50" s="61"/>
      <c r="RWM50" s="61"/>
      <c r="RWN50" s="61"/>
      <c r="RWO50" s="61"/>
      <c r="RWP50" s="61"/>
      <c r="RWQ50" s="61"/>
      <c r="RWR50" s="61"/>
      <c r="RWS50" s="61"/>
      <c r="RWT50" s="61"/>
      <c r="RWU50" s="61"/>
      <c r="RWV50" s="61"/>
      <c r="RWW50" s="61"/>
      <c r="RWX50" s="61"/>
      <c r="RWY50" s="61"/>
      <c r="RWZ50" s="61"/>
      <c r="RXA50" s="61"/>
      <c r="RXB50" s="61"/>
      <c r="RXC50" s="61"/>
      <c r="RXD50" s="61"/>
      <c r="RXE50" s="61"/>
      <c r="RXF50" s="61"/>
      <c r="RXG50" s="61"/>
      <c r="RXH50" s="61"/>
      <c r="RXI50" s="61"/>
      <c r="RXJ50" s="61"/>
      <c r="RXK50" s="61"/>
      <c r="RXL50" s="61"/>
      <c r="RXM50" s="61"/>
      <c r="RXN50" s="61"/>
      <c r="RXO50" s="61"/>
      <c r="RXP50" s="61"/>
      <c r="RXQ50" s="61"/>
      <c r="RXR50" s="61"/>
      <c r="RXS50" s="61"/>
      <c r="RXT50" s="61"/>
      <c r="RXU50" s="61"/>
      <c r="RXV50" s="61"/>
      <c r="RXW50" s="61"/>
      <c r="RXX50" s="61"/>
      <c r="RXY50" s="61"/>
      <c r="RXZ50" s="61"/>
      <c r="RYA50" s="61"/>
      <c r="RYB50" s="61"/>
      <c r="RYC50" s="61"/>
      <c r="RYD50" s="61"/>
      <c r="RYE50" s="61"/>
      <c r="RYF50" s="61"/>
      <c r="RYG50" s="61"/>
      <c r="RYH50" s="61"/>
      <c r="RYI50" s="61"/>
      <c r="RYJ50" s="61"/>
      <c r="RYK50" s="61"/>
      <c r="RYL50" s="61"/>
      <c r="RYM50" s="61"/>
      <c r="RYN50" s="61"/>
      <c r="RYO50" s="61"/>
      <c r="RYP50" s="61"/>
      <c r="RYQ50" s="61"/>
      <c r="RYR50" s="61"/>
      <c r="RYS50" s="61"/>
      <c r="RYT50" s="61"/>
      <c r="RYU50" s="61"/>
      <c r="RYV50" s="61"/>
      <c r="RYW50" s="61"/>
      <c r="RYX50" s="61"/>
      <c r="RYY50" s="61"/>
      <c r="RYZ50" s="61"/>
      <c r="RZA50" s="61"/>
      <c r="RZB50" s="61"/>
      <c r="RZC50" s="61"/>
      <c r="RZD50" s="61"/>
      <c r="RZE50" s="61"/>
      <c r="RZF50" s="61"/>
      <c r="RZG50" s="61"/>
      <c r="RZH50" s="61"/>
      <c r="RZI50" s="61"/>
      <c r="RZJ50" s="61"/>
      <c r="RZK50" s="61"/>
      <c r="RZL50" s="61"/>
      <c r="RZM50" s="61"/>
      <c r="RZN50" s="61"/>
      <c r="RZO50" s="61"/>
      <c r="RZP50" s="61"/>
      <c r="RZQ50" s="61"/>
      <c r="RZR50" s="61"/>
      <c r="RZS50" s="61"/>
      <c r="RZT50" s="61"/>
      <c r="RZU50" s="61"/>
      <c r="RZV50" s="61"/>
      <c r="RZW50" s="61"/>
      <c r="RZX50" s="61"/>
      <c r="RZY50" s="61"/>
      <c r="RZZ50" s="61"/>
      <c r="SAA50" s="61"/>
      <c r="SAB50" s="61"/>
      <c r="SAC50" s="61"/>
      <c r="SAD50" s="61"/>
      <c r="SAE50" s="61"/>
      <c r="SAF50" s="61"/>
      <c r="SAG50" s="61"/>
      <c r="SAH50" s="61"/>
      <c r="SAI50" s="61"/>
      <c r="SAJ50" s="61"/>
      <c r="SAK50" s="61"/>
      <c r="SAL50" s="61"/>
      <c r="SAM50" s="61"/>
      <c r="SAN50" s="61"/>
      <c r="SAO50" s="61"/>
      <c r="SAP50" s="61"/>
      <c r="SAQ50" s="61"/>
      <c r="SAR50" s="61"/>
      <c r="SAS50" s="61"/>
      <c r="SAT50" s="61"/>
      <c r="SAU50" s="61"/>
      <c r="SAV50" s="61"/>
      <c r="SAW50" s="61"/>
      <c r="SAX50" s="61"/>
      <c r="SAY50" s="61"/>
      <c r="SAZ50" s="61"/>
      <c r="SBA50" s="61"/>
      <c r="SBB50" s="61"/>
      <c r="SBC50" s="61"/>
      <c r="SBD50" s="61"/>
      <c r="SBE50" s="61"/>
      <c r="SBF50" s="61"/>
      <c r="SBG50" s="61"/>
      <c r="SBH50" s="61"/>
      <c r="SBI50" s="61"/>
      <c r="SBJ50" s="61"/>
      <c r="SBK50" s="61"/>
      <c r="SBL50" s="61"/>
      <c r="SBM50" s="61"/>
      <c r="SBN50" s="61"/>
      <c r="SBO50" s="61"/>
      <c r="SBP50" s="61"/>
      <c r="SBQ50" s="61"/>
      <c r="SBR50" s="61"/>
      <c r="SBS50" s="61"/>
      <c r="SBT50" s="61"/>
      <c r="SBU50" s="61"/>
      <c r="SBV50" s="61"/>
      <c r="SBW50" s="61"/>
      <c r="SBX50" s="61"/>
      <c r="SBY50" s="61"/>
      <c r="SBZ50" s="61"/>
      <c r="SCA50" s="61"/>
      <c r="SCB50" s="61"/>
      <c r="SCC50" s="61"/>
      <c r="SCD50" s="61"/>
      <c r="SCE50" s="61"/>
      <c r="SCF50" s="61"/>
      <c r="SCG50" s="61"/>
      <c r="SCH50" s="61"/>
      <c r="SCI50" s="61"/>
      <c r="SCJ50" s="61"/>
      <c r="SCK50" s="61"/>
      <c r="SCL50" s="61"/>
      <c r="SCM50" s="61"/>
      <c r="SCN50" s="61"/>
      <c r="SCO50" s="61"/>
      <c r="SCP50" s="61"/>
      <c r="SCQ50" s="61"/>
      <c r="SCR50" s="61"/>
      <c r="SCS50" s="61"/>
      <c r="SCT50" s="61"/>
      <c r="SCU50" s="61"/>
      <c r="SCV50" s="61"/>
      <c r="SCW50" s="61"/>
      <c r="SCX50" s="61"/>
      <c r="SCY50" s="61"/>
      <c r="SCZ50" s="61"/>
      <c r="SDA50" s="61"/>
      <c r="SDB50" s="61"/>
      <c r="SDC50" s="61"/>
      <c r="SDD50" s="61"/>
      <c r="SDE50" s="61"/>
      <c r="SDF50" s="61"/>
      <c r="SDG50" s="61"/>
      <c r="SDH50" s="61"/>
      <c r="SDI50" s="61"/>
      <c r="SDJ50" s="61"/>
      <c r="SDK50" s="61"/>
      <c r="SDL50" s="61"/>
      <c r="SDM50" s="61"/>
      <c r="SDN50" s="61"/>
      <c r="SDO50" s="61"/>
      <c r="SDP50" s="61"/>
      <c r="SDQ50" s="61"/>
      <c r="SDR50" s="61"/>
      <c r="SDS50" s="61"/>
      <c r="SDT50" s="61"/>
      <c r="SDU50" s="61"/>
      <c r="SDV50" s="61"/>
      <c r="SDW50" s="61"/>
      <c r="SDX50" s="61"/>
      <c r="SDY50" s="61"/>
      <c r="SDZ50" s="61"/>
      <c r="SEA50" s="61"/>
      <c r="SEB50" s="61"/>
      <c r="SEC50" s="61"/>
      <c r="SED50" s="61"/>
      <c r="SEE50" s="61"/>
      <c r="SEF50" s="61"/>
      <c r="SEG50" s="61"/>
      <c r="SEH50" s="61"/>
      <c r="SEI50" s="61"/>
      <c r="SEJ50" s="61"/>
      <c r="SEK50" s="61"/>
      <c r="SEL50" s="61"/>
      <c r="SEM50" s="61"/>
      <c r="SEN50" s="61"/>
      <c r="SEO50" s="61"/>
      <c r="SEP50" s="61"/>
      <c r="SEQ50" s="61"/>
      <c r="SER50" s="61"/>
      <c r="SES50" s="61"/>
      <c r="SET50" s="61"/>
      <c r="SEU50" s="61"/>
      <c r="SEV50" s="61"/>
      <c r="SEW50" s="61"/>
      <c r="SEX50" s="61"/>
      <c r="SEY50" s="61"/>
      <c r="SEZ50" s="61"/>
      <c r="SFA50" s="61"/>
      <c r="SFB50" s="61"/>
      <c r="SFC50" s="61"/>
      <c r="SFD50" s="61"/>
      <c r="SFE50" s="61"/>
      <c r="SFF50" s="61"/>
      <c r="SFG50" s="61"/>
      <c r="SFH50" s="61"/>
      <c r="SFI50" s="61"/>
      <c r="SFJ50" s="61"/>
      <c r="SFK50" s="61"/>
      <c r="SFL50" s="61"/>
      <c r="SFM50" s="61"/>
      <c r="SFN50" s="61"/>
      <c r="SFO50" s="61"/>
      <c r="SFP50" s="61"/>
      <c r="SFQ50" s="61"/>
      <c r="SFR50" s="61"/>
      <c r="SFS50" s="61"/>
      <c r="SFT50" s="61"/>
      <c r="SFU50" s="61"/>
      <c r="SFV50" s="61"/>
      <c r="SFW50" s="61"/>
      <c r="SFX50" s="61"/>
      <c r="SFY50" s="61"/>
      <c r="SFZ50" s="61"/>
      <c r="SGA50" s="61"/>
      <c r="SGB50" s="61"/>
      <c r="SGC50" s="61"/>
      <c r="SGD50" s="61"/>
      <c r="SGE50" s="61"/>
      <c r="SGF50" s="61"/>
      <c r="SGG50" s="61"/>
      <c r="SGH50" s="61"/>
      <c r="SGI50" s="61"/>
      <c r="SGJ50" s="61"/>
      <c r="SGK50" s="61"/>
      <c r="SGL50" s="61"/>
      <c r="SGM50" s="61"/>
      <c r="SGN50" s="61"/>
      <c r="SGO50" s="61"/>
      <c r="SGP50" s="61"/>
      <c r="SGQ50" s="61"/>
      <c r="SGR50" s="61"/>
      <c r="SGS50" s="61"/>
      <c r="SGT50" s="61"/>
      <c r="SGU50" s="61"/>
      <c r="SGV50" s="61"/>
      <c r="SGW50" s="61"/>
      <c r="SGX50" s="61"/>
      <c r="SGY50" s="61"/>
      <c r="SGZ50" s="61"/>
      <c r="SHA50" s="61"/>
      <c r="SHB50" s="61"/>
      <c r="SHC50" s="61"/>
      <c r="SHD50" s="61"/>
      <c r="SHE50" s="61"/>
      <c r="SHF50" s="61"/>
      <c r="SHG50" s="61"/>
      <c r="SHH50" s="61"/>
      <c r="SHI50" s="61"/>
      <c r="SHJ50" s="61"/>
      <c r="SHK50" s="61"/>
      <c r="SHL50" s="61"/>
      <c r="SHM50" s="61"/>
      <c r="SHN50" s="61"/>
      <c r="SHO50" s="61"/>
      <c r="SHP50" s="61"/>
      <c r="SHQ50" s="61"/>
      <c r="SHR50" s="61"/>
      <c r="SHS50" s="61"/>
      <c r="SHT50" s="61"/>
      <c r="SHU50" s="61"/>
      <c r="SHV50" s="61"/>
      <c r="SHW50" s="61"/>
      <c r="SHX50" s="61"/>
      <c r="SHY50" s="61"/>
      <c r="SHZ50" s="61"/>
      <c r="SIA50" s="61"/>
      <c r="SIB50" s="61"/>
      <c r="SIC50" s="61"/>
      <c r="SID50" s="61"/>
      <c r="SIE50" s="61"/>
      <c r="SIF50" s="61"/>
      <c r="SIG50" s="61"/>
      <c r="SIH50" s="61"/>
      <c r="SII50" s="61"/>
      <c r="SIJ50" s="61"/>
      <c r="SIK50" s="61"/>
      <c r="SIL50" s="61"/>
      <c r="SIM50" s="61"/>
      <c r="SIN50" s="61"/>
      <c r="SIO50" s="61"/>
      <c r="SIP50" s="61"/>
      <c r="SIQ50" s="61"/>
      <c r="SIR50" s="61"/>
      <c r="SIS50" s="61"/>
      <c r="SIT50" s="61"/>
      <c r="SIU50" s="61"/>
      <c r="SIV50" s="61"/>
      <c r="SIW50" s="61"/>
      <c r="SIX50" s="61"/>
      <c r="SIY50" s="61"/>
      <c r="SIZ50" s="61"/>
      <c r="SJA50" s="61"/>
      <c r="SJB50" s="61"/>
      <c r="SJC50" s="61"/>
      <c r="SJD50" s="61"/>
      <c r="SJE50" s="61"/>
      <c r="SJF50" s="61"/>
      <c r="SJG50" s="61"/>
      <c r="SJH50" s="61"/>
      <c r="SJI50" s="61"/>
      <c r="SJJ50" s="61"/>
      <c r="SJK50" s="61"/>
      <c r="SJL50" s="61"/>
      <c r="SJM50" s="61"/>
      <c r="SJN50" s="61"/>
      <c r="SJO50" s="61"/>
      <c r="SJP50" s="61"/>
      <c r="SJQ50" s="61"/>
      <c r="SJR50" s="61"/>
      <c r="SJS50" s="61"/>
      <c r="SJT50" s="61"/>
      <c r="SJU50" s="61"/>
      <c r="SJV50" s="61"/>
      <c r="SJW50" s="61"/>
      <c r="SJX50" s="61"/>
      <c r="SJY50" s="61"/>
      <c r="SJZ50" s="61"/>
      <c r="SKA50" s="61"/>
      <c r="SKB50" s="61"/>
      <c r="SKC50" s="61"/>
      <c r="SKD50" s="61"/>
      <c r="SKE50" s="61"/>
      <c r="SKF50" s="61"/>
      <c r="SKG50" s="61"/>
      <c r="SKH50" s="61"/>
      <c r="SKI50" s="61"/>
      <c r="SKJ50" s="61"/>
      <c r="SKK50" s="61"/>
      <c r="SKL50" s="61"/>
      <c r="SKM50" s="61"/>
      <c r="SKN50" s="61"/>
      <c r="SKO50" s="61"/>
      <c r="SKP50" s="61"/>
      <c r="SKQ50" s="61"/>
      <c r="SKR50" s="61"/>
      <c r="SKS50" s="61"/>
      <c r="SKT50" s="61"/>
      <c r="SKU50" s="61"/>
      <c r="SKV50" s="61"/>
      <c r="SKW50" s="61"/>
      <c r="SKX50" s="61"/>
      <c r="SKY50" s="61"/>
      <c r="SKZ50" s="61"/>
      <c r="SLA50" s="61"/>
      <c r="SLB50" s="61"/>
      <c r="SLC50" s="61"/>
      <c r="SLD50" s="61"/>
      <c r="SLE50" s="61"/>
      <c r="SLF50" s="61"/>
      <c r="SLG50" s="61"/>
      <c r="SLH50" s="61"/>
      <c r="SLI50" s="61"/>
      <c r="SLJ50" s="61"/>
      <c r="SLK50" s="61"/>
      <c r="SLL50" s="61"/>
      <c r="SLM50" s="61"/>
      <c r="SLN50" s="61"/>
      <c r="SLO50" s="61"/>
      <c r="SLP50" s="61"/>
      <c r="SLQ50" s="61"/>
      <c r="SLR50" s="61"/>
      <c r="SLS50" s="61"/>
      <c r="SLT50" s="61"/>
      <c r="SLU50" s="61"/>
      <c r="SLV50" s="61"/>
      <c r="SLW50" s="61"/>
      <c r="SLX50" s="61"/>
      <c r="SLY50" s="61"/>
      <c r="SLZ50" s="61"/>
      <c r="SMA50" s="61"/>
      <c r="SMB50" s="61"/>
      <c r="SMC50" s="61"/>
      <c r="SMD50" s="61"/>
      <c r="SME50" s="61"/>
      <c r="SMF50" s="61"/>
      <c r="SMG50" s="61"/>
      <c r="SMH50" s="61"/>
      <c r="SMI50" s="61"/>
      <c r="SMJ50" s="61"/>
      <c r="SMK50" s="61"/>
      <c r="SML50" s="61"/>
      <c r="SMM50" s="61"/>
      <c r="SMN50" s="61"/>
      <c r="SMO50" s="61"/>
      <c r="SMP50" s="61"/>
      <c r="SMQ50" s="61"/>
      <c r="SMR50" s="61"/>
      <c r="SMS50" s="61"/>
      <c r="SMT50" s="61"/>
      <c r="SMU50" s="61"/>
      <c r="SMV50" s="61"/>
      <c r="SMW50" s="61"/>
      <c r="SMX50" s="61"/>
      <c r="SMY50" s="61"/>
      <c r="SMZ50" s="61"/>
      <c r="SNA50" s="61"/>
      <c r="SNB50" s="61"/>
      <c r="SNC50" s="61"/>
      <c r="SND50" s="61"/>
      <c r="SNE50" s="61"/>
      <c r="SNF50" s="61"/>
      <c r="SNG50" s="61"/>
      <c r="SNH50" s="61"/>
      <c r="SNI50" s="61"/>
      <c r="SNJ50" s="61"/>
      <c r="SNK50" s="61"/>
      <c r="SNL50" s="61"/>
      <c r="SNM50" s="61"/>
      <c r="SNN50" s="61"/>
      <c r="SNO50" s="61"/>
      <c r="SNP50" s="61"/>
      <c r="SNQ50" s="61"/>
      <c r="SNR50" s="61"/>
      <c r="SNS50" s="61"/>
      <c r="SNT50" s="61"/>
      <c r="SNU50" s="61"/>
      <c r="SNV50" s="61"/>
      <c r="SNW50" s="61"/>
      <c r="SNX50" s="61"/>
      <c r="SNY50" s="61"/>
      <c r="SNZ50" s="61"/>
      <c r="SOA50" s="61"/>
      <c r="SOB50" s="61"/>
      <c r="SOC50" s="61"/>
      <c r="SOD50" s="61"/>
      <c r="SOE50" s="61"/>
      <c r="SOF50" s="61"/>
      <c r="SOG50" s="61"/>
      <c r="SOH50" s="61"/>
      <c r="SOI50" s="61"/>
      <c r="SOJ50" s="61"/>
      <c r="SOK50" s="61"/>
      <c r="SOL50" s="61"/>
      <c r="SOM50" s="61"/>
      <c r="SON50" s="61"/>
      <c r="SOO50" s="61"/>
      <c r="SOP50" s="61"/>
      <c r="SOQ50" s="61"/>
      <c r="SOR50" s="61"/>
      <c r="SOS50" s="61"/>
      <c r="SOT50" s="61"/>
      <c r="SOU50" s="61"/>
      <c r="SOV50" s="61"/>
      <c r="SOW50" s="61"/>
      <c r="SOX50" s="61"/>
      <c r="SOY50" s="61"/>
      <c r="SOZ50" s="61"/>
      <c r="SPA50" s="61"/>
      <c r="SPB50" s="61"/>
      <c r="SPC50" s="61"/>
      <c r="SPD50" s="61"/>
      <c r="SPE50" s="61"/>
      <c r="SPF50" s="61"/>
      <c r="SPG50" s="61"/>
      <c r="SPH50" s="61"/>
      <c r="SPI50" s="61"/>
      <c r="SPJ50" s="61"/>
      <c r="SPK50" s="61"/>
      <c r="SPL50" s="61"/>
      <c r="SPM50" s="61"/>
      <c r="SPN50" s="61"/>
      <c r="SPO50" s="61"/>
      <c r="SPP50" s="61"/>
      <c r="SPQ50" s="61"/>
      <c r="SPR50" s="61"/>
      <c r="SPS50" s="61"/>
      <c r="SPT50" s="61"/>
      <c r="SPU50" s="61"/>
      <c r="SPV50" s="61"/>
      <c r="SPW50" s="61"/>
      <c r="SPX50" s="61"/>
      <c r="SPY50" s="61"/>
      <c r="SPZ50" s="61"/>
      <c r="SQA50" s="61"/>
      <c r="SQB50" s="61"/>
      <c r="SQC50" s="61"/>
      <c r="SQD50" s="61"/>
      <c r="SQE50" s="61"/>
      <c r="SQF50" s="61"/>
      <c r="SQG50" s="61"/>
      <c r="SQH50" s="61"/>
      <c r="SQI50" s="61"/>
      <c r="SQJ50" s="61"/>
      <c r="SQK50" s="61"/>
      <c r="SQL50" s="61"/>
      <c r="SQM50" s="61"/>
      <c r="SQN50" s="61"/>
      <c r="SQO50" s="61"/>
      <c r="SQP50" s="61"/>
      <c r="SQQ50" s="61"/>
      <c r="SQR50" s="61"/>
      <c r="SQS50" s="61"/>
      <c r="SQT50" s="61"/>
      <c r="SQU50" s="61"/>
      <c r="SQV50" s="61"/>
      <c r="SQW50" s="61"/>
      <c r="SQX50" s="61"/>
      <c r="SQY50" s="61"/>
      <c r="SQZ50" s="61"/>
      <c r="SRA50" s="61"/>
      <c r="SRB50" s="61"/>
      <c r="SRC50" s="61"/>
      <c r="SRD50" s="61"/>
      <c r="SRE50" s="61"/>
      <c r="SRF50" s="61"/>
      <c r="SRG50" s="61"/>
      <c r="SRH50" s="61"/>
      <c r="SRI50" s="61"/>
      <c r="SRJ50" s="61"/>
      <c r="SRK50" s="61"/>
      <c r="SRL50" s="61"/>
      <c r="SRM50" s="61"/>
      <c r="SRN50" s="61"/>
      <c r="SRO50" s="61"/>
      <c r="SRP50" s="61"/>
      <c r="SRQ50" s="61"/>
      <c r="SRR50" s="61"/>
      <c r="SRS50" s="61"/>
      <c r="SRT50" s="61"/>
      <c r="SRU50" s="61"/>
      <c r="SRV50" s="61"/>
      <c r="SRW50" s="61"/>
      <c r="SRX50" s="61"/>
      <c r="SRY50" s="61"/>
      <c r="SRZ50" s="61"/>
      <c r="SSA50" s="61"/>
      <c r="SSB50" s="61"/>
      <c r="SSC50" s="61"/>
      <c r="SSD50" s="61"/>
      <c r="SSE50" s="61"/>
      <c r="SSF50" s="61"/>
      <c r="SSG50" s="61"/>
      <c r="SSH50" s="61"/>
      <c r="SSI50" s="61"/>
      <c r="SSJ50" s="61"/>
      <c r="SSK50" s="61"/>
      <c r="SSL50" s="61"/>
      <c r="SSM50" s="61"/>
      <c r="SSN50" s="61"/>
      <c r="SSO50" s="61"/>
      <c r="SSP50" s="61"/>
      <c r="SSQ50" s="61"/>
      <c r="SSR50" s="61"/>
      <c r="SSS50" s="61"/>
      <c r="SST50" s="61"/>
      <c r="SSU50" s="61"/>
      <c r="SSV50" s="61"/>
      <c r="SSW50" s="61"/>
      <c r="SSX50" s="61"/>
      <c r="SSY50" s="61"/>
      <c r="SSZ50" s="61"/>
      <c r="STA50" s="61"/>
      <c r="STB50" s="61"/>
      <c r="STC50" s="61"/>
      <c r="STD50" s="61"/>
      <c r="STE50" s="61"/>
      <c r="STF50" s="61"/>
      <c r="STG50" s="61"/>
      <c r="STH50" s="61"/>
      <c r="STI50" s="61"/>
      <c r="STJ50" s="61"/>
      <c r="STK50" s="61"/>
      <c r="STL50" s="61"/>
      <c r="STM50" s="61"/>
      <c r="STN50" s="61"/>
      <c r="STO50" s="61"/>
      <c r="STP50" s="61"/>
      <c r="STQ50" s="61"/>
      <c r="STR50" s="61"/>
      <c r="STS50" s="61"/>
      <c r="STT50" s="61"/>
      <c r="STU50" s="61"/>
      <c r="STV50" s="61"/>
      <c r="STW50" s="61"/>
      <c r="STX50" s="61"/>
      <c r="STY50" s="61"/>
      <c r="STZ50" s="61"/>
      <c r="SUA50" s="61"/>
      <c r="SUB50" s="61"/>
      <c r="SUC50" s="61"/>
      <c r="SUD50" s="61"/>
      <c r="SUE50" s="61"/>
      <c r="SUF50" s="61"/>
      <c r="SUG50" s="61"/>
      <c r="SUH50" s="61"/>
      <c r="SUI50" s="61"/>
      <c r="SUJ50" s="61"/>
      <c r="SUK50" s="61"/>
      <c r="SUL50" s="61"/>
      <c r="SUM50" s="61"/>
      <c r="SUN50" s="61"/>
      <c r="SUO50" s="61"/>
      <c r="SUP50" s="61"/>
      <c r="SUQ50" s="61"/>
      <c r="SUR50" s="61"/>
      <c r="SUS50" s="61"/>
      <c r="SUT50" s="61"/>
      <c r="SUU50" s="61"/>
      <c r="SUV50" s="61"/>
      <c r="SUW50" s="61"/>
      <c r="SUX50" s="61"/>
      <c r="SUY50" s="61"/>
      <c r="SUZ50" s="61"/>
      <c r="SVA50" s="61"/>
      <c r="SVB50" s="61"/>
      <c r="SVC50" s="61"/>
      <c r="SVD50" s="61"/>
      <c r="SVE50" s="61"/>
      <c r="SVF50" s="61"/>
      <c r="SVG50" s="61"/>
      <c r="SVH50" s="61"/>
      <c r="SVI50" s="61"/>
      <c r="SVJ50" s="61"/>
      <c r="SVK50" s="61"/>
      <c r="SVL50" s="61"/>
      <c r="SVM50" s="61"/>
      <c r="SVN50" s="61"/>
      <c r="SVO50" s="61"/>
      <c r="SVP50" s="61"/>
      <c r="SVQ50" s="61"/>
      <c r="SVR50" s="61"/>
      <c r="SVS50" s="61"/>
      <c r="SVT50" s="61"/>
      <c r="SVU50" s="61"/>
      <c r="SVV50" s="61"/>
      <c r="SVW50" s="61"/>
      <c r="SVX50" s="61"/>
      <c r="SVY50" s="61"/>
      <c r="SVZ50" s="61"/>
      <c r="SWA50" s="61"/>
      <c r="SWB50" s="61"/>
      <c r="SWC50" s="61"/>
      <c r="SWD50" s="61"/>
      <c r="SWE50" s="61"/>
      <c r="SWF50" s="61"/>
      <c r="SWG50" s="61"/>
      <c r="SWH50" s="61"/>
      <c r="SWI50" s="61"/>
      <c r="SWJ50" s="61"/>
      <c r="SWK50" s="61"/>
      <c r="SWL50" s="61"/>
      <c r="SWM50" s="61"/>
      <c r="SWN50" s="61"/>
      <c r="SWO50" s="61"/>
      <c r="SWP50" s="61"/>
      <c r="SWQ50" s="61"/>
      <c r="SWR50" s="61"/>
      <c r="SWS50" s="61"/>
      <c r="SWT50" s="61"/>
      <c r="SWU50" s="61"/>
      <c r="SWV50" s="61"/>
      <c r="SWW50" s="61"/>
      <c r="SWX50" s="61"/>
      <c r="SWY50" s="61"/>
      <c r="SWZ50" s="61"/>
      <c r="SXA50" s="61"/>
      <c r="SXB50" s="61"/>
      <c r="SXC50" s="61"/>
      <c r="SXD50" s="61"/>
      <c r="SXE50" s="61"/>
      <c r="SXF50" s="61"/>
      <c r="SXG50" s="61"/>
      <c r="SXH50" s="61"/>
      <c r="SXI50" s="61"/>
      <c r="SXJ50" s="61"/>
      <c r="SXK50" s="61"/>
      <c r="SXL50" s="61"/>
      <c r="SXM50" s="61"/>
      <c r="SXN50" s="61"/>
      <c r="SXO50" s="61"/>
      <c r="SXP50" s="61"/>
      <c r="SXQ50" s="61"/>
      <c r="SXR50" s="61"/>
      <c r="SXS50" s="61"/>
      <c r="SXT50" s="61"/>
      <c r="SXU50" s="61"/>
      <c r="SXV50" s="61"/>
      <c r="SXW50" s="61"/>
      <c r="SXX50" s="61"/>
      <c r="SXY50" s="61"/>
      <c r="SXZ50" s="61"/>
      <c r="SYA50" s="61"/>
      <c r="SYB50" s="61"/>
      <c r="SYC50" s="61"/>
      <c r="SYD50" s="61"/>
      <c r="SYE50" s="61"/>
      <c r="SYF50" s="61"/>
      <c r="SYG50" s="61"/>
      <c r="SYH50" s="61"/>
      <c r="SYI50" s="61"/>
      <c r="SYJ50" s="61"/>
      <c r="SYK50" s="61"/>
      <c r="SYL50" s="61"/>
      <c r="SYM50" s="61"/>
      <c r="SYN50" s="61"/>
      <c r="SYO50" s="61"/>
      <c r="SYP50" s="61"/>
      <c r="SYQ50" s="61"/>
      <c r="SYR50" s="61"/>
      <c r="SYS50" s="61"/>
      <c r="SYT50" s="61"/>
      <c r="SYU50" s="61"/>
      <c r="SYV50" s="61"/>
      <c r="SYW50" s="61"/>
      <c r="SYX50" s="61"/>
      <c r="SYY50" s="61"/>
      <c r="SYZ50" s="61"/>
      <c r="SZA50" s="61"/>
      <c r="SZB50" s="61"/>
      <c r="SZC50" s="61"/>
      <c r="SZD50" s="61"/>
      <c r="SZE50" s="61"/>
      <c r="SZF50" s="61"/>
      <c r="SZG50" s="61"/>
      <c r="SZH50" s="61"/>
      <c r="SZI50" s="61"/>
      <c r="SZJ50" s="61"/>
      <c r="SZK50" s="61"/>
      <c r="SZL50" s="61"/>
      <c r="SZM50" s="61"/>
      <c r="SZN50" s="61"/>
      <c r="SZO50" s="61"/>
      <c r="SZP50" s="61"/>
      <c r="SZQ50" s="61"/>
      <c r="SZR50" s="61"/>
      <c r="SZS50" s="61"/>
      <c r="SZT50" s="61"/>
      <c r="SZU50" s="61"/>
      <c r="SZV50" s="61"/>
      <c r="SZW50" s="61"/>
      <c r="SZX50" s="61"/>
      <c r="SZY50" s="61"/>
      <c r="SZZ50" s="61"/>
      <c r="TAA50" s="61"/>
      <c r="TAB50" s="61"/>
      <c r="TAC50" s="61"/>
      <c r="TAD50" s="61"/>
      <c r="TAE50" s="61"/>
      <c r="TAF50" s="61"/>
      <c r="TAG50" s="61"/>
      <c r="TAH50" s="61"/>
      <c r="TAI50" s="61"/>
      <c r="TAJ50" s="61"/>
      <c r="TAK50" s="61"/>
      <c r="TAL50" s="61"/>
      <c r="TAM50" s="61"/>
      <c r="TAN50" s="61"/>
      <c r="TAO50" s="61"/>
      <c r="TAP50" s="61"/>
      <c r="TAQ50" s="61"/>
      <c r="TAR50" s="61"/>
      <c r="TAS50" s="61"/>
      <c r="TAT50" s="61"/>
      <c r="TAU50" s="61"/>
      <c r="TAV50" s="61"/>
      <c r="TAW50" s="61"/>
      <c r="TAX50" s="61"/>
      <c r="TAY50" s="61"/>
      <c r="TAZ50" s="61"/>
      <c r="TBA50" s="61"/>
      <c r="TBB50" s="61"/>
      <c r="TBC50" s="61"/>
      <c r="TBD50" s="61"/>
      <c r="TBE50" s="61"/>
      <c r="TBF50" s="61"/>
      <c r="TBG50" s="61"/>
      <c r="TBH50" s="61"/>
      <c r="TBI50" s="61"/>
      <c r="TBJ50" s="61"/>
      <c r="TBK50" s="61"/>
      <c r="TBL50" s="61"/>
      <c r="TBM50" s="61"/>
      <c r="TBN50" s="61"/>
      <c r="TBO50" s="61"/>
      <c r="TBP50" s="61"/>
      <c r="TBQ50" s="61"/>
      <c r="TBR50" s="61"/>
      <c r="TBS50" s="61"/>
      <c r="TBT50" s="61"/>
      <c r="TBU50" s="61"/>
      <c r="TBV50" s="61"/>
      <c r="TBW50" s="61"/>
      <c r="TBX50" s="61"/>
      <c r="TBY50" s="61"/>
      <c r="TBZ50" s="61"/>
      <c r="TCA50" s="61"/>
      <c r="TCB50" s="61"/>
      <c r="TCC50" s="61"/>
      <c r="TCD50" s="61"/>
      <c r="TCE50" s="61"/>
      <c r="TCF50" s="61"/>
      <c r="TCG50" s="61"/>
      <c r="TCH50" s="61"/>
      <c r="TCI50" s="61"/>
      <c r="TCJ50" s="61"/>
      <c r="TCK50" s="61"/>
      <c r="TCL50" s="61"/>
      <c r="TCM50" s="61"/>
      <c r="TCN50" s="61"/>
      <c r="TCO50" s="61"/>
      <c r="TCP50" s="61"/>
      <c r="TCQ50" s="61"/>
      <c r="TCR50" s="61"/>
      <c r="TCS50" s="61"/>
      <c r="TCT50" s="61"/>
      <c r="TCU50" s="61"/>
      <c r="TCV50" s="61"/>
      <c r="TCW50" s="61"/>
      <c r="TCX50" s="61"/>
      <c r="TCY50" s="61"/>
      <c r="TCZ50" s="61"/>
      <c r="TDA50" s="61"/>
      <c r="TDB50" s="61"/>
      <c r="TDC50" s="61"/>
      <c r="TDD50" s="61"/>
      <c r="TDE50" s="61"/>
      <c r="TDF50" s="61"/>
      <c r="TDG50" s="61"/>
      <c r="TDH50" s="61"/>
      <c r="TDI50" s="61"/>
      <c r="TDJ50" s="61"/>
      <c r="TDK50" s="61"/>
      <c r="TDL50" s="61"/>
      <c r="TDM50" s="61"/>
      <c r="TDN50" s="61"/>
      <c r="TDO50" s="61"/>
      <c r="TDP50" s="61"/>
      <c r="TDQ50" s="61"/>
      <c r="TDR50" s="61"/>
      <c r="TDS50" s="61"/>
      <c r="TDT50" s="61"/>
      <c r="TDU50" s="61"/>
      <c r="TDV50" s="61"/>
      <c r="TDW50" s="61"/>
      <c r="TDX50" s="61"/>
      <c r="TDY50" s="61"/>
      <c r="TDZ50" s="61"/>
      <c r="TEA50" s="61"/>
      <c r="TEB50" s="61"/>
      <c r="TEC50" s="61"/>
      <c r="TED50" s="61"/>
      <c r="TEE50" s="61"/>
      <c r="TEF50" s="61"/>
      <c r="TEG50" s="61"/>
      <c r="TEH50" s="61"/>
      <c r="TEI50" s="61"/>
      <c r="TEJ50" s="61"/>
      <c r="TEK50" s="61"/>
      <c r="TEL50" s="61"/>
      <c r="TEM50" s="61"/>
      <c r="TEN50" s="61"/>
      <c r="TEO50" s="61"/>
      <c r="TEP50" s="61"/>
      <c r="TEQ50" s="61"/>
      <c r="TER50" s="61"/>
      <c r="TES50" s="61"/>
      <c r="TET50" s="61"/>
      <c r="TEU50" s="61"/>
      <c r="TEV50" s="61"/>
      <c r="TEW50" s="61"/>
      <c r="TEX50" s="61"/>
      <c r="TEY50" s="61"/>
      <c r="TEZ50" s="61"/>
      <c r="TFA50" s="61"/>
      <c r="TFB50" s="61"/>
      <c r="TFC50" s="61"/>
      <c r="TFD50" s="61"/>
      <c r="TFE50" s="61"/>
      <c r="TFF50" s="61"/>
      <c r="TFG50" s="61"/>
      <c r="TFH50" s="61"/>
      <c r="TFI50" s="61"/>
      <c r="TFJ50" s="61"/>
      <c r="TFK50" s="61"/>
      <c r="TFL50" s="61"/>
      <c r="TFM50" s="61"/>
      <c r="TFN50" s="61"/>
      <c r="TFO50" s="61"/>
      <c r="TFP50" s="61"/>
      <c r="TFQ50" s="61"/>
      <c r="TFR50" s="61"/>
      <c r="TFS50" s="61"/>
      <c r="TFT50" s="61"/>
      <c r="TFU50" s="61"/>
      <c r="TFV50" s="61"/>
      <c r="TFW50" s="61"/>
      <c r="TFX50" s="61"/>
      <c r="TFY50" s="61"/>
      <c r="TFZ50" s="61"/>
      <c r="TGA50" s="61"/>
      <c r="TGB50" s="61"/>
      <c r="TGC50" s="61"/>
      <c r="TGD50" s="61"/>
      <c r="TGE50" s="61"/>
      <c r="TGF50" s="61"/>
      <c r="TGG50" s="61"/>
      <c r="TGH50" s="61"/>
      <c r="TGI50" s="61"/>
      <c r="TGJ50" s="61"/>
      <c r="TGK50" s="61"/>
      <c r="TGL50" s="61"/>
      <c r="TGM50" s="61"/>
      <c r="TGN50" s="61"/>
      <c r="TGO50" s="61"/>
      <c r="TGP50" s="61"/>
      <c r="TGQ50" s="61"/>
      <c r="TGR50" s="61"/>
      <c r="TGS50" s="61"/>
      <c r="TGT50" s="61"/>
      <c r="TGU50" s="61"/>
      <c r="TGV50" s="61"/>
      <c r="TGW50" s="61"/>
      <c r="TGX50" s="61"/>
      <c r="TGY50" s="61"/>
      <c r="TGZ50" s="61"/>
      <c r="THA50" s="61"/>
      <c r="THB50" s="61"/>
      <c r="THC50" s="61"/>
      <c r="THD50" s="61"/>
      <c r="THE50" s="61"/>
      <c r="THF50" s="61"/>
      <c r="THG50" s="61"/>
      <c r="THH50" s="61"/>
      <c r="THI50" s="61"/>
      <c r="THJ50" s="61"/>
      <c r="THK50" s="61"/>
      <c r="THL50" s="61"/>
      <c r="THM50" s="61"/>
      <c r="THN50" s="61"/>
      <c r="THO50" s="61"/>
      <c r="THP50" s="61"/>
      <c r="THQ50" s="61"/>
      <c r="THR50" s="61"/>
      <c r="THS50" s="61"/>
      <c r="THT50" s="61"/>
      <c r="THU50" s="61"/>
      <c r="THV50" s="61"/>
      <c r="THW50" s="61"/>
      <c r="THX50" s="61"/>
      <c r="THY50" s="61"/>
      <c r="THZ50" s="61"/>
      <c r="TIA50" s="61"/>
      <c r="TIB50" s="61"/>
      <c r="TIC50" s="61"/>
      <c r="TID50" s="61"/>
      <c r="TIE50" s="61"/>
      <c r="TIF50" s="61"/>
      <c r="TIG50" s="61"/>
      <c r="TIH50" s="61"/>
      <c r="TII50" s="61"/>
      <c r="TIJ50" s="61"/>
      <c r="TIK50" s="61"/>
      <c r="TIL50" s="61"/>
      <c r="TIM50" s="61"/>
      <c r="TIN50" s="61"/>
      <c r="TIO50" s="61"/>
      <c r="TIP50" s="61"/>
      <c r="TIQ50" s="61"/>
      <c r="TIR50" s="61"/>
      <c r="TIS50" s="61"/>
      <c r="TIT50" s="61"/>
      <c r="TIU50" s="61"/>
      <c r="TIV50" s="61"/>
      <c r="TIW50" s="61"/>
      <c r="TIX50" s="61"/>
      <c r="TIY50" s="61"/>
      <c r="TIZ50" s="61"/>
      <c r="TJA50" s="61"/>
      <c r="TJB50" s="61"/>
      <c r="TJC50" s="61"/>
      <c r="TJD50" s="61"/>
      <c r="TJE50" s="61"/>
      <c r="TJF50" s="61"/>
      <c r="TJG50" s="61"/>
      <c r="TJH50" s="61"/>
      <c r="TJI50" s="61"/>
      <c r="TJJ50" s="61"/>
      <c r="TJK50" s="61"/>
      <c r="TJL50" s="61"/>
      <c r="TJM50" s="61"/>
      <c r="TJN50" s="61"/>
      <c r="TJO50" s="61"/>
      <c r="TJP50" s="61"/>
      <c r="TJQ50" s="61"/>
      <c r="TJR50" s="61"/>
      <c r="TJS50" s="61"/>
      <c r="TJT50" s="61"/>
      <c r="TJU50" s="61"/>
      <c r="TJV50" s="61"/>
      <c r="TJW50" s="61"/>
      <c r="TJX50" s="61"/>
      <c r="TJY50" s="61"/>
      <c r="TJZ50" s="61"/>
      <c r="TKA50" s="61"/>
      <c r="TKB50" s="61"/>
      <c r="TKC50" s="61"/>
      <c r="TKD50" s="61"/>
      <c r="TKE50" s="61"/>
      <c r="TKF50" s="61"/>
      <c r="TKG50" s="61"/>
      <c r="TKH50" s="61"/>
      <c r="TKI50" s="61"/>
      <c r="TKJ50" s="61"/>
      <c r="TKK50" s="61"/>
      <c r="TKL50" s="61"/>
      <c r="TKM50" s="61"/>
      <c r="TKN50" s="61"/>
      <c r="TKO50" s="61"/>
      <c r="TKP50" s="61"/>
      <c r="TKQ50" s="61"/>
      <c r="TKR50" s="61"/>
      <c r="TKS50" s="61"/>
      <c r="TKT50" s="61"/>
      <c r="TKU50" s="61"/>
      <c r="TKV50" s="61"/>
      <c r="TKW50" s="61"/>
      <c r="TKX50" s="61"/>
      <c r="TKY50" s="61"/>
      <c r="TKZ50" s="61"/>
      <c r="TLA50" s="61"/>
      <c r="TLB50" s="61"/>
      <c r="TLC50" s="61"/>
      <c r="TLD50" s="61"/>
      <c r="TLE50" s="61"/>
      <c r="TLF50" s="61"/>
      <c r="TLG50" s="61"/>
      <c r="TLH50" s="61"/>
      <c r="TLI50" s="61"/>
      <c r="TLJ50" s="61"/>
      <c r="TLK50" s="61"/>
      <c r="TLL50" s="61"/>
      <c r="TLM50" s="61"/>
      <c r="TLN50" s="61"/>
      <c r="TLO50" s="61"/>
      <c r="TLP50" s="61"/>
      <c r="TLQ50" s="61"/>
      <c r="TLR50" s="61"/>
      <c r="TLS50" s="61"/>
      <c r="TLT50" s="61"/>
      <c r="TLU50" s="61"/>
      <c r="TLV50" s="61"/>
      <c r="TLW50" s="61"/>
      <c r="TLX50" s="61"/>
      <c r="TLY50" s="61"/>
      <c r="TLZ50" s="61"/>
      <c r="TMA50" s="61"/>
      <c r="TMB50" s="61"/>
      <c r="TMC50" s="61"/>
      <c r="TMD50" s="61"/>
      <c r="TME50" s="61"/>
      <c r="TMF50" s="61"/>
      <c r="TMG50" s="61"/>
      <c r="TMH50" s="61"/>
      <c r="TMI50" s="61"/>
      <c r="TMJ50" s="61"/>
      <c r="TMK50" s="61"/>
      <c r="TML50" s="61"/>
      <c r="TMM50" s="61"/>
      <c r="TMN50" s="61"/>
      <c r="TMO50" s="61"/>
      <c r="TMP50" s="61"/>
      <c r="TMQ50" s="61"/>
      <c r="TMR50" s="61"/>
      <c r="TMS50" s="61"/>
      <c r="TMT50" s="61"/>
      <c r="TMU50" s="61"/>
      <c r="TMV50" s="61"/>
      <c r="TMW50" s="61"/>
      <c r="TMX50" s="61"/>
      <c r="TMY50" s="61"/>
      <c r="TMZ50" s="61"/>
      <c r="TNA50" s="61"/>
      <c r="TNB50" s="61"/>
      <c r="TNC50" s="61"/>
      <c r="TND50" s="61"/>
      <c r="TNE50" s="61"/>
      <c r="TNF50" s="61"/>
      <c r="TNG50" s="61"/>
      <c r="TNH50" s="61"/>
      <c r="TNI50" s="61"/>
      <c r="TNJ50" s="61"/>
      <c r="TNK50" s="61"/>
      <c r="TNL50" s="61"/>
      <c r="TNM50" s="61"/>
      <c r="TNN50" s="61"/>
      <c r="TNO50" s="61"/>
      <c r="TNP50" s="61"/>
      <c r="TNQ50" s="61"/>
      <c r="TNR50" s="61"/>
      <c r="TNS50" s="61"/>
      <c r="TNT50" s="61"/>
      <c r="TNU50" s="61"/>
      <c r="TNV50" s="61"/>
      <c r="TNW50" s="61"/>
      <c r="TNX50" s="61"/>
      <c r="TNY50" s="61"/>
      <c r="TNZ50" s="61"/>
      <c r="TOA50" s="61"/>
      <c r="TOB50" s="61"/>
      <c r="TOC50" s="61"/>
      <c r="TOD50" s="61"/>
      <c r="TOE50" s="61"/>
      <c r="TOF50" s="61"/>
      <c r="TOG50" s="61"/>
      <c r="TOH50" s="61"/>
      <c r="TOI50" s="61"/>
      <c r="TOJ50" s="61"/>
      <c r="TOK50" s="61"/>
      <c r="TOL50" s="61"/>
      <c r="TOM50" s="61"/>
      <c r="TON50" s="61"/>
      <c r="TOO50" s="61"/>
      <c r="TOP50" s="61"/>
      <c r="TOQ50" s="61"/>
      <c r="TOR50" s="61"/>
      <c r="TOS50" s="61"/>
      <c r="TOT50" s="61"/>
      <c r="TOU50" s="61"/>
      <c r="TOV50" s="61"/>
      <c r="TOW50" s="61"/>
      <c r="TOX50" s="61"/>
      <c r="TOY50" s="61"/>
      <c r="TOZ50" s="61"/>
      <c r="TPA50" s="61"/>
      <c r="TPB50" s="61"/>
      <c r="TPC50" s="61"/>
      <c r="TPD50" s="61"/>
      <c r="TPE50" s="61"/>
      <c r="TPF50" s="61"/>
      <c r="TPG50" s="61"/>
      <c r="TPH50" s="61"/>
      <c r="TPI50" s="61"/>
      <c r="TPJ50" s="61"/>
      <c r="TPK50" s="61"/>
      <c r="TPL50" s="61"/>
      <c r="TPM50" s="61"/>
      <c r="TPN50" s="61"/>
      <c r="TPO50" s="61"/>
      <c r="TPP50" s="61"/>
      <c r="TPQ50" s="61"/>
      <c r="TPR50" s="61"/>
      <c r="TPS50" s="61"/>
      <c r="TPT50" s="61"/>
      <c r="TPU50" s="61"/>
      <c r="TPV50" s="61"/>
      <c r="TPW50" s="61"/>
      <c r="TPX50" s="61"/>
      <c r="TPY50" s="61"/>
      <c r="TPZ50" s="61"/>
      <c r="TQA50" s="61"/>
      <c r="TQB50" s="61"/>
      <c r="TQC50" s="61"/>
      <c r="TQD50" s="61"/>
      <c r="TQE50" s="61"/>
      <c r="TQF50" s="61"/>
      <c r="TQG50" s="61"/>
      <c r="TQH50" s="61"/>
      <c r="TQI50" s="61"/>
      <c r="TQJ50" s="61"/>
      <c r="TQK50" s="61"/>
      <c r="TQL50" s="61"/>
      <c r="TQM50" s="61"/>
      <c r="TQN50" s="61"/>
      <c r="TQO50" s="61"/>
      <c r="TQP50" s="61"/>
      <c r="TQQ50" s="61"/>
      <c r="TQR50" s="61"/>
      <c r="TQS50" s="61"/>
      <c r="TQT50" s="61"/>
      <c r="TQU50" s="61"/>
      <c r="TQV50" s="61"/>
      <c r="TQW50" s="61"/>
      <c r="TQX50" s="61"/>
      <c r="TQY50" s="61"/>
      <c r="TQZ50" s="61"/>
      <c r="TRA50" s="61"/>
      <c r="TRB50" s="61"/>
      <c r="TRC50" s="61"/>
      <c r="TRD50" s="61"/>
      <c r="TRE50" s="61"/>
      <c r="TRF50" s="61"/>
      <c r="TRG50" s="61"/>
      <c r="TRH50" s="61"/>
      <c r="TRI50" s="61"/>
      <c r="TRJ50" s="61"/>
      <c r="TRK50" s="61"/>
      <c r="TRL50" s="61"/>
      <c r="TRM50" s="61"/>
      <c r="TRN50" s="61"/>
      <c r="TRO50" s="61"/>
      <c r="TRP50" s="61"/>
      <c r="TRQ50" s="61"/>
      <c r="TRR50" s="61"/>
      <c r="TRS50" s="61"/>
      <c r="TRT50" s="61"/>
      <c r="TRU50" s="61"/>
      <c r="TRV50" s="61"/>
      <c r="TRW50" s="61"/>
      <c r="TRX50" s="61"/>
      <c r="TRY50" s="61"/>
      <c r="TRZ50" s="61"/>
      <c r="TSA50" s="61"/>
      <c r="TSB50" s="61"/>
      <c r="TSC50" s="61"/>
      <c r="TSD50" s="61"/>
      <c r="TSE50" s="61"/>
      <c r="TSF50" s="61"/>
      <c r="TSG50" s="61"/>
      <c r="TSH50" s="61"/>
      <c r="TSI50" s="61"/>
      <c r="TSJ50" s="61"/>
      <c r="TSK50" s="61"/>
      <c r="TSL50" s="61"/>
      <c r="TSM50" s="61"/>
      <c r="TSN50" s="61"/>
      <c r="TSO50" s="61"/>
      <c r="TSP50" s="61"/>
      <c r="TSQ50" s="61"/>
      <c r="TSR50" s="61"/>
      <c r="TSS50" s="61"/>
      <c r="TST50" s="61"/>
      <c r="TSU50" s="61"/>
      <c r="TSV50" s="61"/>
      <c r="TSW50" s="61"/>
      <c r="TSX50" s="61"/>
      <c r="TSY50" s="61"/>
      <c r="TSZ50" s="61"/>
      <c r="TTA50" s="61"/>
      <c r="TTB50" s="61"/>
      <c r="TTC50" s="61"/>
      <c r="TTD50" s="61"/>
      <c r="TTE50" s="61"/>
      <c r="TTF50" s="61"/>
      <c r="TTG50" s="61"/>
      <c r="TTH50" s="61"/>
      <c r="TTI50" s="61"/>
      <c r="TTJ50" s="61"/>
      <c r="TTK50" s="61"/>
      <c r="TTL50" s="61"/>
      <c r="TTM50" s="61"/>
      <c r="TTN50" s="61"/>
      <c r="TTO50" s="61"/>
      <c r="TTP50" s="61"/>
      <c r="TTQ50" s="61"/>
      <c r="TTR50" s="61"/>
      <c r="TTS50" s="61"/>
      <c r="TTT50" s="61"/>
      <c r="TTU50" s="61"/>
      <c r="TTV50" s="61"/>
      <c r="TTW50" s="61"/>
      <c r="TTX50" s="61"/>
      <c r="TTY50" s="61"/>
      <c r="TTZ50" s="61"/>
      <c r="TUA50" s="61"/>
      <c r="TUB50" s="61"/>
      <c r="TUC50" s="61"/>
      <c r="TUD50" s="61"/>
      <c r="TUE50" s="61"/>
      <c r="TUF50" s="61"/>
      <c r="TUG50" s="61"/>
      <c r="TUH50" s="61"/>
      <c r="TUI50" s="61"/>
      <c r="TUJ50" s="61"/>
      <c r="TUK50" s="61"/>
      <c r="TUL50" s="61"/>
      <c r="TUM50" s="61"/>
      <c r="TUN50" s="61"/>
      <c r="TUO50" s="61"/>
      <c r="TUP50" s="61"/>
      <c r="TUQ50" s="61"/>
      <c r="TUR50" s="61"/>
      <c r="TUS50" s="61"/>
      <c r="TUT50" s="61"/>
      <c r="TUU50" s="61"/>
      <c r="TUV50" s="61"/>
      <c r="TUW50" s="61"/>
      <c r="TUX50" s="61"/>
      <c r="TUY50" s="61"/>
      <c r="TUZ50" s="61"/>
      <c r="TVA50" s="61"/>
      <c r="TVB50" s="61"/>
      <c r="TVC50" s="61"/>
      <c r="TVD50" s="61"/>
      <c r="TVE50" s="61"/>
      <c r="TVF50" s="61"/>
      <c r="TVG50" s="61"/>
      <c r="TVH50" s="61"/>
      <c r="TVI50" s="61"/>
      <c r="TVJ50" s="61"/>
      <c r="TVK50" s="61"/>
      <c r="TVL50" s="61"/>
      <c r="TVM50" s="61"/>
      <c r="TVN50" s="61"/>
      <c r="TVO50" s="61"/>
      <c r="TVP50" s="61"/>
      <c r="TVQ50" s="61"/>
      <c r="TVR50" s="61"/>
      <c r="TVS50" s="61"/>
      <c r="TVT50" s="61"/>
      <c r="TVU50" s="61"/>
      <c r="TVV50" s="61"/>
      <c r="TVW50" s="61"/>
      <c r="TVX50" s="61"/>
      <c r="TVY50" s="61"/>
      <c r="TVZ50" s="61"/>
      <c r="TWA50" s="61"/>
      <c r="TWB50" s="61"/>
      <c r="TWC50" s="61"/>
      <c r="TWD50" s="61"/>
      <c r="TWE50" s="61"/>
      <c r="TWF50" s="61"/>
      <c r="TWG50" s="61"/>
      <c r="TWH50" s="61"/>
      <c r="TWI50" s="61"/>
      <c r="TWJ50" s="61"/>
      <c r="TWK50" s="61"/>
      <c r="TWL50" s="61"/>
      <c r="TWM50" s="61"/>
      <c r="TWN50" s="61"/>
      <c r="TWO50" s="61"/>
      <c r="TWP50" s="61"/>
      <c r="TWQ50" s="61"/>
      <c r="TWR50" s="61"/>
      <c r="TWS50" s="61"/>
      <c r="TWT50" s="61"/>
      <c r="TWU50" s="61"/>
      <c r="TWV50" s="61"/>
      <c r="TWW50" s="61"/>
      <c r="TWX50" s="61"/>
      <c r="TWY50" s="61"/>
      <c r="TWZ50" s="61"/>
      <c r="TXA50" s="61"/>
      <c r="TXB50" s="61"/>
      <c r="TXC50" s="61"/>
      <c r="TXD50" s="61"/>
      <c r="TXE50" s="61"/>
      <c r="TXF50" s="61"/>
      <c r="TXG50" s="61"/>
      <c r="TXH50" s="61"/>
      <c r="TXI50" s="61"/>
      <c r="TXJ50" s="61"/>
      <c r="TXK50" s="61"/>
      <c r="TXL50" s="61"/>
      <c r="TXM50" s="61"/>
      <c r="TXN50" s="61"/>
      <c r="TXO50" s="61"/>
      <c r="TXP50" s="61"/>
      <c r="TXQ50" s="61"/>
      <c r="TXR50" s="61"/>
      <c r="TXS50" s="61"/>
      <c r="TXT50" s="61"/>
      <c r="TXU50" s="61"/>
      <c r="TXV50" s="61"/>
      <c r="TXW50" s="61"/>
      <c r="TXX50" s="61"/>
      <c r="TXY50" s="61"/>
      <c r="TXZ50" s="61"/>
      <c r="TYA50" s="61"/>
      <c r="TYB50" s="61"/>
      <c r="TYC50" s="61"/>
      <c r="TYD50" s="61"/>
      <c r="TYE50" s="61"/>
      <c r="TYF50" s="61"/>
      <c r="TYG50" s="61"/>
      <c r="TYH50" s="61"/>
      <c r="TYI50" s="61"/>
      <c r="TYJ50" s="61"/>
      <c r="TYK50" s="61"/>
      <c r="TYL50" s="61"/>
      <c r="TYM50" s="61"/>
      <c r="TYN50" s="61"/>
      <c r="TYO50" s="61"/>
      <c r="TYP50" s="61"/>
      <c r="TYQ50" s="61"/>
      <c r="TYR50" s="61"/>
      <c r="TYS50" s="61"/>
      <c r="TYT50" s="61"/>
      <c r="TYU50" s="61"/>
      <c r="TYV50" s="61"/>
      <c r="TYW50" s="61"/>
      <c r="TYX50" s="61"/>
      <c r="TYY50" s="61"/>
      <c r="TYZ50" s="61"/>
      <c r="TZA50" s="61"/>
      <c r="TZB50" s="61"/>
      <c r="TZC50" s="61"/>
      <c r="TZD50" s="61"/>
      <c r="TZE50" s="61"/>
      <c r="TZF50" s="61"/>
      <c r="TZG50" s="61"/>
      <c r="TZH50" s="61"/>
      <c r="TZI50" s="61"/>
      <c r="TZJ50" s="61"/>
      <c r="TZK50" s="61"/>
      <c r="TZL50" s="61"/>
      <c r="TZM50" s="61"/>
      <c r="TZN50" s="61"/>
      <c r="TZO50" s="61"/>
      <c r="TZP50" s="61"/>
      <c r="TZQ50" s="61"/>
      <c r="TZR50" s="61"/>
      <c r="TZS50" s="61"/>
      <c r="TZT50" s="61"/>
      <c r="TZU50" s="61"/>
      <c r="TZV50" s="61"/>
      <c r="TZW50" s="61"/>
      <c r="TZX50" s="61"/>
      <c r="TZY50" s="61"/>
      <c r="TZZ50" s="61"/>
      <c r="UAA50" s="61"/>
      <c r="UAB50" s="61"/>
      <c r="UAC50" s="61"/>
      <c r="UAD50" s="61"/>
      <c r="UAE50" s="61"/>
      <c r="UAF50" s="61"/>
      <c r="UAG50" s="61"/>
      <c r="UAH50" s="61"/>
      <c r="UAI50" s="61"/>
      <c r="UAJ50" s="61"/>
      <c r="UAK50" s="61"/>
      <c r="UAL50" s="61"/>
      <c r="UAM50" s="61"/>
      <c r="UAN50" s="61"/>
      <c r="UAO50" s="61"/>
      <c r="UAP50" s="61"/>
      <c r="UAQ50" s="61"/>
      <c r="UAR50" s="61"/>
      <c r="UAS50" s="61"/>
      <c r="UAT50" s="61"/>
      <c r="UAU50" s="61"/>
      <c r="UAV50" s="61"/>
      <c r="UAW50" s="61"/>
      <c r="UAX50" s="61"/>
      <c r="UAY50" s="61"/>
      <c r="UAZ50" s="61"/>
      <c r="UBA50" s="61"/>
      <c r="UBB50" s="61"/>
      <c r="UBC50" s="61"/>
      <c r="UBD50" s="61"/>
      <c r="UBE50" s="61"/>
      <c r="UBF50" s="61"/>
      <c r="UBG50" s="61"/>
      <c r="UBH50" s="61"/>
      <c r="UBI50" s="61"/>
      <c r="UBJ50" s="61"/>
      <c r="UBK50" s="61"/>
      <c r="UBL50" s="61"/>
      <c r="UBM50" s="61"/>
      <c r="UBN50" s="61"/>
      <c r="UBO50" s="61"/>
      <c r="UBP50" s="61"/>
      <c r="UBQ50" s="61"/>
      <c r="UBR50" s="61"/>
      <c r="UBS50" s="61"/>
      <c r="UBT50" s="61"/>
      <c r="UBU50" s="61"/>
      <c r="UBV50" s="61"/>
      <c r="UBW50" s="61"/>
      <c r="UBX50" s="61"/>
      <c r="UBY50" s="61"/>
      <c r="UBZ50" s="61"/>
      <c r="UCA50" s="61"/>
      <c r="UCB50" s="61"/>
      <c r="UCC50" s="61"/>
      <c r="UCD50" s="61"/>
      <c r="UCE50" s="61"/>
      <c r="UCF50" s="61"/>
      <c r="UCG50" s="61"/>
      <c r="UCH50" s="61"/>
      <c r="UCI50" s="61"/>
      <c r="UCJ50" s="61"/>
      <c r="UCK50" s="61"/>
      <c r="UCL50" s="61"/>
      <c r="UCM50" s="61"/>
      <c r="UCN50" s="61"/>
      <c r="UCO50" s="61"/>
      <c r="UCP50" s="61"/>
      <c r="UCQ50" s="61"/>
      <c r="UCR50" s="61"/>
      <c r="UCS50" s="61"/>
      <c r="UCT50" s="61"/>
      <c r="UCU50" s="61"/>
      <c r="UCV50" s="61"/>
      <c r="UCW50" s="61"/>
      <c r="UCX50" s="61"/>
      <c r="UCY50" s="61"/>
      <c r="UCZ50" s="61"/>
      <c r="UDA50" s="61"/>
      <c r="UDB50" s="61"/>
      <c r="UDC50" s="61"/>
      <c r="UDD50" s="61"/>
      <c r="UDE50" s="61"/>
      <c r="UDF50" s="61"/>
      <c r="UDG50" s="61"/>
      <c r="UDH50" s="61"/>
      <c r="UDI50" s="61"/>
      <c r="UDJ50" s="61"/>
      <c r="UDK50" s="61"/>
      <c r="UDL50" s="61"/>
      <c r="UDM50" s="61"/>
      <c r="UDN50" s="61"/>
      <c r="UDO50" s="61"/>
      <c r="UDP50" s="61"/>
      <c r="UDQ50" s="61"/>
      <c r="UDR50" s="61"/>
      <c r="UDS50" s="61"/>
      <c r="UDT50" s="61"/>
      <c r="UDU50" s="61"/>
      <c r="UDV50" s="61"/>
      <c r="UDW50" s="61"/>
      <c r="UDX50" s="61"/>
      <c r="UDY50" s="61"/>
      <c r="UDZ50" s="61"/>
      <c r="UEA50" s="61"/>
      <c r="UEB50" s="61"/>
      <c r="UEC50" s="61"/>
      <c r="UED50" s="61"/>
      <c r="UEE50" s="61"/>
      <c r="UEF50" s="61"/>
      <c r="UEG50" s="61"/>
      <c r="UEH50" s="61"/>
      <c r="UEI50" s="61"/>
      <c r="UEJ50" s="61"/>
      <c r="UEK50" s="61"/>
      <c r="UEL50" s="61"/>
      <c r="UEM50" s="61"/>
      <c r="UEN50" s="61"/>
      <c r="UEO50" s="61"/>
      <c r="UEP50" s="61"/>
      <c r="UEQ50" s="61"/>
      <c r="UER50" s="61"/>
      <c r="UES50" s="61"/>
      <c r="UET50" s="61"/>
      <c r="UEU50" s="61"/>
      <c r="UEV50" s="61"/>
      <c r="UEW50" s="61"/>
      <c r="UEX50" s="61"/>
      <c r="UEY50" s="61"/>
      <c r="UEZ50" s="61"/>
      <c r="UFA50" s="61"/>
      <c r="UFB50" s="61"/>
      <c r="UFC50" s="61"/>
      <c r="UFD50" s="61"/>
      <c r="UFE50" s="61"/>
      <c r="UFF50" s="61"/>
      <c r="UFG50" s="61"/>
      <c r="UFH50" s="61"/>
      <c r="UFI50" s="61"/>
      <c r="UFJ50" s="61"/>
      <c r="UFK50" s="61"/>
      <c r="UFL50" s="61"/>
      <c r="UFM50" s="61"/>
      <c r="UFN50" s="61"/>
      <c r="UFO50" s="61"/>
      <c r="UFP50" s="61"/>
      <c r="UFQ50" s="61"/>
      <c r="UFR50" s="61"/>
      <c r="UFS50" s="61"/>
      <c r="UFT50" s="61"/>
      <c r="UFU50" s="61"/>
      <c r="UFV50" s="61"/>
      <c r="UFW50" s="61"/>
      <c r="UFX50" s="61"/>
      <c r="UFY50" s="61"/>
      <c r="UFZ50" s="61"/>
      <c r="UGA50" s="61"/>
      <c r="UGB50" s="61"/>
      <c r="UGC50" s="61"/>
      <c r="UGD50" s="61"/>
      <c r="UGE50" s="61"/>
      <c r="UGF50" s="61"/>
      <c r="UGG50" s="61"/>
      <c r="UGH50" s="61"/>
      <c r="UGI50" s="61"/>
      <c r="UGJ50" s="61"/>
      <c r="UGK50" s="61"/>
      <c r="UGL50" s="61"/>
      <c r="UGM50" s="61"/>
      <c r="UGN50" s="61"/>
      <c r="UGO50" s="61"/>
      <c r="UGP50" s="61"/>
      <c r="UGQ50" s="61"/>
      <c r="UGR50" s="61"/>
      <c r="UGS50" s="61"/>
      <c r="UGT50" s="61"/>
      <c r="UGU50" s="61"/>
      <c r="UGV50" s="61"/>
      <c r="UGW50" s="61"/>
      <c r="UGX50" s="61"/>
      <c r="UGY50" s="61"/>
      <c r="UGZ50" s="61"/>
      <c r="UHA50" s="61"/>
      <c r="UHB50" s="61"/>
      <c r="UHC50" s="61"/>
      <c r="UHD50" s="61"/>
      <c r="UHE50" s="61"/>
      <c r="UHF50" s="61"/>
      <c r="UHG50" s="61"/>
      <c r="UHH50" s="61"/>
      <c r="UHI50" s="61"/>
      <c r="UHJ50" s="61"/>
      <c r="UHK50" s="61"/>
      <c r="UHL50" s="61"/>
      <c r="UHM50" s="61"/>
      <c r="UHN50" s="61"/>
      <c r="UHO50" s="61"/>
      <c r="UHP50" s="61"/>
      <c r="UHQ50" s="61"/>
      <c r="UHR50" s="61"/>
      <c r="UHS50" s="61"/>
      <c r="UHT50" s="61"/>
      <c r="UHU50" s="61"/>
      <c r="UHV50" s="61"/>
      <c r="UHW50" s="61"/>
      <c r="UHX50" s="61"/>
      <c r="UHY50" s="61"/>
      <c r="UHZ50" s="61"/>
      <c r="UIA50" s="61"/>
      <c r="UIB50" s="61"/>
      <c r="UIC50" s="61"/>
      <c r="UID50" s="61"/>
      <c r="UIE50" s="61"/>
      <c r="UIF50" s="61"/>
      <c r="UIG50" s="61"/>
      <c r="UIH50" s="61"/>
      <c r="UII50" s="61"/>
      <c r="UIJ50" s="61"/>
      <c r="UIK50" s="61"/>
      <c r="UIL50" s="61"/>
      <c r="UIM50" s="61"/>
      <c r="UIN50" s="61"/>
      <c r="UIO50" s="61"/>
      <c r="UIP50" s="61"/>
      <c r="UIQ50" s="61"/>
      <c r="UIR50" s="61"/>
      <c r="UIS50" s="61"/>
      <c r="UIT50" s="61"/>
      <c r="UIU50" s="61"/>
      <c r="UIV50" s="61"/>
      <c r="UIW50" s="61"/>
      <c r="UIX50" s="61"/>
      <c r="UIY50" s="61"/>
      <c r="UIZ50" s="61"/>
      <c r="UJA50" s="61"/>
      <c r="UJB50" s="61"/>
      <c r="UJC50" s="61"/>
      <c r="UJD50" s="61"/>
      <c r="UJE50" s="61"/>
      <c r="UJF50" s="61"/>
      <c r="UJG50" s="61"/>
      <c r="UJH50" s="61"/>
      <c r="UJI50" s="61"/>
      <c r="UJJ50" s="61"/>
      <c r="UJK50" s="61"/>
      <c r="UJL50" s="61"/>
      <c r="UJM50" s="61"/>
      <c r="UJN50" s="61"/>
      <c r="UJO50" s="61"/>
      <c r="UJP50" s="61"/>
      <c r="UJQ50" s="61"/>
      <c r="UJR50" s="61"/>
      <c r="UJS50" s="61"/>
      <c r="UJT50" s="61"/>
      <c r="UJU50" s="61"/>
      <c r="UJV50" s="61"/>
      <c r="UJW50" s="61"/>
      <c r="UJX50" s="61"/>
      <c r="UJY50" s="61"/>
      <c r="UJZ50" s="61"/>
      <c r="UKA50" s="61"/>
      <c r="UKB50" s="61"/>
      <c r="UKC50" s="61"/>
      <c r="UKD50" s="61"/>
      <c r="UKE50" s="61"/>
      <c r="UKF50" s="61"/>
      <c r="UKG50" s="61"/>
      <c r="UKH50" s="61"/>
      <c r="UKI50" s="61"/>
      <c r="UKJ50" s="61"/>
      <c r="UKK50" s="61"/>
      <c r="UKL50" s="61"/>
      <c r="UKM50" s="61"/>
      <c r="UKN50" s="61"/>
      <c r="UKO50" s="61"/>
      <c r="UKP50" s="61"/>
      <c r="UKQ50" s="61"/>
      <c r="UKR50" s="61"/>
      <c r="UKS50" s="61"/>
      <c r="UKT50" s="61"/>
      <c r="UKU50" s="61"/>
      <c r="UKV50" s="61"/>
      <c r="UKW50" s="61"/>
      <c r="UKX50" s="61"/>
      <c r="UKY50" s="61"/>
      <c r="UKZ50" s="61"/>
      <c r="ULA50" s="61"/>
      <c r="ULB50" s="61"/>
      <c r="ULC50" s="61"/>
      <c r="ULD50" s="61"/>
      <c r="ULE50" s="61"/>
      <c r="ULF50" s="61"/>
      <c r="ULG50" s="61"/>
      <c r="ULH50" s="61"/>
      <c r="ULI50" s="61"/>
      <c r="ULJ50" s="61"/>
      <c r="ULK50" s="61"/>
      <c r="ULL50" s="61"/>
      <c r="ULM50" s="61"/>
      <c r="ULN50" s="61"/>
      <c r="ULO50" s="61"/>
      <c r="ULP50" s="61"/>
      <c r="ULQ50" s="61"/>
      <c r="ULR50" s="61"/>
      <c r="ULS50" s="61"/>
      <c r="ULT50" s="61"/>
      <c r="ULU50" s="61"/>
      <c r="ULV50" s="61"/>
      <c r="ULW50" s="61"/>
      <c r="ULX50" s="61"/>
      <c r="ULY50" s="61"/>
      <c r="ULZ50" s="61"/>
      <c r="UMA50" s="61"/>
      <c r="UMB50" s="61"/>
      <c r="UMC50" s="61"/>
      <c r="UMD50" s="61"/>
      <c r="UME50" s="61"/>
      <c r="UMF50" s="61"/>
      <c r="UMG50" s="61"/>
      <c r="UMH50" s="61"/>
      <c r="UMI50" s="61"/>
      <c r="UMJ50" s="61"/>
      <c r="UMK50" s="61"/>
      <c r="UML50" s="61"/>
      <c r="UMM50" s="61"/>
      <c r="UMN50" s="61"/>
      <c r="UMO50" s="61"/>
      <c r="UMP50" s="61"/>
      <c r="UMQ50" s="61"/>
      <c r="UMR50" s="61"/>
      <c r="UMS50" s="61"/>
      <c r="UMT50" s="61"/>
      <c r="UMU50" s="61"/>
      <c r="UMV50" s="61"/>
      <c r="UMW50" s="61"/>
      <c r="UMX50" s="61"/>
      <c r="UMY50" s="61"/>
      <c r="UMZ50" s="61"/>
      <c r="UNA50" s="61"/>
      <c r="UNB50" s="61"/>
      <c r="UNC50" s="61"/>
      <c r="UND50" s="61"/>
      <c r="UNE50" s="61"/>
      <c r="UNF50" s="61"/>
      <c r="UNG50" s="61"/>
      <c r="UNH50" s="61"/>
      <c r="UNI50" s="61"/>
      <c r="UNJ50" s="61"/>
      <c r="UNK50" s="61"/>
      <c r="UNL50" s="61"/>
      <c r="UNM50" s="61"/>
      <c r="UNN50" s="61"/>
      <c r="UNO50" s="61"/>
      <c r="UNP50" s="61"/>
      <c r="UNQ50" s="61"/>
      <c r="UNR50" s="61"/>
      <c r="UNS50" s="61"/>
      <c r="UNT50" s="61"/>
      <c r="UNU50" s="61"/>
      <c r="UNV50" s="61"/>
      <c r="UNW50" s="61"/>
      <c r="UNX50" s="61"/>
      <c r="UNY50" s="61"/>
      <c r="UNZ50" s="61"/>
      <c r="UOA50" s="61"/>
      <c r="UOB50" s="61"/>
      <c r="UOC50" s="61"/>
      <c r="UOD50" s="61"/>
      <c r="UOE50" s="61"/>
      <c r="UOF50" s="61"/>
      <c r="UOG50" s="61"/>
      <c r="UOH50" s="61"/>
      <c r="UOI50" s="61"/>
      <c r="UOJ50" s="61"/>
      <c r="UOK50" s="61"/>
      <c r="UOL50" s="61"/>
      <c r="UOM50" s="61"/>
      <c r="UON50" s="61"/>
      <c r="UOO50" s="61"/>
      <c r="UOP50" s="61"/>
      <c r="UOQ50" s="61"/>
      <c r="UOR50" s="61"/>
      <c r="UOS50" s="61"/>
      <c r="UOT50" s="61"/>
      <c r="UOU50" s="61"/>
      <c r="UOV50" s="61"/>
      <c r="UOW50" s="61"/>
      <c r="UOX50" s="61"/>
      <c r="UOY50" s="61"/>
      <c r="UOZ50" s="61"/>
      <c r="UPA50" s="61"/>
      <c r="UPB50" s="61"/>
      <c r="UPC50" s="61"/>
      <c r="UPD50" s="61"/>
      <c r="UPE50" s="61"/>
      <c r="UPF50" s="61"/>
      <c r="UPG50" s="61"/>
      <c r="UPH50" s="61"/>
      <c r="UPI50" s="61"/>
      <c r="UPJ50" s="61"/>
      <c r="UPK50" s="61"/>
      <c r="UPL50" s="61"/>
      <c r="UPM50" s="61"/>
      <c r="UPN50" s="61"/>
      <c r="UPO50" s="61"/>
      <c r="UPP50" s="61"/>
      <c r="UPQ50" s="61"/>
      <c r="UPR50" s="61"/>
      <c r="UPS50" s="61"/>
      <c r="UPT50" s="61"/>
      <c r="UPU50" s="61"/>
      <c r="UPV50" s="61"/>
      <c r="UPW50" s="61"/>
      <c r="UPX50" s="61"/>
      <c r="UPY50" s="61"/>
      <c r="UPZ50" s="61"/>
      <c r="UQA50" s="61"/>
      <c r="UQB50" s="61"/>
      <c r="UQC50" s="61"/>
      <c r="UQD50" s="61"/>
      <c r="UQE50" s="61"/>
      <c r="UQF50" s="61"/>
      <c r="UQG50" s="61"/>
      <c r="UQH50" s="61"/>
      <c r="UQI50" s="61"/>
      <c r="UQJ50" s="61"/>
      <c r="UQK50" s="61"/>
      <c r="UQL50" s="61"/>
      <c r="UQM50" s="61"/>
      <c r="UQN50" s="61"/>
      <c r="UQO50" s="61"/>
      <c r="UQP50" s="61"/>
      <c r="UQQ50" s="61"/>
      <c r="UQR50" s="61"/>
      <c r="UQS50" s="61"/>
      <c r="UQT50" s="61"/>
      <c r="UQU50" s="61"/>
      <c r="UQV50" s="61"/>
      <c r="UQW50" s="61"/>
      <c r="UQX50" s="61"/>
      <c r="UQY50" s="61"/>
      <c r="UQZ50" s="61"/>
      <c r="URA50" s="61"/>
      <c r="URB50" s="61"/>
      <c r="URC50" s="61"/>
      <c r="URD50" s="61"/>
      <c r="URE50" s="61"/>
      <c r="URF50" s="61"/>
      <c r="URG50" s="61"/>
      <c r="URH50" s="61"/>
      <c r="URI50" s="61"/>
      <c r="URJ50" s="61"/>
      <c r="URK50" s="61"/>
      <c r="URL50" s="61"/>
      <c r="URM50" s="61"/>
      <c r="URN50" s="61"/>
      <c r="URO50" s="61"/>
      <c r="URP50" s="61"/>
      <c r="URQ50" s="61"/>
      <c r="URR50" s="61"/>
      <c r="URS50" s="61"/>
      <c r="URT50" s="61"/>
      <c r="URU50" s="61"/>
      <c r="URV50" s="61"/>
      <c r="URW50" s="61"/>
      <c r="URX50" s="61"/>
      <c r="URY50" s="61"/>
      <c r="URZ50" s="61"/>
      <c r="USA50" s="61"/>
      <c r="USB50" s="61"/>
      <c r="USC50" s="61"/>
      <c r="USD50" s="61"/>
      <c r="USE50" s="61"/>
      <c r="USF50" s="61"/>
      <c r="USG50" s="61"/>
      <c r="USH50" s="61"/>
      <c r="USI50" s="61"/>
      <c r="USJ50" s="61"/>
      <c r="USK50" s="61"/>
      <c r="USL50" s="61"/>
      <c r="USM50" s="61"/>
      <c r="USN50" s="61"/>
      <c r="USO50" s="61"/>
      <c r="USP50" s="61"/>
      <c r="USQ50" s="61"/>
      <c r="USR50" s="61"/>
      <c r="USS50" s="61"/>
      <c r="UST50" s="61"/>
      <c r="USU50" s="61"/>
      <c r="USV50" s="61"/>
      <c r="USW50" s="61"/>
      <c r="USX50" s="61"/>
      <c r="USY50" s="61"/>
      <c r="USZ50" s="61"/>
      <c r="UTA50" s="61"/>
      <c r="UTB50" s="61"/>
      <c r="UTC50" s="61"/>
      <c r="UTD50" s="61"/>
      <c r="UTE50" s="61"/>
      <c r="UTF50" s="61"/>
      <c r="UTG50" s="61"/>
      <c r="UTH50" s="61"/>
      <c r="UTI50" s="61"/>
      <c r="UTJ50" s="61"/>
      <c r="UTK50" s="61"/>
      <c r="UTL50" s="61"/>
      <c r="UTM50" s="61"/>
      <c r="UTN50" s="61"/>
      <c r="UTO50" s="61"/>
      <c r="UTP50" s="61"/>
      <c r="UTQ50" s="61"/>
      <c r="UTR50" s="61"/>
      <c r="UTS50" s="61"/>
      <c r="UTT50" s="61"/>
      <c r="UTU50" s="61"/>
      <c r="UTV50" s="61"/>
      <c r="UTW50" s="61"/>
      <c r="UTX50" s="61"/>
      <c r="UTY50" s="61"/>
      <c r="UTZ50" s="61"/>
      <c r="UUA50" s="61"/>
      <c r="UUB50" s="61"/>
      <c r="UUC50" s="61"/>
      <c r="UUD50" s="61"/>
      <c r="UUE50" s="61"/>
      <c r="UUF50" s="61"/>
      <c r="UUG50" s="61"/>
      <c r="UUH50" s="61"/>
      <c r="UUI50" s="61"/>
      <c r="UUJ50" s="61"/>
      <c r="UUK50" s="61"/>
      <c r="UUL50" s="61"/>
      <c r="UUM50" s="61"/>
      <c r="UUN50" s="61"/>
      <c r="UUO50" s="61"/>
      <c r="UUP50" s="61"/>
      <c r="UUQ50" s="61"/>
      <c r="UUR50" s="61"/>
      <c r="UUS50" s="61"/>
      <c r="UUT50" s="61"/>
      <c r="UUU50" s="61"/>
      <c r="UUV50" s="61"/>
      <c r="UUW50" s="61"/>
      <c r="UUX50" s="61"/>
      <c r="UUY50" s="61"/>
      <c r="UUZ50" s="61"/>
      <c r="UVA50" s="61"/>
      <c r="UVB50" s="61"/>
      <c r="UVC50" s="61"/>
      <c r="UVD50" s="61"/>
      <c r="UVE50" s="61"/>
      <c r="UVF50" s="61"/>
      <c r="UVG50" s="61"/>
      <c r="UVH50" s="61"/>
      <c r="UVI50" s="61"/>
      <c r="UVJ50" s="61"/>
      <c r="UVK50" s="61"/>
      <c r="UVL50" s="61"/>
      <c r="UVM50" s="61"/>
      <c r="UVN50" s="61"/>
      <c r="UVO50" s="61"/>
      <c r="UVP50" s="61"/>
      <c r="UVQ50" s="61"/>
      <c r="UVR50" s="61"/>
      <c r="UVS50" s="61"/>
      <c r="UVT50" s="61"/>
      <c r="UVU50" s="61"/>
      <c r="UVV50" s="61"/>
      <c r="UVW50" s="61"/>
      <c r="UVX50" s="61"/>
      <c r="UVY50" s="61"/>
      <c r="UVZ50" s="61"/>
      <c r="UWA50" s="61"/>
      <c r="UWB50" s="61"/>
      <c r="UWC50" s="61"/>
      <c r="UWD50" s="61"/>
      <c r="UWE50" s="61"/>
      <c r="UWF50" s="61"/>
      <c r="UWG50" s="61"/>
      <c r="UWH50" s="61"/>
      <c r="UWI50" s="61"/>
      <c r="UWJ50" s="61"/>
      <c r="UWK50" s="61"/>
      <c r="UWL50" s="61"/>
      <c r="UWM50" s="61"/>
      <c r="UWN50" s="61"/>
      <c r="UWO50" s="61"/>
      <c r="UWP50" s="61"/>
      <c r="UWQ50" s="61"/>
      <c r="UWR50" s="61"/>
      <c r="UWS50" s="61"/>
      <c r="UWT50" s="61"/>
      <c r="UWU50" s="61"/>
      <c r="UWV50" s="61"/>
      <c r="UWW50" s="61"/>
      <c r="UWX50" s="61"/>
      <c r="UWY50" s="61"/>
      <c r="UWZ50" s="61"/>
      <c r="UXA50" s="61"/>
      <c r="UXB50" s="61"/>
      <c r="UXC50" s="61"/>
      <c r="UXD50" s="61"/>
      <c r="UXE50" s="61"/>
      <c r="UXF50" s="61"/>
      <c r="UXG50" s="61"/>
      <c r="UXH50" s="61"/>
      <c r="UXI50" s="61"/>
      <c r="UXJ50" s="61"/>
      <c r="UXK50" s="61"/>
      <c r="UXL50" s="61"/>
      <c r="UXM50" s="61"/>
      <c r="UXN50" s="61"/>
      <c r="UXO50" s="61"/>
      <c r="UXP50" s="61"/>
      <c r="UXQ50" s="61"/>
      <c r="UXR50" s="61"/>
      <c r="UXS50" s="61"/>
      <c r="UXT50" s="61"/>
      <c r="UXU50" s="61"/>
      <c r="UXV50" s="61"/>
      <c r="UXW50" s="61"/>
      <c r="UXX50" s="61"/>
      <c r="UXY50" s="61"/>
      <c r="UXZ50" s="61"/>
      <c r="UYA50" s="61"/>
      <c r="UYB50" s="61"/>
      <c r="UYC50" s="61"/>
      <c r="UYD50" s="61"/>
      <c r="UYE50" s="61"/>
      <c r="UYF50" s="61"/>
      <c r="UYG50" s="61"/>
      <c r="UYH50" s="61"/>
      <c r="UYI50" s="61"/>
      <c r="UYJ50" s="61"/>
      <c r="UYK50" s="61"/>
      <c r="UYL50" s="61"/>
      <c r="UYM50" s="61"/>
      <c r="UYN50" s="61"/>
      <c r="UYO50" s="61"/>
      <c r="UYP50" s="61"/>
      <c r="UYQ50" s="61"/>
      <c r="UYR50" s="61"/>
      <c r="UYS50" s="61"/>
      <c r="UYT50" s="61"/>
      <c r="UYU50" s="61"/>
      <c r="UYV50" s="61"/>
      <c r="UYW50" s="61"/>
      <c r="UYX50" s="61"/>
      <c r="UYY50" s="61"/>
      <c r="UYZ50" s="61"/>
      <c r="UZA50" s="61"/>
      <c r="UZB50" s="61"/>
      <c r="UZC50" s="61"/>
      <c r="UZD50" s="61"/>
      <c r="UZE50" s="61"/>
      <c r="UZF50" s="61"/>
      <c r="UZG50" s="61"/>
      <c r="UZH50" s="61"/>
      <c r="UZI50" s="61"/>
      <c r="UZJ50" s="61"/>
      <c r="UZK50" s="61"/>
      <c r="UZL50" s="61"/>
      <c r="UZM50" s="61"/>
      <c r="UZN50" s="61"/>
      <c r="UZO50" s="61"/>
      <c r="UZP50" s="61"/>
      <c r="UZQ50" s="61"/>
      <c r="UZR50" s="61"/>
      <c r="UZS50" s="61"/>
      <c r="UZT50" s="61"/>
      <c r="UZU50" s="61"/>
      <c r="UZV50" s="61"/>
      <c r="UZW50" s="61"/>
      <c r="UZX50" s="61"/>
      <c r="UZY50" s="61"/>
      <c r="UZZ50" s="61"/>
      <c r="VAA50" s="61"/>
      <c r="VAB50" s="61"/>
      <c r="VAC50" s="61"/>
      <c r="VAD50" s="61"/>
      <c r="VAE50" s="61"/>
      <c r="VAF50" s="61"/>
      <c r="VAG50" s="61"/>
      <c r="VAH50" s="61"/>
      <c r="VAI50" s="61"/>
      <c r="VAJ50" s="61"/>
      <c r="VAK50" s="61"/>
      <c r="VAL50" s="61"/>
      <c r="VAM50" s="61"/>
      <c r="VAN50" s="61"/>
      <c r="VAO50" s="61"/>
      <c r="VAP50" s="61"/>
      <c r="VAQ50" s="61"/>
      <c r="VAR50" s="61"/>
      <c r="VAS50" s="61"/>
      <c r="VAT50" s="61"/>
      <c r="VAU50" s="61"/>
      <c r="VAV50" s="61"/>
      <c r="VAW50" s="61"/>
      <c r="VAX50" s="61"/>
      <c r="VAY50" s="61"/>
      <c r="VAZ50" s="61"/>
      <c r="VBA50" s="61"/>
      <c r="VBB50" s="61"/>
      <c r="VBC50" s="61"/>
      <c r="VBD50" s="61"/>
      <c r="VBE50" s="61"/>
      <c r="VBF50" s="61"/>
      <c r="VBG50" s="61"/>
      <c r="VBH50" s="61"/>
      <c r="VBI50" s="61"/>
      <c r="VBJ50" s="61"/>
      <c r="VBK50" s="61"/>
      <c r="VBL50" s="61"/>
      <c r="VBM50" s="61"/>
      <c r="VBN50" s="61"/>
      <c r="VBO50" s="61"/>
      <c r="VBP50" s="61"/>
      <c r="VBQ50" s="61"/>
      <c r="VBR50" s="61"/>
      <c r="VBS50" s="61"/>
      <c r="VBT50" s="61"/>
      <c r="VBU50" s="61"/>
      <c r="VBV50" s="61"/>
      <c r="VBW50" s="61"/>
      <c r="VBX50" s="61"/>
      <c r="VBY50" s="61"/>
      <c r="VBZ50" s="61"/>
      <c r="VCA50" s="61"/>
      <c r="VCB50" s="61"/>
      <c r="VCC50" s="61"/>
      <c r="VCD50" s="61"/>
      <c r="VCE50" s="61"/>
      <c r="VCF50" s="61"/>
      <c r="VCG50" s="61"/>
      <c r="VCH50" s="61"/>
      <c r="VCI50" s="61"/>
      <c r="VCJ50" s="61"/>
      <c r="VCK50" s="61"/>
      <c r="VCL50" s="61"/>
      <c r="VCM50" s="61"/>
      <c r="VCN50" s="61"/>
      <c r="VCO50" s="61"/>
      <c r="VCP50" s="61"/>
      <c r="VCQ50" s="61"/>
      <c r="VCR50" s="61"/>
      <c r="VCS50" s="61"/>
      <c r="VCT50" s="61"/>
      <c r="VCU50" s="61"/>
      <c r="VCV50" s="61"/>
      <c r="VCW50" s="61"/>
      <c r="VCX50" s="61"/>
      <c r="VCY50" s="61"/>
      <c r="VCZ50" s="61"/>
      <c r="VDA50" s="61"/>
      <c r="VDB50" s="61"/>
      <c r="VDC50" s="61"/>
      <c r="VDD50" s="61"/>
      <c r="VDE50" s="61"/>
      <c r="VDF50" s="61"/>
      <c r="VDG50" s="61"/>
      <c r="VDH50" s="61"/>
      <c r="VDI50" s="61"/>
      <c r="VDJ50" s="61"/>
      <c r="VDK50" s="61"/>
      <c r="VDL50" s="61"/>
      <c r="VDM50" s="61"/>
      <c r="VDN50" s="61"/>
      <c r="VDO50" s="61"/>
      <c r="VDP50" s="61"/>
      <c r="VDQ50" s="61"/>
      <c r="VDR50" s="61"/>
      <c r="VDS50" s="61"/>
      <c r="VDT50" s="61"/>
      <c r="VDU50" s="61"/>
      <c r="VDV50" s="61"/>
      <c r="VDW50" s="61"/>
      <c r="VDX50" s="61"/>
      <c r="VDY50" s="61"/>
      <c r="VDZ50" s="61"/>
      <c r="VEA50" s="61"/>
      <c r="VEB50" s="61"/>
      <c r="VEC50" s="61"/>
      <c r="VED50" s="61"/>
      <c r="VEE50" s="61"/>
      <c r="VEF50" s="61"/>
      <c r="VEG50" s="61"/>
      <c r="VEH50" s="61"/>
      <c r="VEI50" s="61"/>
      <c r="VEJ50" s="61"/>
      <c r="VEK50" s="61"/>
      <c r="VEL50" s="61"/>
      <c r="VEM50" s="61"/>
      <c r="VEN50" s="61"/>
      <c r="VEO50" s="61"/>
      <c r="VEP50" s="61"/>
      <c r="VEQ50" s="61"/>
      <c r="VER50" s="61"/>
      <c r="VES50" s="61"/>
      <c r="VET50" s="61"/>
      <c r="VEU50" s="61"/>
      <c r="VEV50" s="61"/>
      <c r="VEW50" s="61"/>
      <c r="VEX50" s="61"/>
      <c r="VEY50" s="61"/>
      <c r="VEZ50" s="61"/>
      <c r="VFA50" s="61"/>
      <c r="VFB50" s="61"/>
      <c r="VFC50" s="61"/>
      <c r="VFD50" s="61"/>
      <c r="VFE50" s="61"/>
      <c r="VFF50" s="61"/>
      <c r="VFG50" s="61"/>
      <c r="VFH50" s="61"/>
      <c r="VFI50" s="61"/>
      <c r="VFJ50" s="61"/>
      <c r="VFK50" s="61"/>
      <c r="VFL50" s="61"/>
      <c r="VFM50" s="61"/>
      <c r="VFN50" s="61"/>
      <c r="VFO50" s="61"/>
      <c r="VFP50" s="61"/>
      <c r="VFQ50" s="61"/>
      <c r="VFR50" s="61"/>
      <c r="VFS50" s="61"/>
      <c r="VFT50" s="61"/>
      <c r="VFU50" s="61"/>
      <c r="VFV50" s="61"/>
      <c r="VFW50" s="61"/>
      <c r="VFX50" s="61"/>
      <c r="VFY50" s="61"/>
      <c r="VFZ50" s="61"/>
      <c r="VGA50" s="61"/>
      <c r="VGB50" s="61"/>
      <c r="VGC50" s="61"/>
      <c r="VGD50" s="61"/>
      <c r="VGE50" s="61"/>
      <c r="VGF50" s="61"/>
      <c r="VGG50" s="61"/>
      <c r="VGH50" s="61"/>
      <c r="VGI50" s="61"/>
      <c r="VGJ50" s="61"/>
      <c r="VGK50" s="61"/>
      <c r="VGL50" s="61"/>
      <c r="VGM50" s="61"/>
      <c r="VGN50" s="61"/>
      <c r="VGO50" s="61"/>
      <c r="VGP50" s="61"/>
      <c r="VGQ50" s="61"/>
      <c r="VGR50" s="61"/>
      <c r="VGS50" s="61"/>
      <c r="VGT50" s="61"/>
      <c r="VGU50" s="61"/>
      <c r="VGV50" s="61"/>
      <c r="VGW50" s="61"/>
      <c r="VGX50" s="61"/>
      <c r="VGY50" s="61"/>
      <c r="VGZ50" s="61"/>
      <c r="VHA50" s="61"/>
      <c r="VHB50" s="61"/>
      <c r="VHC50" s="61"/>
      <c r="VHD50" s="61"/>
      <c r="VHE50" s="61"/>
      <c r="VHF50" s="61"/>
      <c r="VHG50" s="61"/>
      <c r="VHH50" s="61"/>
      <c r="VHI50" s="61"/>
      <c r="VHJ50" s="61"/>
      <c r="VHK50" s="61"/>
      <c r="VHL50" s="61"/>
      <c r="VHM50" s="61"/>
      <c r="VHN50" s="61"/>
      <c r="VHO50" s="61"/>
      <c r="VHP50" s="61"/>
      <c r="VHQ50" s="61"/>
      <c r="VHR50" s="61"/>
      <c r="VHS50" s="61"/>
      <c r="VHT50" s="61"/>
      <c r="VHU50" s="61"/>
      <c r="VHV50" s="61"/>
      <c r="VHW50" s="61"/>
      <c r="VHX50" s="61"/>
      <c r="VHY50" s="61"/>
      <c r="VHZ50" s="61"/>
      <c r="VIA50" s="61"/>
      <c r="VIB50" s="61"/>
      <c r="VIC50" s="61"/>
      <c r="VID50" s="61"/>
      <c r="VIE50" s="61"/>
      <c r="VIF50" s="61"/>
      <c r="VIG50" s="61"/>
      <c r="VIH50" s="61"/>
      <c r="VII50" s="61"/>
      <c r="VIJ50" s="61"/>
      <c r="VIK50" s="61"/>
      <c r="VIL50" s="61"/>
      <c r="VIM50" s="61"/>
      <c r="VIN50" s="61"/>
      <c r="VIO50" s="61"/>
      <c r="VIP50" s="61"/>
      <c r="VIQ50" s="61"/>
      <c r="VIR50" s="61"/>
      <c r="VIS50" s="61"/>
      <c r="VIT50" s="61"/>
      <c r="VIU50" s="61"/>
      <c r="VIV50" s="61"/>
      <c r="VIW50" s="61"/>
      <c r="VIX50" s="61"/>
      <c r="VIY50" s="61"/>
      <c r="VIZ50" s="61"/>
      <c r="VJA50" s="61"/>
      <c r="VJB50" s="61"/>
      <c r="VJC50" s="61"/>
      <c r="VJD50" s="61"/>
      <c r="VJE50" s="61"/>
      <c r="VJF50" s="61"/>
      <c r="VJG50" s="61"/>
      <c r="VJH50" s="61"/>
      <c r="VJI50" s="61"/>
      <c r="VJJ50" s="61"/>
      <c r="VJK50" s="61"/>
      <c r="VJL50" s="61"/>
      <c r="VJM50" s="61"/>
      <c r="VJN50" s="61"/>
      <c r="VJO50" s="61"/>
      <c r="VJP50" s="61"/>
      <c r="VJQ50" s="61"/>
      <c r="VJR50" s="61"/>
      <c r="VJS50" s="61"/>
      <c r="VJT50" s="61"/>
      <c r="VJU50" s="61"/>
      <c r="VJV50" s="61"/>
      <c r="VJW50" s="61"/>
      <c r="VJX50" s="61"/>
      <c r="VJY50" s="61"/>
      <c r="VJZ50" s="61"/>
      <c r="VKA50" s="61"/>
      <c r="VKB50" s="61"/>
      <c r="VKC50" s="61"/>
      <c r="VKD50" s="61"/>
      <c r="VKE50" s="61"/>
      <c r="VKF50" s="61"/>
      <c r="VKG50" s="61"/>
      <c r="VKH50" s="61"/>
      <c r="VKI50" s="61"/>
      <c r="VKJ50" s="61"/>
      <c r="VKK50" s="61"/>
      <c r="VKL50" s="61"/>
      <c r="VKM50" s="61"/>
      <c r="VKN50" s="61"/>
      <c r="VKO50" s="61"/>
      <c r="VKP50" s="61"/>
      <c r="VKQ50" s="61"/>
      <c r="VKR50" s="61"/>
      <c r="VKS50" s="61"/>
      <c r="VKT50" s="61"/>
      <c r="VKU50" s="61"/>
      <c r="VKV50" s="61"/>
      <c r="VKW50" s="61"/>
      <c r="VKX50" s="61"/>
      <c r="VKY50" s="61"/>
      <c r="VKZ50" s="61"/>
      <c r="VLA50" s="61"/>
      <c r="VLB50" s="61"/>
      <c r="VLC50" s="61"/>
      <c r="VLD50" s="61"/>
      <c r="VLE50" s="61"/>
      <c r="VLF50" s="61"/>
      <c r="VLG50" s="61"/>
      <c r="VLH50" s="61"/>
      <c r="VLI50" s="61"/>
      <c r="VLJ50" s="61"/>
      <c r="VLK50" s="61"/>
      <c r="VLL50" s="61"/>
      <c r="VLM50" s="61"/>
      <c r="VLN50" s="61"/>
      <c r="VLO50" s="61"/>
      <c r="VLP50" s="61"/>
      <c r="VLQ50" s="61"/>
      <c r="VLR50" s="61"/>
      <c r="VLS50" s="61"/>
      <c r="VLT50" s="61"/>
      <c r="VLU50" s="61"/>
      <c r="VLV50" s="61"/>
      <c r="VLW50" s="61"/>
      <c r="VLX50" s="61"/>
      <c r="VLY50" s="61"/>
      <c r="VLZ50" s="61"/>
      <c r="VMA50" s="61"/>
      <c r="VMB50" s="61"/>
      <c r="VMC50" s="61"/>
      <c r="VMD50" s="61"/>
      <c r="VME50" s="61"/>
      <c r="VMF50" s="61"/>
      <c r="VMG50" s="61"/>
      <c r="VMH50" s="61"/>
      <c r="VMI50" s="61"/>
      <c r="VMJ50" s="61"/>
      <c r="VMK50" s="61"/>
      <c r="VML50" s="61"/>
      <c r="VMM50" s="61"/>
      <c r="VMN50" s="61"/>
      <c r="VMO50" s="61"/>
      <c r="VMP50" s="61"/>
      <c r="VMQ50" s="61"/>
      <c r="VMR50" s="61"/>
      <c r="VMS50" s="61"/>
      <c r="VMT50" s="61"/>
      <c r="VMU50" s="61"/>
      <c r="VMV50" s="61"/>
      <c r="VMW50" s="61"/>
      <c r="VMX50" s="61"/>
      <c r="VMY50" s="61"/>
      <c r="VMZ50" s="61"/>
      <c r="VNA50" s="61"/>
      <c r="VNB50" s="61"/>
      <c r="VNC50" s="61"/>
      <c r="VND50" s="61"/>
      <c r="VNE50" s="61"/>
      <c r="VNF50" s="61"/>
      <c r="VNG50" s="61"/>
      <c r="VNH50" s="61"/>
      <c r="VNI50" s="61"/>
      <c r="VNJ50" s="61"/>
      <c r="VNK50" s="61"/>
      <c r="VNL50" s="61"/>
      <c r="VNM50" s="61"/>
      <c r="VNN50" s="61"/>
      <c r="VNO50" s="61"/>
      <c r="VNP50" s="61"/>
      <c r="VNQ50" s="61"/>
      <c r="VNR50" s="61"/>
      <c r="VNS50" s="61"/>
      <c r="VNT50" s="61"/>
      <c r="VNU50" s="61"/>
      <c r="VNV50" s="61"/>
      <c r="VNW50" s="61"/>
      <c r="VNX50" s="61"/>
      <c r="VNY50" s="61"/>
      <c r="VNZ50" s="61"/>
      <c r="VOA50" s="61"/>
      <c r="VOB50" s="61"/>
      <c r="VOC50" s="61"/>
      <c r="VOD50" s="61"/>
      <c r="VOE50" s="61"/>
      <c r="VOF50" s="61"/>
      <c r="VOG50" s="61"/>
      <c r="VOH50" s="61"/>
      <c r="VOI50" s="61"/>
      <c r="VOJ50" s="61"/>
      <c r="VOK50" s="61"/>
      <c r="VOL50" s="61"/>
      <c r="VOM50" s="61"/>
      <c r="VON50" s="61"/>
      <c r="VOO50" s="61"/>
      <c r="VOP50" s="61"/>
      <c r="VOQ50" s="61"/>
      <c r="VOR50" s="61"/>
      <c r="VOS50" s="61"/>
      <c r="VOT50" s="61"/>
      <c r="VOU50" s="61"/>
      <c r="VOV50" s="61"/>
      <c r="VOW50" s="61"/>
      <c r="VOX50" s="61"/>
      <c r="VOY50" s="61"/>
      <c r="VOZ50" s="61"/>
      <c r="VPA50" s="61"/>
      <c r="VPB50" s="61"/>
      <c r="VPC50" s="61"/>
      <c r="VPD50" s="61"/>
      <c r="VPE50" s="61"/>
      <c r="VPF50" s="61"/>
      <c r="VPG50" s="61"/>
      <c r="VPH50" s="61"/>
      <c r="VPI50" s="61"/>
      <c r="VPJ50" s="61"/>
      <c r="VPK50" s="61"/>
      <c r="VPL50" s="61"/>
      <c r="VPM50" s="61"/>
      <c r="VPN50" s="61"/>
      <c r="VPO50" s="61"/>
      <c r="VPP50" s="61"/>
      <c r="VPQ50" s="61"/>
      <c r="VPR50" s="61"/>
      <c r="VPS50" s="61"/>
      <c r="VPT50" s="61"/>
      <c r="VPU50" s="61"/>
      <c r="VPV50" s="61"/>
      <c r="VPW50" s="61"/>
      <c r="VPX50" s="61"/>
      <c r="VPY50" s="61"/>
      <c r="VPZ50" s="61"/>
      <c r="VQA50" s="61"/>
      <c r="VQB50" s="61"/>
      <c r="VQC50" s="61"/>
      <c r="VQD50" s="61"/>
      <c r="VQE50" s="61"/>
      <c r="VQF50" s="61"/>
      <c r="VQG50" s="61"/>
      <c r="VQH50" s="61"/>
      <c r="VQI50" s="61"/>
      <c r="VQJ50" s="61"/>
      <c r="VQK50" s="61"/>
      <c r="VQL50" s="61"/>
      <c r="VQM50" s="61"/>
      <c r="VQN50" s="61"/>
      <c r="VQO50" s="61"/>
      <c r="VQP50" s="61"/>
      <c r="VQQ50" s="61"/>
      <c r="VQR50" s="61"/>
      <c r="VQS50" s="61"/>
      <c r="VQT50" s="61"/>
      <c r="VQU50" s="61"/>
      <c r="VQV50" s="61"/>
      <c r="VQW50" s="61"/>
      <c r="VQX50" s="61"/>
      <c r="VQY50" s="61"/>
      <c r="VQZ50" s="61"/>
      <c r="VRA50" s="61"/>
      <c r="VRB50" s="61"/>
      <c r="VRC50" s="61"/>
      <c r="VRD50" s="61"/>
      <c r="VRE50" s="61"/>
      <c r="VRF50" s="61"/>
      <c r="VRG50" s="61"/>
      <c r="VRH50" s="61"/>
      <c r="VRI50" s="61"/>
      <c r="VRJ50" s="61"/>
      <c r="VRK50" s="61"/>
      <c r="VRL50" s="61"/>
      <c r="VRM50" s="61"/>
      <c r="VRN50" s="61"/>
      <c r="VRO50" s="61"/>
      <c r="VRP50" s="61"/>
      <c r="VRQ50" s="61"/>
      <c r="VRR50" s="61"/>
      <c r="VRS50" s="61"/>
      <c r="VRT50" s="61"/>
      <c r="VRU50" s="61"/>
      <c r="VRV50" s="61"/>
      <c r="VRW50" s="61"/>
      <c r="VRX50" s="61"/>
      <c r="VRY50" s="61"/>
      <c r="VRZ50" s="61"/>
      <c r="VSA50" s="61"/>
      <c r="VSB50" s="61"/>
      <c r="VSC50" s="61"/>
      <c r="VSD50" s="61"/>
      <c r="VSE50" s="61"/>
      <c r="VSF50" s="61"/>
      <c r="VSG50" s="61"/>
      <c r="VSH50" s="61"/>
      <c r="VSI50" s="61"/>
      <c r="VSJ50" s="61"/>
      <c r="VSK50" s="61"/>
      <c r="VSL50" s="61"/>
      <c r="VSM50" s="61"/>
      <c r="VSN50" s="61"/>
      <c r="VSO50" s="61"/>
      <c r="VSP50" s="61"/>
      <c r="VSQ50" s="61"/>
      <c r="VSR50" s="61"/>
      <c r="VSS50" s="61"/>
      <c r="VST50" s="61"/>
      <c r="VSU50" s="61"/>
      <c r="VSV50" s="61"/>
      <c r="VSW50" s="61"/>
      <c r="VSX50" s="61"/>
      <c r="VSY50" s="61"/>
      <c r="VSZ50" s="61"/>
      <c r="VTA50" s="61"/>
      <c r="VTB50" s="61"/>
      <c r="VTC50" s="61"/>
      <c r="VTD50" s="61"/>
      <c r="VTE50" s="61"/>
      <c r="VTF50" s="61"/>
      <c r="VTG50" s="61"/>
      <c r="VTH50" s="61"/>
      <c r="VTI50" s="61"/>
      <c r="VTJ50" s="61"/>
      <c r="VTK50" s="61"/>
      <c r="VTL50" s="61"/>
      <c r="VTM50" s="61"/>
      <c r="VTN50" s="61"/>
      <c r="VTO50" s="61"/>
      <c r="VTP50" s="61"/>
      <c r="VTQ50" s="61"/>
      <c r="VTR50" s="61"/>
      <c r="VTS50" s="61"/>
      <c r="VTT50" s="61"/>
      <c r="VTU50" s="61"/>
      <c r="VTV50" s="61"/>
      <c r="VTW50" s="61"/>
      <c r="VTX50" s="61"/>
      <c r="VTY50" s="61"/>
      <c r="VTZ50" s="61"/>
      <c r="VUA50" s="61"/>
      <c r="VUB50" s="61"/>
      <c r="VUC50" s="61"/>
      <c r="VUD50" s="61"/>
      <c r="VUE50" s="61"/>
      <c r="VUF50" s="61"/>
      <c r="VUG50" s="61"/>
      <c r="VUH50" s="61"/>
      <c r="VUI50" s="61"/>
      <c r="VUJ50" s="61"/>
      <c r="VUK50" s="61"/>
      <c r="VUL50" s="61"/>
      <c r="VUM50" s="61"/>
      <c r="VUN50" s="61"/>
      <c r="VUO50" s="61"/>
      <c r="VUP50" s="61"/>
      <c r="VUQ50" s="61"/>
      <c r="VUR50" s="61"/>
      <c r="VUS50" s="61"/>
      <c r="VUT50" s="61"/>
      <c r="VUU50" s="61"/>
      <c r="VUV50" s="61"/>
      <c r="VUW50" s="61"/>
      <c r="VUX50" s="61"/>
      <c r="VUY50" s="61"/>
      <c r="VUZ50" s="61"/>
      <c r="VVA50" s="61"/>
      <c r="VVB50" s="61"/>
      <c r="VVC50" s="61"/>
      <c r="VVD50" s="61"/>
      <c r="VVE50" s="61"/>
      <c r="VVF50" s="61"/>
      <c r="VVG50" s="61"/>
      <c r="VVH50" s="61"/>
      <c r="VVI50" s="61"/>
      <c r="VVJ50" s="61"/>
      <c r="VVK50" s="61"/>
      <c r="VVL50" s="61"/>
      <c r="VVM50" s="61"/>
      <c r="VVN50" s="61"/>
      <c r="VVO50" s="61"/>
      <c r="VVP50" s="61"/>
      <c r="VVQ50" s="61"/>
      <c r="VVR50" s="61"/>
      <c r="VVS50" s="61"/>
      <c r="VVT50" s="61"/>
      <c r="VVU50" s="61"/>
      <c r="VVV50" s="61"/>
      <c r="VVW50" s="61"/>
      <c r="VVX50" s="61"/>
      <c r="VVY50" s="61"/>
      <c r="VVZ50" s="61"/>
      <c r="VWA50" s="61"/>
      <c r="VWB50" s="61"/>
      <c r="VWC50" s="61"/>
      <c r="VWD50" s="61"/>
      <c r="VWE50" s="61"/>
      <c r="VWF50" s="61"/>
      <c r="VWG50" s="61"/>
      <c r="VWH50" s="61"/>
      <c r="VWI50" s="61"/>
      <c r="VWJ50" s="61"/>
      <c r="VWK50" s="61"/>
      <c r="VWL50" s="61"/>
      <c r="VWM50" s="61"/>
      <c r="VWN50" s="61"/>
      <c r="VWO50" s="61"/>
      <c r="VWP50" s="61"/>
      <c r="VWQ50" s="61"/>
      <c r="VWR50" s="61"/>
      <c r="VWS50" s="61"/>
      <c r="VWT50" s="61"/>
      <c r="VWU50" s="61"/>
      <c r="VWV50" s="61"/>
      <c r="VWW50" s="61"/>
      <c r="VWX50" s="61"/>
      <c r="VWY50" s="61"/>
      <c r="VWZ50" s="61"/>
      <c r="VXA50" s="61"/>
      <c r="VXB50" s="61"/>
      <c r="VXC50" s="61"/>
      <c r="VXD50" s="61"/>
      <c r="VXE50" s="61"/>
      <c r="VXF50" s="61"/>
      <c r="VXG50" s="61"/>
      <c r="VXH50" s="61"/>
      <c r="VXI50" s="61"/>
      <c r="VXJ50" s="61"/>
      <c r="VXK50" s="61"/>
      <c r="VXL50" s="61"/>
      <c r="VXM50" s="61"/>
      <c r="VXN50" s="61"/>
      <c r="VXO50" s="61"/>
      <c r="VXP50" s="61"/>
      <c r="VXQ50" s="61"/>
      <c r="VXR50" s="61"/>
      <c r="VXS50" s="61"/>
      <c r="VXT50" s="61"/>
      <c r="VXU50" s="61"/>
      <c r="VXV50" s="61"/>
      <c r="VXW50" s="61"/>
      <c r="VXX50" s="61"/>
      <c r="VXY50" s="61"/>
      <c r="VXZ50" s="61"/>
      <c r="VYA50" s="61"/>
      <c r="VYB50" s="61"/>
      <c r="VYC50" s="61"/>
      <c r="VYD50" s="61"/>
      <c r="VYE50" s="61"/>
      <c r="VYF50" s="61"/>
      <c r="VYG50" s="61"/>
      <c r="VYH50" s="61"/>
      <c r="VYI50" s="61"/>
      <c r="VYJ50" s="61"/>
      <c r="VYK50" s="61"/>
      <c r="VYL50" s="61"/>
      <c r="VYM50" s="61"/>
      <c r="VYN50" s="61"/>
      <c r="VYO50" s="61"/>
      <c r="VYP50" s="61"/>
      <c r="VYQ50" s="61"/>
      <c r="VYR50" s="61"/>
      <c r="VYS50" s="61"/>
      <c r="VYT50" s="61"/>
      <c r="VYU50" s="61"/>
      <c r="VYV50" s="61"/>
      <c r="VYW50" s="61"/>
      <c r="VYX50" s="61"/>
      <c r="VYY50" s="61"/>
      <c r="VYZ50" s="61"/>
      <c r="VZA50" s="61"/>
      <c r="VZB50" s="61"/>
      <c r="VZC50" s="61"/>
      <c r="VZD50" s="61"/>
      <c r="VZE50" s="61"/>
      <c r="VZF50" s="61"/>
      <c r="VZG50" s="61"/>
      <c r="VZH50" s="61"/>
      <c r="VZI50" s="61"/>
      <c r="VZJ50" s="61"/>
      <c r="VZK50" s="61"/>
      <c r="VZL50" s="61"/>
      <c r="VZM50" s="61"/>
      <c r="VZN50" s="61"/>
      <c r="VZO50" s="61"/>
      <c r="VZP50" s="61"/>
      <c r="VZQ50" s="61"/>
      <c r="VZR50" s="61"/>
      <c r="VZS50" s="61"/>
      <c r="VZT50" s="61"/>
      <c r="VZU50" s="61"/>
      <c r="VZV50" s="61"/>
      <c r="VZW50" s="61"/>
      <c r="VZX50" s="61"/>
      <c r="VZY50" s="61"/>
      <c r="VZZ50" s="61"/>
      <c r="WAA50" s="61"/>
      <c r="WAB50" s="61"/>
      <c r="WAC50" s="61"/>
      <c r="WAD50" s="61"/>
      <c r="WAE50" s="61"/>
      <c r="WAF50" s="61"/>
      <c r="WAG50" s="61"/>
      <c r="WAH50" s="61"/>
      <c r="WAI50" s="61"/>
      <c r="WAJ50" s="61"/>
      <c r="WAK50" s="61"/>
      <c r="WAL50" s="61"/>
      <c r="WAM50" s="61"/>
      <c r="WAN50" s="61"/>
      <c r="WAO50" s="61"/>
      <c r="WAP50" s="61"/>
      <c r="WAQ50" s="61"/>
      <c r="WAR50" s="61"/>
      <c r="WAS50" s="61"/>
      <c r="WAT50" s="61"/>
      <c r="WAU50" s="61"/>
      <c r="WAV50" s="61"/>
      <c r="WAW50" s="61"/>
      <c r="WAX50" s="61"/>
      <c r="WAY50" s="61"/>
      <c r="WAZ50" s="61"/>
      <c r="WBA50" s="61"/>
      <c r="WBB50" s="61"/>
      <c r="WBC50" s="61"/>
      <c r="WBD50" s="61"/>
      <c r="WBE50" s="61"/>
      <c r="WBF50" s="61"/>
      <c r="WBG50" s="61"/>
      <c r="WBH50" s="61"/>
      <c r="WBI50" s="61"/>
      <c r="WBJ50" s="61"/>
      <c r="WBK50" s="61"/>
      <c r="WBL50" s="61"/>
      <c r="WBM50" s="61"/>
      <c r="WBN50" s="61"/>
      <c r="WBO50" s="61"/>
      <c r="WBP50" s="61"/>
      <c r="WBQ50" s="61"/>
      <c r="WBR50" s="61"/>
      <c r="WBS50" s="61"/>
      <c r="WBT50" s="61"/>
      <c r="WBU50" s="61"/>
      <c r="WBV50" s="61"/>
      <c r="WBW50" s="61"/>
      <c r="WBX50" s="61"/>
      <c r="WBY50" s="61"/>
      <c r="WBZ50" s="61"/>
      <c r="WCA50" s="61"/>
      <c r="WCB50" s="61"/>
      <c r="WCC50" s="61"/>
      <c r="WCD50" s="61"/>
      <c r="WCE50" s="61"/>
      <c r="WCF50" s="61"/>
      <c r="WCG50" s="61"/>
      <c r="WCH50" s="61"/>
      <c r="WCI50" s="61"/>
      <c r="WCJ50" s="61"/>
      <c r="WCK50" s="61"/>
      <c r="WCL50" s="61"/>
      <c r="WCM50" s="61"/>
      <c r="WCN50" s="61"/>
      <c r="WCO50" s="61"/>
      <c r="WCP50" s="61"/>
      <c r="WCQ50" s="61"/>
      <c r="WCR50" s="61"/>
      <c r="WCS50" s="61"/>
      <c r="WCT50" s="61"/>
      <c r="WCU50" s="61"/>
      <c r="WCV50" s="61"/>
      <c r="WCW50" s="61"/>
      <c r="WCX50" s="61"/>
      <c r="WCY50" s="61"/>
      <c r="WCZ50" s="61"/>
      <c r="WDA50" s="61"/>
      <c r="WDB50" s="61"/>
      <c r="WDC50" s="61"/>
      <c r="WDD50" s="61"/>
      <c r="WDE50" s="61"/>
      <c r="WDF50" s="61"/>
      <c r="WDG50" s="61"/>
      <c r="WDH50" s="61"/>
      <c r="WDI50" s="61"/>
      <c r="WDJ50" s="61"/>
      <c r="WDK50" s="61"/>
      <c r="WDL50" s="61"/>
      <c r="WDM50" s="61"/>
      <c r="WDN50" s="61"/>
      <c r="WDO50" s="61"/>
      <c r="WDP50" s="61"/>
      <c r="WDQ50" s="61"/>
      <c r="WDR50" s="61"/>
      <c r="WDS50" s="61"/>
      <c r="WDT50" s="61"/>
      <c r="WDU50" s="61"/>
      <c r="WDV50" s="61"/>
      <c r="WDW50" s="61"/>
      <c r="WDX50" s="61"/>
      <c r="WDY50" s="61"/>
      <c r="WDZ50" s="61"/>
      <c r="WEA50" s="61"/>
      <c r="WEB50" s="61"/>
      <c r="WEC50" s="61"/>
      <c r="WED50" s="61"/>
      <c r="WEE50" s="61"/>
      <c r="WEF50" s="61"/>
      <c r="WEG50" s="61"/>
      <c r="WEH50" s="61"/>
      <c r="WEI50" s="61"/>
      <c r="WEJ50" s="61"/>
      <c r="WEK50" s="61"/>
      <c r="WEL50" s="61"/>
      <c r="WEM50" s="61"/>
      <c r="WEN50" s="61"/>
      <c r="WEO50" s="61"/>
      <c r="WEP50" s="61"/>
      <c r="WEQ50" s="61"/>
      <c r="WER50" s="61"/>
      <c r="WES50" s="61"/>
      <c r="WET50" s="61"/>
      <c r="WEU50" s="61"/>
      <c r="WEV50" s="61"/>
      <c r="WEW50" s="61"/>
      <c r="WEX50" s="61"/>
      <c r="WEY50" s="61"/>
      <c r="WEZ50" s="61"/>
      <c r="WFA50" s="61"/>
      <c r="WFB50" s="61"/>
      <c r="WFC50" s="61"/>
      <c r="WFD50" s="61"/>
      <c r="WFE50" s="61"/>
      <c r="WFF50" s="61"/>
      <c r="WFG50" s="61"/>
      <c r="WFH50" s="61"/>
      <c r="WFI50" s="61"/>
      <c r="WFJ50" s="61"/>
      <c r="WFK50" s="61"/>
      <c r="WFL50" s="61"/>
      <c r="WFM50" s="61"/>
      <c r="WFN50" s="61"/>
      <c r="WFO50" s="61"/>
      <c r="WFP50" s="61"/>
      <c r="WFQ50" s="61"/>
      <c r="WFR50" s="61"/>
      <c r="WFS50" s="61"/>
      <c r="WFT50" s="61"/>
      <c r="WFU50" s="61"/>
      <c r="WFV50" s="61"/>
      <c r="WFW50" s="61"/>
      <c r="WFX50" s="61"/>
      <c r="WFY50" s="61"/>
      <c r="WFZ50" s="61"/>
      <c r="WGA50" s="61"/>
      <c r="WGB50" s="61"/>
      <c r="WGC50" s="61"/>
      <c r="WGD50" s="61"/>
      <c r="WGE50" s="61"/>
      <c r="WGF50" s="61"/>
      <c r="WGG50" s="61"/>
      <c r="WGH50" s="61"/>
      <c r="WGI50" s="61"/>
      <c r="WGJ50" s="61"/>
      <c r="WGK50" s="61"/>
      <c r="WGL50" s="61"/>
      <c r="WGM50" s="61"/>
      <c r="WGN50" s="61"/>
      <c r="WGO50" s="61"/>
      <c r="WGP50" s="61"/>
      <c r="WGQ50" s="61"/>
      <c r="WGR50" s="61"/>
      <c r="WGS50" s="61"/>
      <c r="WGT50" s="61"/>
      <c r="WGU50" s="61"/>
      <c r="WGV50" s="61"/>
      <c r="WGW50" s="61"/>
      <c r="WGX50" s="61"/>
      <c r="WGY50" s="61"/>
      <c r="WGZ50" s="61"/>
      <c r="WHA50" s="61"/>
      <c r="WHB50" s="61"/>
      <c r="WHC50" s="61"/>
      <c r="WHD50" s="61"/>
      <c r="WHE50" s="61"/>
      <c r="WHF50" s="61"/>
      <c r="WHG50" s="61"/>
      <c r="WHH50" s="61"/>
      <c r="WHI50" s="61"/>
      <c r="WHJ50" s="61"/>
      <c r="WHK50" s="61"/>
      <c r="WHL50" s="61"/>
      <c r="WHM50" s="61"/>
      <c r="WHN50" s="61"/>
      <c r="WHO50" s="61"/>
      <c r="WHP50" s="61"/>
      <c r="WHQ50" s="61"/>
      <c r="WHR50" s="61"/>
      <c r="WHS50" s="61"/>
      <c r="WHT50" s="61"/>
      <c r="WHU50" s="61"/>
      <c r="WHV50" s="61"/>
      <c r="WHW50" s="61"/>
      <c r="WHX50" s="61"/>
      <c r="WHY50" s="61"/>
      <c r="WHZ50" s="61"/>
      <c r="WIA50" s="61"/>
      <c r="WIB50" s="61"/>
      <c r="WIC50" s="61"/>
      <c r="WID50" s="61"/>
      <c r="WIE50" s="61"/>
      <c r="WIF50" s="61"/>
      <c r="WIG50" s="61"/>
      <c r="WIH50" s="61"/>
      <c r="WII50" s="61"/>
      <c r="WIJ50" s="61"/>
      <c r="WIK50" s="61"/>
      <c r="WIL50" s="61"/>
      <c r="WIM50" s="61"/>
      <c r="WIN50" s="61"/>
      <c r="WIO50" s="61"/>
      <c r="WIP50" s="61"/>
      <c r="WIQ50" s="61"/>
      <c r="WIR50" s="61"/>
      <c r="WIS50" s="61"/>
      <c r="WIT50" s="61"/>
      <c r="WIU50" s="61"/>
      <c r="WIV50" s="61"/>
      <c r="WIW50" s="61"/>
      <c r="WIX50" s="61"/>
      <c r="WIY50" s="61"/>
      <c r="WIZ50" s="61"/>
      <c r="WJA50" s="61"/>
      <c r="WJB50" s="61"/>
      <c r="WJC50" s="61"/>
      <c r="WJD50" s="61"/>
      <c r="WJE50" s="61"/>
      <c r="WJF50" s="61"/>
      <c r="WJG50" s="61"/>
      <c r="WJH50" s="61"/>
      <c r="WJI50" s="61"/>
      <c r="WJJ50" s="61"/>
      <c r="WJK50" s="61"/>
      <c r="WJL50" s="61"/>
      <c r="WJM50" s="61"/>
      <c r="WJN50" s="61"/>
      <c r="WJO50" s="61"/>
      <c r="WJP50" s="61"/>
      <c r="WJQ50" s="61"/>
      <c r="WJR50" s="61"/>
      <c r="WJS50" s="61"/>
      <c r="WJT50" s="61"/>
      <c r="WJU50" s="61"/>
      <c r="WJV50" s="61"/>
      <c r="WJW50" s="61"/>
      <c r="WJX50" s="61"/>
      <c r="WJY50" s="61"/>
      <c r="WJZ50" s="61"/>
      <c r="WKA50" s="61"/>
      <c r="WKB50" s="61"/>
      <c r="WKC50" s="61"/>
      <c r="WKD50" s="61"/>
      <c r="WKE50" s="61"/>
      <c r="WKF50" s="61"/>
      <c r="WKG50" s="61"/>
      <c r="WKH50" s="61"/>
      <c r="WKI50" s="61"/>
      <c r="WKJ50" s="61"/>
      <c r="WKK50" s="61"/>
      <c r="WKL50" s="61"/>
      <c r="WKM50" s="61"/>
      <c r="WKN50" s="61"/>
      <c r="WKO50" s="61"/>
      <c r="WKP50" s="61"/>
      <c r="WKQ50" s="61"/>
      <c r="WKR50" s="61"/>
      <c r="WKS50" s="61"/>
      <c r="WKT50" s="61"/>
      <c r="WKU50" s="61"/>
      <c r="WKV50" s="61"/>
      <c r="WKW50" s="61"/>
      <c r="WKX50" s="61"/>
      <c r="WKY50" s="61"/>
      <c r="WKZ50" s="61"/>
      <c r="WLA50" s="61"/>
      <c r="WLB50" s="61"/>
      <c r="WLC50" s="61"/>
      <c r="WLD50" s="61"/>
      <c r="WLE50" s="61"/>
      <c r="WLF50" s="61"/>
      <c r="WLG50" s="61"/>
      <c r="WLH50" s="61"/>
      <c r="WLI50" s="61"/>
      <c r="WLJ50" s="61"/>
      <c r="WLK50" s="61"/>
      <c r="WLL50" s="61"/>
      <c r="WLM50" s="61"/>
      <c r="WLN50" s="61"/>
      <c r="WLO50" s="61"/>
      <c r="WLP50" s="61"/>
      <c r="WLQ50" s="61"/>
      <c r="WLR50" s="61"/>
      <c r="WLS50" s="61"/>
      <c r="WLT50" s="61"/>
      <c r="WLU50" s="61"/>
      <c r="WLV50" s="61"/>
      <c r="WLW50" s="61"/>
      <c r="WLX50" s="61"/>
      <c r="WLY50" s="61"/>
      <c r="WLZ50" s="61"/>
      <c r="WMA50" s="61"/>
      <c r="WMB50" s="61"/>
      <c r="WMC50" s="61"/>
      <c r="WMD50" s="61"/>
      <c r="WME50" s="61"/>
      <c r="WMF50" s="61"/>
      <c r="WMG50" s="61"/>
      <c r="WMH50" s="61"/>
      <c r="WMI50" s="61"/>
      <c r="WMJ50" s="61"/>
      <c r="WMK50" s="61"/>
      <c r="WML50" s="61"/>
      <c r="WMM50" s="61"/>
      <c r="WMN50" s="61"/>
      <c r="WMO50" s="61"/>
      <c r="WMP50" s="61"/>
      <c r="WMQ50" s="61"/>
      <c r="WMR50" s="61"/>
      <c r="WMS50" s="61"/>
      <c r="WMT50" s="61"/>
      <c r="WMU50" s="61"/>
      <c r="WMV50" s="61"/>
      <c r="WMW50" s="61"/>
      <c r="WMX50" s="61"/>
      <c r="WMY50" s="61"/>
      <c r="WMZ50" s="61"/>
      <c r="WNA50" s="61"/>
      <c r="WNB50" s="61"/>
      <c r="WNC50" s="61"/>
      <c r="WND50" s="61"/>
      <c r="WNE50" s="61"/>
      <c r="WNF50" s="61"/>
      <c r="WNG50" s="61"/>
      <c r="WNH50" s="61"/>
      <c r="WNI50" s="61"/>
      <c r="WNJ50" s="61"/>
      <c r="WNK50" s="61"/>
      <c r="WNL50" s="61"/>
      <c r="WNM50" s="61"/>
      <c r="WNN50" s="61"/>
      <c r="WNO50" s="61"/>
      <c r="WNP50" s="61"/>
      <c r="WNQ50" s="61"/>
      <c r="WNR50" s="61"/>
      <c r="WNS50" s="61"/>
      <c r="WNT50" s="61"/>
      <c r="WNU50" s="61"/>
      <c r="WNV50" s="61"/>
      <c r="WNW50" s="61"/>
      <c r="WNX50" s="61"/>
      <c r="WNY50" s="61"/>
      <c r="WNZ50" s="61"/>
      <c r="WOA50" s="61"/>
      <c r="WOB50" s="61"/>
      <c r="WOC50" s="61"/>
      <c r="WOD50" s="61"/>
      <c r="WOE50" s="61"/>
      <c r="WOF50" s="61"/>
      <c r="WOG50" s="61"/>
      <c r="WOH50" s="61"/>
      <c r="WOI50" s="61"/>
      <c r="WOJ50" s="61"/>
      <c r="WOK50" s="61"/>
      <c r="WOL50" s="61"/>
      <c r="WOM50" s="61"/>
      <c r="WON50" s="61"/>
      <c r="WOO50" s="61"/>
      <c r="WOP50" s="61"/>
      <c r="WOQ50" s="61"/>
      <c r="WOR50" s="61"/>
      <c r="WOS50" s="61"/>
      <c r="WOT50" s="61"/>
      <c r="WOU50" s="61"/>
      <c r="WOV50" s="61"/>
      <c r="WOW50" s="61"/>
      <c r="WOX50" s="61"/>
      <c r="WOY50" s="61"/>
      <c r="WOZ50" s="61"/>
      <c r="WPA50" s="61"/>
      <c r="WPB50" s="61"/>
      <c r="WPC50" s="61"/>
      <c r="WPD50" s="61"/>
      <c r="WPE50" s="61"/>
      <c r="WPF50" s="61"/>
      <c r="WPG50" s="61"/>
      <c r="WPH50" s="61"/>
      <c r="WPI50" s="61"/>
      <c r="WPJ50" s="61"/>
      <c r="WPK50" s="61"/>
      <c r="WPL50" s="61"/>
      <c r="WPM50" s="61"/>
      <c r="WPN50" s="61"/>
      <c r="WPO50" s="61"/>
      <c r="WPP50" s="61"/>
      <c r="WPQ50" s="61"/>
      <c r="WPR50" s="61"/>
      <c r="WPS50" s="61"/>
      <c r="WPT50" s="61"/>
      <c r="WPU50" s="61"/>
      <c r="WPV50" s="61"/>
      <c r="WPW50" s="61"/>
      <c r="WPX50" s="61"/>
      <c r="WPY50" s="61"/>
      <c r="WPZ50" s="61"/>
      <c r="WQA50" s="61"/>
      <c r="WQB50" s="61"/>
      <c r="WQC50" s="61"/>
      <c r="WQD50" s="61"/>
      <c r="WQE50" s="61"/>
      <c r="WQF50" s="61"/>
      <c r="WQG50" s="61"/>
      <c r="WQH50" s="61"/>
      <c r="WQI50" s="61"/>
      <c r="WQJ50" s="61"/>
      <c r="WQK50" s="61"/>
      <c r="WQL50" s="61"/>
      <c r="WQM50" s="61"/>
      <c r="WQN50" s="61"/>
      <c r="WQO50" s="61"/>
      <c r="WQP50" s="61"/>
      <c r="WQQ50" s="61"/>
      <c r="WQR50" s="61"/>
      <c r="WQS50" s="61"/>
      <c r="WQT50" s="61"/>
      <c r="WQU50" s="61"/>
      <c r="WQV50" s="61"/>
      <c r="WQW50" s="61"/>
      <c r="WQX50" s="61"/>
      <c r="WQY50" s="61"/>
      <c r="WQZ50" s="61"/>
      <c r="WRA50" s="61"/>
      <c r="WRB50" s="61"/>
      <c r="WRC50" s="61"/>
      <c r="WRD50" s="61"/>
      <c r="WRE50" s="61"/>
      <c r="WRF50" s="61"/>
      <c r="WRG50" s="61"/>
      <c r="WRH50" s="61"/>
      <c r="WRI50" s="61"/>
      <c r="WRJ50" s="61"/>
      <c r="WRK50" s="61"/>
      <c r="WRL50" s="61"/>
      <c r="WRM50" s="61"/>
      <c r="WRN50" s="61"/>
      <c r="WRO50" s="61"/>
      <c r="WRP50" s="61"/>
      <c r="WRQ50" s="61"/>
      <c r="WRR50" s="61"/>
      <c r="WRS50" s="61"/>
      <c r="WRT50" s="61"/>
      <c r="WRU50" s="61"/>
      <c r="WRV50" s="61"/>
      <c r="WRW50" s="61"/>
      <c r="WRX50" s="61"/>
      <c r="WRY50" s="61"/>
      <c r="WRZ50" s="61"/>
      <c r="WSA50" s="61"/>
      <c r="WSB50" s="61"/>
      <c r="WSC50" s="61"/>
      <c r="WSD50" s="61"/>
      <c r="WSE50" s="61"/>
      <c r="WSF50" s="61"/>
      <c r="WSG50" s="61"/>
      <c r="WSH50" s="61"/>
      <c r="WSI50" s="61"/>
      <c r="WSJ50" s="61"/>
      <c r="WSK50" s="61"/>
      <c r="WSL50" s="61"/>
      <c r="WSM50" s="61"/>
      <c r="WSN50" s="61"/>
      <c r="WSO50" s="61"/>
      <c r="WSP50" s="61"/>
      <c r="WSQ50" s="61"/>
      <c r="WSR50" s="61"/>
      <c r="WSS50" s="61"/>
      <c r="WST50" s="61"/>
      <c r="WSU50" s="61"/>
      <c r="WSV50" s="61"/>
      <c r="WSW50" s="61"/>
      <c r="WSX50" s="61"/>
      <c r="WSY50" s="61"/>
      <c r="WSZ50" s="61"/>
      <c r="WTA50" s="61"/>
      <c r="WTB50" s="61"/>
      <c r="WTC50" s="61"/>
      <c r="WTD50" s="61"/>
      <c r="WTE50" s="61"/>
      <c r="WTF50" s="61"/>
      <c r="WTG50" s="61"/>
      <c r="WTH50" s="61"/>
      <c r="WTI50" s="61"/>
      <c r="WTJ50" s="61"/>
      <c r="WTK50" s="61"/>
      <c r="WTL50" s="61"/>
      <c r="WTM50" s="61"/>
      <c r="WTN50" s="61"/>
      <c r="WTO50" s="61"/>
      <c r="WTP50" s="61"/>
      <c r="WTQ50" s="61"/>
      <c r="WTR50" s="61"/>
      <c r="WTS50" s="61"/>
      <c r="WTT50" s="61"/>
      <c r="WTU50" s="61"/>
      <c r="WTV50" s="61"/>
      <c r="WTW50" s="61"/>
      <c r="WTX50" s="61"/>
      <c r="WTY50" s="61"/>
      <c r="WTZ50" s="61"/>
      <c r="WUA50" s="61"/>
      <c r="WUB50" s="61"/>
      <c r="WUC50" s="61"/>
      <c r="WUD50" s="61"/>
      <c r="WUE50" s="61"/>
      <c r="WUF50" s="61"/>
      <c r="WUG50" s="61"/>
      <c r="WUH50" s="61"/>
      <c r="WUI50" s="61"/>
      <c r="WUJ50" s="61"/>
      <c r="WUK50" s="61"/>
      <c r="WUL50" s="61"/>
      <c r="WUM50" s="61"/>
      <c r="WUN50" s="61"/>
      <c r="WUO50" s="61"/>
      <c r="WUP50" s="61"/>
      <c r="WUQ50" s="61"/>
      <c r="WUR50" s="61"/>
      <c r="WUS50" s="61"/>
      <c r="WUT50" s="61"/>
      <c r="WUU50" s="61"/>
      <c r="WUV50" s="61"/>
      <c r="WUW50" s="61"/>
      <c r="WUX50" s="61"/>
      <c r="WUY50" s="61"/>
      <c r="WUZ50" s="61"/>
      <c r="WVA50" s="61"/>
      <c r="WVB50" s="61"/>
      <c r="WVC50" s="61"/>
      <c r="WVD50" s="61"/>
      <c r="WVE50" s="61"/>
      <c r="WVF50" s="61"/>
      <c r="WVG50" s="61"/>
      <c r="WVH50" s="61"/>
      <c r="WVI50" s="61"/>
      <c r="WVJ50" s="61"/>
      <c r="WVK50" s="61"/>
      <c r="WVL50" s="61"/>
      <c r="WVM50" s="61"/>
      <c r="WVN50" s="61"/>
      <c r="WVO50" s="61"/>
      <c r="WVP50" s="61"/>
      <c r="WVQ50" s="61"/>
      <c r="WVR50" s="61"/>
      <c r="WVS50" s="61"/>
      <c r="WVT50" s="61"/>
      <c r="WVU50" s="61"/>
      <c r="WVV50" s="61"/>
      <c r="WVW50" s="61"/>
      <c r="WVX50" s="61"/>
      <c r="WVY50" s="61"/>
      <c r="WVZ50" s="61"/>
      <c r="WWA50" s="61"/>
      <c r="WWB50" s="61"/>
      <c r="WWC50" s="61"/>
      <c r="WWD50" s="61"/>
      <c r="WWE50" s="61"/>
      <c r="WWF50" s="61"/>
      <c r="WWG50" s="61"/>
      <c r="WWH50" s="61"/>
      <c r="WWI50" s="61"/>
      <c r="WWJ50" s="61"/>
      <c r="WWK50" s="61"/>
      <c r="WWL50" s="61"/>
      <c r="WWM50" s="61"/>
      <c r="WWN50" s="61"/>
      <c r="WWO50" s="61"/>
      <c r="WWP50" s="61"/>
      <c r="WWQ50" s="61"/>
      <c r="WWR50" s="61"/>
      <c r="WWS50" s="61"/>
      <c r="WWT50" s="61"/>
      <c r="WWU50" s="61"/>
      <c r="WWV50" s="61"/>
      <c r="WWW50" s="61"/>
      <c r="WWX50" s="61"/>
      <c r="WWY50" s="61"/>
      <c r="WWZ50" s="61"/>
      <c r="WXA50" s="61"/>
      <c r="WXB50" s="61"/>
      <c r="WXC50" s="61"/>
      <c r="WXD50" s="61"/>
      <c r="WXE50" s="61"/>
      <c r="WXF50" s="61"/>
      <c r="WXG50" s="61"/>
      <c r="WXH50" s="61"/>
      <c r="WXI50" s="61"/>
      <c r="WXJ50" s="61"/>
      <c r="WXK50" s="61"/>
      <c r="WXL50" s="61"/>
      <c r="WXM50" s="61"/>
      <c r="WXN50" s="61"/>
      <c r="WXO50" s="61"/>
      <c r="WXP50" s="61"/>
      <c r="WXQ50" s="61"/>
      <c r="WXR50" s="61"/>
      <c r="WXS50" s="61"/>
      <c r="WXT50" s="61"/>
      <c r="WXU50" s="61"/>
      <c r="WXV50" s="61"/>
      <c r="WXW50" s="61"/>
      <c r="WXX50" s="61"/>
      <c r="WXY50" s="61"/>
      <c r="WXZ50" s="61"/>
      <c r="WYA50" s="61"/>
      <c r="WYB50" s="61"/>
      <c r="WYC50" s="61"/>
      <c r="WYD50" s="61"/>
      <c r="WYE50" s="61"/>
      <c r="WYF50" s="61"/>
      <c r="WYG50" s="61"/>
      <c r="WYH50" s="61"/>
      <c r="WYI50" s="61"/>
      <c r="WYJ50" s="61"/>
      <c r="WYK50" s="61"/>
      <c r="WYL50" s="61"/>
      <c r="WYM50" s="61"/>
      <c r="WYN50" s="61"/>
      <c r="WYO50" s="61"/>
      <c r="WYP50" s="61"/>
      <c r="WYQ50" s="61"/>
      <c r="WYR50" s="61"/>
      <c r="WYS50" s="61"/>
      <c r="WYT50" s="61"/>
      <c r="WYU50" s="61"/>
      <c r="WYV50" s="61"/>
      <c r="WYW50" s="61"/>
      <c r="WYX50" s="61"/>
      <c r="WYY50" s="61"/>
      <c r="WYZ50" s="61"/>
      <c r="WZA50" s="61"/>
      <c r="WZB50" s="61"/>
      <c r="WZC50" s="61"/>
      <c r="WZD50" s="61"/>
      <c r="WZE50" s="61"/>
      <c r="WZF50" s="61"/>
      <c r="WZG50" s="61"/>
      <c r="WZH50" s="61"/>
      <c r="WZI50" s="61"/>
      <c r="WZJ50" s="61"/>
      <c r="WZK50" s="61"/>
      <c r="WZL50" s="61"/>
      <c r="WZM50" s="61"/>
      <c r="WZN50" s="61"/>
      <c r="WZO50" s="61"/>
      <c r="WZP50" s="61"/>
      <c r="WZQ50" s="61"/>
      <c r="WZR50" s="61"/>
      <c r="WZS50" s="61"/>
      <c r="WZT50" s="61"/>
      <c r="WZU50" s="61"/>
      <c r="WZV50" s="61"/>
      <c r="WZW50" s="61"/>
      <c r="WZX50" s="61"/>
      <c r="WZY50" s="61"/>
      <c r="WZZ50" s="61"/>
      <c r="XAA50" s="61"/>
      <c r="XAB50" s="61"/>
      <c r="XAC50" s="61"/>
      <c r="XAD50" s="61"/>
      <c r="XAE50" s="61"/>
      <c r="XAF50" s="61"/>
      <c r="XAG50" s="61"/>
      <c r="XAH50" s="61"/>
      <c r="XAI50" s="61"/>
      <c r="XAJ50" s="61"/>
      <c r="XAK50" s="61"/>
      <c r="XAL50" s="61"/>
      <c r="XAM50" s="61"/>
      <c r="XAN50" s="61"/>
      <c r="XAO50" s="61"/>
      <c r="XAP50" s="61"/>
      <c r="XAQ50" s="61"/>
      <c r="XAR50" s="61"/>
      <c r="XAS50" s="61"/>
      <c r="XAT50" s="61"/>
      <c r="XAU50" s="61"/>
      <c r="XAV50" s="61"/>
      <c r="XAW50" s="61"/>
      <c r="XAX50" s="61"/>
      <c r="XAY50" s="61"/>
      <c r="XAZ50" s="61"/>
      <c r="XBA50" s="61"/>
      <c r="XBB50" s="61"/>
      <c r="XBC50" s="61"/>
      <c r="XBD50" s="61"/>
      <c r="XBE50" s="61"/>
      <c r="XBF50" s="61"/>
      <c r="XBG50" s="61"/>
      <c r="XBH50" s="61"/>
      <c r="XBI50" s="61"/>
      <c r="XBJ50" s="61"/>
      <c r="XBK50" s="61"/>
      <c r="XBL50" s="61"/>
      <c r="XBM50" s="61"/>
      <c r="XBN50" s="61"/>
      <c r="XBO50" s="61"/>
      <c r="XBP50" s="61"/>
      <c r="XBQ50" s="61"/>
      <c r="XBR50" s="61"/>
      <c r="XBS50" s="61"/>
      <c r="XBT50" s="61"/>
      <c r="XBU50" s="61"/>
      <c r="XBV50" s="61"/>
      <c r="XBW50" s="61"/>
      <c r="XBX50" s="61"/>
      <c r="XBY50" s="61"/>
      <c r="XBZ50" s="61"/>
      <c r="XCA50" s="61"/>
      <c r="XCB50" s="61"/>
      <c r="XCC50" s="61"/>
      <c r="XCD50" s="61"/>
      <c r="XCE50" s="61"/>
      <c r="XCF50" s="61"/>
      <c r="XCG50" s="61"/>
      <c r="XCH50" s="61"/>
      <c r="XCI50" s="61"/>
      <c r="XCJ50" s="61"/>
      <c r="XCK50" s="61"/>
      <c r="XCL50" s="61"/>
      <c r="XCM50" s="61"/>
      <c r="XCN50" s="61"/>
      <c r="XCO50" s="61"/>
      <c r="XCP50" s="61"/>
      <c r="XCQ50" s="61"/>
      <c r="XCR50" s="61"/>
      <c r="XCS50" s="61"/>
      <c r="XCT50" s="61"/>
      <c r="XCU50" s="61"/>
      <c r="XCV50" s="61"/>
      <c r="XCW50" s="61"/>
      <c r="XCX50" s="61"/>
      <c r="XCY50" s="61"/>
      <c r="XCZ50" s="61"/>
    </row>
    <row r="51" spans="2:16328" x14ac:dyDescent="0.35">
      <c r="B51" s="20" t="s">
        <v>107</v>
      </c>
      <c r="C51" s="17">
        <f t="shared" ref="C51:L51" si="9">+C44</f>
        <v>118.73324885625004</v>
      </c>
      <c r="D51" s="17">
        <f t="shared" ca="1" si="9"/>
        <v>157.32569205506246</v>
      </c>
      <c r="E51" s="17">
        <f t="shared" ca="1" si="9"/>
        <v>203.189677481128</v>
      </c>
      <c r="F51" s="17">
        <f t="shared" ca="1" si="9"/>
        <v>253.12755254110294</v>
      </c>
      <c r="G51" s="17">
        <f t="shared" ca="1" si="9"/>
        <v>301.07076091685639</v>
      </c>
      <c r="H51" s="17">
        <f t="shared" ca="1" si="9"/>
        <v>344.87986157687158</v>
      </c>
      <c r="I51" s="17">
        <f t="shared" ca="1" si="9"/>
        <v>379.59102816910934</v>
      </c>
      <c r="J51" s="17">
        <f t="shared" ca="1" si="9"/>
        <v>410.58832473165671</v>
      </c>
      <c r="K51" s="17">
        <f t="shared" ca="1" si="9"/>
        <v>433.66194424206981</v>
      </c>
      <c r="L51" s="17">
        <f t="shared" ca="1" si="9"/>
        <v>458.05236310512498</v>
      </c>
      <c r="M51" s="94">
        <f ca="1">+M44</f>
        <v>472.77401294060155</v>
      </c>
      <c r="O51" s="65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1"/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1"/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1"/>
      <c r="HX51" s="61"/>
      <c r="HY51" s="61"/>
      <c r="HZ51" s="61"/>
      <c r="IA51" s="61"/>
      <c r="IB51" s="61"/>
      <c r="IC51" s="61"/>
      <c r="ID51" s="61"/>
      <c r="IE51" s="61"/>
      <c r="IF51" s="61"/>
      <c r="IG51" s="61"/>
      <c r="IH51" s="61"/>
      <c r="II51" s="61"/>
      <c r="IJ51" s="61"/>
      <c r="IK51" s="61"/>
      <c r="IL51" s="61"/>
      <c r="IM51" s="61"/>
      <c r="IN51" s="61"/>
      <c r="IO51" s="61"/>
      <c r="IP51" s="61"/>
      <c r="IQ51" s="61"/>
      <c r="IR51" s="61"/>
      <c r="IS51" s="61"/>
      <c r="IT51" s="61"/>
      <c r="IU51" s="61"/>
      <c r="IV51" s="61"/>
      <c r="IW51" s="61"/>
      <c r="IX51" s="61"/>
      <c r="IY51" s="61"/>
      <c r="IZ51" s="61"/>
      <c r="JA51" s="61"/>
      <c r="JB51" s="61"/>
      <c r="JC51" s="61"/>
      <c r="JD51" s="61"/>
      <c r="JE51" s="61"/>
      <c r="JF51" s="61"/>
      <c r="JG51" s="61"/>
      <c r="JH51" s="61"/>
      <c r="JI51" s="61"/>
      <c r="JJ51" s="61"/>
      <c r="JK51" s="61"/>
      <c r="JL51" s="61"/>
      <c r="JM51" s="61"/>
      <c r="JN51" s="61"/>
      <c r="JO51" s="61"/>
      <c r="JP51" s="61"/>
      <c r="JQ51" s="61"/>
      <c r="JR51" s="61"/>
      <c r="JS51" s="61"/>
      <c r="JT51" s="61"/>
      <c r="JU51" s="61"/>
      <c r="JV51" s="61"/>
      <c r="JW51" s="61"/>
      <c r="JX51" s="61"/>
      <c r="JY51" s="61"/>
      <c r="JZ51" s="61"/>
      <c r="KA51" s="61"/>
      <c r="KB51" s="61"/>
      <c r="KC51" s="61"/>
      <c r="KD51" s="61"/>
      <c r="KE51" s="61"/>
      <c r="KF51" s="61"/>
      <c r="KG51" s="61"/>
      <c r="KH51" s="61"/>
      <c r="KI51" s="61"/>
      <c r="KJ51" s="61"/>
      <c r="KK51" s="61"/>
      <c r="KL51" s="61"/>
      <c r="KM51" s="61"/>
      <c r="KN51" s="61"/>
      <c r="KO51" s="61"/>
      <c r="KP51" s="61"/>
      <c r="KQ51" s="61"/>
      <c r="KR51" s="61"/>
      <c r="KS51" s="61"/>
      <c r="KT51" s="61"/>
      <c r="KU51" s="61"/>
      <c r="KV51" s="61"/>
      <c r="KW51" s="61"/>
      <c r="KX51" s="61"/>
      <c r="KY51" s="61"/>
      <c r="KZ51" s="61"/>
      <c r="LA51" s="61"/>
      <c r="LB51" s="61"/>
      <c r="LC51" s="61"/>
      <c r="LD51" s="61"/>
      <c r="LE51" s="61"/>
      <c r="LF51" s="61"/>
      <c r="LG51" s="61"/>
      <c r="LH51" s="61"/>
      <c r="LI51" s="61"/>
      <c r="LJ51" s="61"/>
      <c r="LK51" s="61"/>
      <c r="LL51" s="61"/>
      <c r="LM51" s="61"/>
      <c r="LN51" s="61"/>
      <c r="LO51" s="61"/>
      <c r="LP51" s="61"/>
      <c r="LQ51" s="61"/>
      <c r="LR51" s="61"/>
      <c r="LS51" s="61"/>
      <c r="LT51" s="61"/>
      <c r="LU51" s="61"/>
      <c r="LV51" s="61"/>
      <c r="LW51" s="61"/>
      <c r="LX51" s="61"/>
      <c r="LY51" s="61"/>
      <c r="LZ51" s="61"/>
      <c r="MA51" s="61"/>
      <c r="MB51" s="61"/>
      <c r="MC51" s="61"/>
      <c r="MD51" s="61"/>
      <c r="ME51" s="61"/>
      <c r="MF51" s="61"/>
      <c r="MG51" s="61"/>
      <c r="MH51" s="61"/>
      <c r="MI51" s="61"/>
      <c r="MJ51" s="61"/>
      <c r="MK51" s="61"/>
      <c r="ML51" s="61"/>
      <c r="MM51" s="61"/>
      <c r="MN51" s="61"/>
      <c r="MO51" s="61"/>
      <c r="MP51" s="61"/>
      <c r="MQ51" s="61"/>
      <c r="MR51" s="61"/>
      <c r="MS51" s="61"/>
      <c r="MT51" s="61"/>
      <c r="MU51" s="61"/>
      <c r="MV51" s="61"/>
      <c r="MW51" s="61"/>
      <c r="MX51" s="61"/>
      <c r="MY51" s="61"/>
      <c r="MZ51" s="61"/>
      <c r="NA51" s="61"/>
      <c r="NB51" s="61"/>
      <c r="NC51" s="61"/>
      <c r="ND51" s="61"/>
      <c r="NE51" s="61"/>
      <c r="NF51" s="61"/>
      <c r="NG51" s="61"/>
      <c r="NH51" s="61"/>
      <c r="NI51" s="61"/>
      <c r="NJ51" s="61"/>
      <c r="NK51" s="61"/>
      <c r="NL51" s="61"/>
      <c r="NM51" s="61"/>
      <c r="NN51" s="61"/>
      <c r="NO51" s="61"/>
      <c r="NP51" s="61"/>
      <c r="NQ51" s="61"/>
      <c r="NR51" s="61"/>
      <c r="NS51" s="61"/>
      <c r="NT51" s="61"/>
      <c r="NU51" s="61"/>
      <c r="NV51" s="61"/>
      <c r="NW51" s="61"/>
      <c r="NX51" s="61"/>
      <c r="NY51" s="61"/>
      <c r="NZ51" s="61"/>
      <c r="OA51" s="61"/>
      <c r="OB51" s="61"/>
      <c r="OC51" s="61"/>
      <c r="OD51" s="61"/>
      <c r="OE51" s="61"/>
      <c r="OF51" s="61"/>
      <c r="OG51" s="61"/>
      <c r="OH51" s="61"/>
      <c r="OI51" s="61"/>
      <c r="OJ51" s="61"/>
      <c r="OK51" s="61"/>
      <c r="OL51" s="61"/>
      <c r="OM51" s="61"/>
      <c r="ON51" s="61"/>
      <c r="OO51" s="61"/>
      <c r="OP51" s="61"/>
      <c r="OQ51" s="61"/>
      <c r="OR51" s="61"/>
      <c r="OS51" s="61"/>
      <c r="OT51" s="61"/>
      <c r="OU51" s="61"/>
      <c r="OV51" s="61"/>
      <c r="OW51" s="61"/>
      <c r="OX51" s="61"/>
      <c r="OY51" s="61"/>
      <c r="OZ51" s="61"/>
      <c r="PA51" s="61"/>
      <c r="PB51" s="61"/>
      <c r="PC51" s="61"/>
      <c r="PD51" s="61"/>
      <c r="PE51" s="61"/>
      <c r="PF51" s="61"/>
      <c r="PG51" s="61"/>
      <c r="PH51" s="61"/>
      <c r="PI51" s="61"/>
      <c r="PJ51" s="61"/>
      <c r="PK51" s="61"/>
      <c r="PL51" s="61"/>
      <c r="PM51" s="61"/>
      <c r="PN51" s="61"/>
      <c r="PO51" s="61"/>
      <c r="PP51" s="61"/>
      <c r="PQ51" s="61"/>
      <c r="PR51" s="61"/>
      <c r="PS51" s="61"/>
      <c r="PT51" s="61"/>
      <c r="PU51" s="61"/>
      <c r="PV51" s="61"/>
      <c r="PW51" s="61"/>
      <c r="PX51" s="61"/>
      <c r="PY51" s="61"/>
      <c r="PZ51" s="61"/>
      <c r="QA51" s="61"/>
      <c r="QB51" s="61"/>
      <c r="QC51" s="61"/>
      <c r="QD51" s="61"/>
      <c r="QE51" s="61"/>
      <c r="QF51" s="61"/>
      <c r="QG51" s="61"/>
      <c r="QH51" s="61"/>
      <c r="QI51" s="61"/>
      <c r="QJ51" s="61"/>
      <c r="QK51" s="61"/>
      <c r="QL51" s="61"/>
      <c r="QM51" s="61"/>
      <c r="QN51" s="61"/>
      <c r="QO51" s="61"/>
      <c r="QP51" s="61"/>
      <c r="QQ51" s="61"/>
      <c r="QR51" s="61"/>
      <c r="QS51" s="61"/>
      <c r="QT51" s="61"/>
      <c r="QU51" s="61"/>
      <c r="QV51" s="61"/>
      <c r="QW51" s="61"/>
      <c r="QX51" s="61"/>
      <c r="QY51" s="61"/>
      <c r="QZ51" s="61"/>
      <c r="RA51" s="61"/>
      <c r="RB51" s="61"/>
      <c r="RC51" s="61"/>
      <c r="RD51" s="61"/>
      <c r="RE51" s="61"/>
      <c r="RF51" s="61"/>
      <c r="RG51" s="61"/>
      <c r="RH51" s="61"/>
      <c r="RI51" s="61"/>
      <c r="RJ51" s="61"/>
      <c r="RK51" s="61"/>
      <c r="RL51" s="61"/>
      <c r="RM51" s="61"/>
      <c r="RN51" s="61"/>
      <c r="RO51" s="61"/>
      <c r="RP51" s="61"/>
      <c r="RQ51" s="61"/>
      <c r="RR51" s="61"/>
      <c r="RS51" s="61"/>
      <c r="RT51" s="61"/>
      <c r="RU51" s="61"/>
      <c r="RV51" s="61"/>
      <c r="RW51" s="61"/>
      <c r="RX51" s="61"/>
      <c r="RY51" s="61"/>
      <c r="RZ51" s="61"/>
      <c r="SA51" s="61"/>
      <c r="SB51" s="61"/>
      <c r="SC51" s="61"/>
      <c r="SD51" s="61"/>
      <c r="SE51" s="61"/>
      <c r="SF51" s="61"/>
      <c r="SG51" s="61"/>
      <c r="SH51" s="61"/>
      <c r="SI51" s="61"/>
      <c r="SJ51" s="61"/>
      <c r="SK51" s="61"/>
      <c r="SL51" s="61"/>
      <c r="SM51" s="61"/>
      <c r="SN51" s="61"/>
      <c r="SO51" s="61"/>
      <c r="SP51" s="61"/>
      <c r="SQ51" s="61"/>
      <c r="SR51" s="61"/>
      <c r="SS51" s="61"/>
      <c r="ST51" s="61"/>
      <c r="SU51" s="61"/>
      <c r="SV51" s="61"/>
      <c r="SW51" s="61"/>
      <c r="SX51" s="61"/>
      <c r="SY51" s="61"/>
      <c r="SZ51" s="61"/>
      <c r="TA51" s="61"/>
      <c r="TB51" s="61"/>
      <c r="TC51" s="61"/>
      <c r="TD51" s="61"/>
      <c r="TE51" s="61"/>
      <c r="TF51" s="61"/>
      <c r="TG51" s="61"/>
      <c r="TH51" s="61"/>
      <c r="TI51" s="61"/>
      <c r="TJ51" s="61"/>
      <c r="TK51" s="61"/>
      <c r="TL51" s="61"/>
      <c r="TM51" s="61"/>
      <c r="TN51" s="61"/>
      <c r="TO51" s="61"/>
      <c r="TP51" s="61"/>
      <c r="TQ51" s="61"/>
      <c r="TR51" s="61"/>
      <c r="TS51" s="61"/>
      <c r="TT51" s="61"/>
      <c r="TU51" s="61"/>
      <c r="TV51" s="61"/>
      <c r="TW51" s="61"/>
      <c r="TX51" s="61"/>
      <c r="TY51" s="61"/>
      <c r="TZ51" s="61"/>
      <c r="UA51" s="61"/>
      <c r="UB51" s="61"/>
      <c r="UC51" s="61"/>
      <c r="UD51" s="61"/>
      <c r="UE51" s="61"/>
      <c r="UF51" s="61"/>
      <c r="UG51" s="61"/>
      <c r="UH51" s="61"/>
      <c r="UI51" s="61"/>
      <c r="UJ51" s="61"/>
      <c r="UK51" s="61"/>
      <c r="UL51" s="61"/>
      <c r="UM51" s="61"/>
      <c r="UN51" s="61"/>
      <c r="UO51" s="61"/>
      <c r="UP51" s="61"/>
      <c r="UQ51" s="61"/>
      <c r="UR51" s="61"/>
      <c r="US51" s="61"/>
      <c r="UT51" s="61"/>
      <c r="UU51" s="61"/>
      <c r="UV51" s="61"/>
      <c r="UW51" s="61"/>
      <c r="UX51" s="61"/>
      <c r="UY51" s="61"/>
      <c r="UZ51" s="61"/>
      <c r="VA51" s="61"/>
      <c r="VB51" s="61"/>
      <c r="VC51" s="61"/>
      <c r="VD51" s="61"/>
      <c r="VE51" s="61"/>
      <c r="VF51" s="61"/>
      <c r="VG51" s="61"/>
      <c r="VH51" s="61"/>
      <c r="VI51" s="61"/>
      <c r="VJ51" s="61"/>
      <c r="VK51" s="61"/>
      <c r="VL51" s="61"/>
      <c r="VM51" s="61"/>
      <c r="VN51" s="61"/>
      <c r="VO51" s="61"/>
      <c r="VP51" s="61"/>
      <c r="VQ51" s="61"/>
      <c r="VR51" s="61"/>
      <c r="VS51" s="61"/>
      <c r="VT51" s="61"/>
      <c r="VU51" s="61"/>
      <c r="VV51" s="61"/>
      <c r="VW51" s="61"/>
      <c r="VX51" s="61"/>
      <c r="VY51" s="61"/>
      <c r="VZ51" s="61"/>
      <c r="WA51" s="61"/>
      <c r="WB51" s="61"/>
      <c r="WC51" s="61"/>
      <c r="WD51" s="61"/>
      <c r="WE51" s="61"/>
      <c r="WF51" s="61"/>
      <c r="WG51" s="61"/>
      <c r="WH51" s="61"/>
      <c r="WI51" s="61"/>
      <c r="WJ51" s="61"/>
      <c r="WK51" s="61"/>
      <c r="WL51" s="61"/>
      <c r="WM51" s="61"/>
      <c r="WN51" s="61"/>
      <c r="WO51" s="61"/>
      <c r="WP51" s="61"/>
      <c r="WQ51" s="61"/>
      <c r="WR51" s="61"/>
      <c r="WS51" s="61"/>
      <c r="WT51" s="61"/>
      <c r="WU51" s="61"/>
      <c r="WV51" s="61"/>
      <c r="WW51" s="61"/>
      <c r="WX51" s="61"/>
      <c r="WY51" s="61"/>
      <c r="WZ51" s="61"/>
      <c r="XA51" s="61"/>
      <c r="XB51" s="61"/>
      <c r="XC51" s="61"/>
      <c r="XD51" s="61"/>
      <c r="XE51" s="61"/>
      <c r="XF51" s="61"/>
      <c r="XG51" s="61"/>
      <c r="XH51" s="61"/>
      <c r="XI51" s="61"/>
      <c r="XJ51" s="61"/>
      <c r="XK51" s="61"/>
      <c r="XL51" s="61"/>
      <c r="XM51" s="61"/>
      <c r="XN51" s="61"/>
      <c r="XO51" s="61"/>
      <c r="XP51" s="61"/>
      <c r="XQ51" s="61"/>
      <c r="XR51" s="61"/>
      <c r="XS51" s="61"/>
      <c r="XT51" s="61"/>
      <c r="XU51" s="61"/>
      <c r="XV51" s="61"/>
      <c r="XW51" s="61"/>
      <c r="XX51" s="61"/>
      <c r="XY51" s="61"/>
      <c r="XZ51" s="61"/>
      <c r="YA51" s="61"/>
      <c r="YB51" s="61"/>
      <c r="YC51" s="61"/>
      <c r="YD51" s="61"/>
      <c r="YE51" s="61"/>
      <c r="YF51" s="61"/>
      <c r="YG51" s="61"/>
      <c r="YH51" s="61"/>
      <c r="YI51" s="61"/>
      <c r="YJ51" s="61"/>
      <c r="YK51" s="61"/>
      <c r="YL51" s="61"/>
      <c r="YM51" s="61"/>
      <c r="YN51" s="61"/>
      <c r="YO51" s="61"/>
      <c r="YP51" s="61"/>
      <c r="YQ51" s="61"/>
      <c r="YR51" s="61"/>
      <c r="YS51" s="61"/>
      <c r="YT51" s="61"/>
      <c r="YU51" s="61"/>
      <c r="YV51" s="61"/>
      <c r="YW51" s="61"/>
      <c r="YX51" s="61"/>
      <c r="YY51" s="61"/>
      <c r="YZ51" s="61"/>
      <c r="ZA51" s="61"/>
      <c r="ZB51" s="61"/>
      <c r="ZC51" s="61"/>
      <c r="ZD51" s="61"/>
      <c r="ZE51" s="61"/>
      <c r="ZF51" s="61"/>
      <c r="ZG51" s="61"/>
      <c r="ZH51" s="61"/>
      <c r="ZI51" s="61"/>
      <c r="ZJ51" s="61"/>
      <c r="ZK51" s="61"/>
      <c r="ZL51" s="61"/>
      <c r="ZM51" s="61"/>
      <c r="ZN51" s="61"/>
      <c r="ZO51" s="61"/>
      <c r="ZP51" s="61"/>
      <c r="ZQ51" s="61"/>
      <c r="ZR51" s="61"/>
      <c r="ZS51" s="61"/>
      <c r="ZT51" s="61"/>
      <c r="ZU51" s="61"/>
      <c r="ZV51" s="61"/>
      <c r="ZW51" s="61"/>
      <c r="ZX51" s="61"/>
      <c r="ZY51" s="61"/>
      <c r="ZZ51" s="61"/>
      <c r="AAA51" s="61"/>
      <c r="AAB51" s="61"/>
      <c r="AAC51" s="61"/>
      <c r="AAD51" s="61"/>
      <c r="AAE51" s="61"/>
      <c r="AAF51" s="61"/>
      <c r="AAG51" s="61"/>
      <c r="AAH51" s="61"/>
      <c r="AAI51" s="61"/>
      <c r="AAJ51" s="61"/>
      <c r="AAK51" s="61"/>
      <c r="AAL51" s="61"/>
      <c r="AAM51" s="61"/>
      <c r="AAN51" s="61"/>
      <c r="AAO51" s="61"/>
      <c r="AAP51" s="61"/>
      <c r="AAQ51" s="61"/>
      <c r="AAR51" s="61"/>
      <c r="AAS51" s="61"/>
      <c r="AAT51" s="61"/>
      <c r="AAU51" s="61"/>
      <c r="AAV51" s="61"/>
      <c r="AAW51" s="61"/>
      <c r="AAX51" s="61"/>
      <c r="AAY51" s="61"/>
      <c r="AAZ51" s="61"/>
      <c r="ABA51" s="61"/>
      <c r="ABB51" s="61"/>
      <c r="ABC51" s="61"/>
      <c r="ABD51" s="61"/>
      <c r="ABE51" s="61"/>
      <c r="ABF51" s="61"/>
      <c r="ABG51" s="61"/>
      <c r="ABH51" s="61"/>
      <c r="ABI51" s="61"/>
      <c r="ABJ51" s="61"/>
      <c r="ABK51" s="61"/>
      <c r="ABL51" s="61"/>
      <c r="ABM51" s="61"/>
      <c r="ABN51" s="61"/>
      <c r="ABO51" s="61"/>
      <c r="ABP51" s="61"/>
      <c r="ABQ51" s="61"/>
      <c r="ABR51" s="61"/>
      <c r="ABS51" s="61"/>
      <c r="ABT51" s="61"/>
      <c r="ABU51" s="61"/>
      <c r="ABV51" s="61"/>
      <c r="ABW51" s="61"/>
      <c r="ABX51" s="61"/>
      <c r="ABY51" s="61"/>
      <c r="ABZ51" s="61"/>
      <c r="ACA51" s="61"/>
      <c r="ACB51" s="61"/>
      <c r="ACC51" s="61"/>
      <c r="ACD51" s="61"/>
      <c r="ACE51" s="61"/>
      <c r="ACF51" s="61"/>
      <c r="ACG51" s="61"/>
      <c r="ACH51" s="61"/>
      <c r="ACI51" s="61"/>
      <c r="ACJ51" s="61"/>
      <c r="ACK51" s="61"/>
      <c r="ACL51" s="61"/>
      <c r="ACM51" s="61"/>
      <c r="ACN51" s="61"/>
      <c r="ACO51" s="61"/>
      <c r="ACP51" s="61"/>
      <c r="ACQ51" s="61"/>
      <c r="ACR51" s="61"/>
      <c r="ACS51" s="61"/>
      <c r="ACT51" s="61"/>
      <c r="ACU51" s="61"/>
      <c r="ACV51" s="61"/>
      <c r="ACW51" s="61"/>
      <c r="ACX51" s="61"/>
      <c r="ACY51" s="61"/>
      <c r="ACZ51" s="61"/>
      <c r="ADA51" s="61"/>
      <c r="ADB51" s="61"/>
      <c r="ADC51" s="61"/>
      <c r="ADD51" s="61"/>
      <c r="ADE51" s="61"/>
      <c r="ADF51" s="61"/>
      <c r="ADG51" s="61"/>
      <c r="ADH51" s="61"/>
      <c r="ADI51" s="61"/>
      <c r="ADJ51" s="61"/>
      <c r="ADK51" s="61"/>
      <c r="ADL51" s="61"/>
      <c r="ADM51" s="61"/>
      <c r="ADN51" s="61"/>
      <c r="ADO51" s="61"/>
      <c r="ADP51" s="61"/>
      <c r="ADQ51" s="61"/>
      <c r="ADR51" s="61"/>
      <c r="ADS51" s="61"/>
      <c r="ADT51" s="61"/>
      <c r="ADU51" s="61"/>
      <c r="ADV51" s="61"/>
      <c r="ADW51" s="61"/>
      <c r="ADX51" s="61"/>
      <c r="ADY51" s="61"/>
      <c r="ADZ51" s="61"/>
      <c r="AEA51" s="61"/>
      <c r="AEB51" s="61"/>
      <c r="AEC51" s="61"/>
      <c r="AED51" s="61"/>
      <c r="AEE51" s="61"/>
      <c r="AEF51" s="61"/>
      <c r="AEG51" s="61"/>
      <c r="AEH51" s="61"/>
      <c r="AEI51" s="61"/>
      <c r="AEJ51" s="61"/>
      <c r="AEK51" s="61"/>
      <c r="AEL51" s="61"/>
      <c r="AEM51" s="61"/>
      <c r="AEN51" s="61"/>
      <c r="AEO51" s="61"/>
      <c r="AEP51" s="61"/>
      <c r="AEQ51" s="61"/>
      <c r="AER51" s="61"/>
      <c r="AES51" s="61"/>
      <c r="AET51" s="61"/>
      <c r="AEU51" s="61"/>
      <c r="AEV51" s="61"/>
      <c r="AEW51" s="61"/>
      <c r="AEX51" s="61"/>
      <c r="AEY51" s="61"/>
      <c r="AEZ51" s="61"/>
      <c r="AFA51" s="61"/>
      <c r="AFB51" s="61"/>
      <c r="AFC51" s="61"/>
      <c r="AFD51" s="61"/>
      <c r="AFE51" s="61"/>
      <c r="AFF51" s="61"/>
      <c r="AFG51" s="61"/>
      <c r="AFH51" s="61"/>
      <c r="AFI51" s="61"/>
      <c r="AFJ51" s="61"/>
      <c r="AFK51" s="61"/>
      <c r="AFL51" s="61"/>
      <c r="AFM51" s="61"/>
      <c r="AFN51" s="61"/>
      <c r="AFO51" s="61"/>
      <c r="AFP51" s="61"/>
      <c r="AFQ51" s="61"/>
      <c r="AFR51" s="61"/>
      <c r="AFS51" s="61"/>
      <c r="AFT51" s="61"/>
      <c r="AFU51" s="61"/>
      <c r="AFV51" s="61"/>
      <c r="AFW51" s="61"/>
      <c r="AFX51" s="61"/>
      <c r="AFY51" s="61"/>
      <c r="AFZ51" s="61"/>
      <c r="AGA51" s="61"/>
      <c r="AGB51" s="61"/>
      <c r="AGC51" s="61"/>
      <c r="AGD51" s="61"/>
      <c r="AGE51" s="61"/>
      <c r="AGF51" s="61"/>
      <c r="AGG51" s="61"/>
      <c r="AGH51" s="61"/>
      <c r="AGI51" s="61"/>
      <c r="AGJ51" s="61"/>
      <c r="AGK51" s="61"/>
      <c r="AGL51" s="61"/>
      <c r="AGM51" s="61"/>
      <c r="AGN51" s="61"/>
      <c r="AGO51" s="61"/>
      <c r="AGP51" s="61"/>
      <c r="AGQ51" s="61"/>
      <c r="AGR51" s="61"/>
      <c r="AGS51" s="61"/>
      <c r="AGT51" s="61"/>
      <c r="AGU51" s="61"/>
      <c r="AGV51" s="61"/>
      <c r="AGW51" s="61"/>
      <c r="AGX51" s="61"/>
      <c r="AGY51" s="61"/>
      <c r="AGZ51" s="61"/>
      <c r="AHA51" s="61"/>
      <c r="AHB51" s="61"/>
      <c r="AHC51" s="61"/>
      <c r="AHD51" s="61"/>
      <c r="AHE51" s="61"/>
      <c r="AHF51" s="61"/>
      <c r="AHG51" s="61"/>
      <c r="AHH51" s="61"/>
      <c r="AHI51" s="61"/>
      <c r="AHJ51" s="61"/>
      <c r="AHK51" s="61"/>
      <c r="AHL51" s="61"/>
      <c r="AHM51" s="61"/>
      <c r="AHN51" s="61"/>
      <c r="AHO51" s="61"/>
      <c r="AHP51" s="61"/>
      <c r="AHQ51" s="61"/>
      <c r="AHR51" s="61"/>
      <c r="AHS51" s="61"/>
      <c r="AHT51" s="61"/>
      <c r="AHU51" s="61"/>
      <c r="AHV51" s="61"/>
      <c r="AHW51" s="61"/>
      <c r="AHX51" s="61"/>
      <c r="AHY51" s="61"/>
      <c r="AHZ51" s="61"/>
      <c r="AIA51" s="61"/>
      <c r="AIB51" s="61"/>
      <c r="AIC51" s="61"/>
      <c r="AID51" s="61"/>
      <c r="AIE51" s="61"/>
      <c r="AIF51" s="61"/>
      <c r="AIG51" s="61"/>
      <c r="AIH51" s="61"/>
      <c r="AII51" s="61"/>
      <c r="AIJ51" s="61"/>
      <c r="AIK51" s="61"/>
      <c r="AIL51" s="61"/>
      <c r="AIM51" s="61"/>
      <c r="AIN51" s="61"/>
      <c r="AIO51" s="61"/>
      <c r="AIP51" s="61"/>
      <c r="AIQ51" s="61"/>
      <c r="AIR51" s="61"/>
      <c r="AIS51" s="61"/>
      <c r="AIT51" s="61"/>
      <c r="AIU51" s="61"/>
      <c r="AIV51" s="61"/>
      <c r="AIW51" s="61"/>
      <c r="AIX51" s="61"/>
      <c r="AIY51" s="61"/>
      <c r="AIZ51" s="61"/>
      <c r="AJA51" s="61"/>
      <c r="AJB51" s="61"/>
      <c r="AJC51" s="61"/>
      <c r="AJD51" s="61"/>
      <c r="AJE51" s="61"/>
      <c r="AJF51" s="61"/>
      <c r="AJG51" s="61"/>
      <c r="AJH51" s="61"/>
      <c r="AJI51" s="61"/>
      <c r="AJJ51" s="61"/>
      <c r="AJK51" s="61"/>
      <c r="AJL51" s="61"/>
      <c r="AJM51" s="61"/>
      <c r="AJN51" s="61"/>
      <c r="AJO51" s="61"/>
      <c r="AJP51" s="61"/>
      <c r="AJQ51" s="61"/>
      <c r="AJR51" s="61"/>
      <c r="AJS51" s="61"/>
      <c r="AJT51" s="61"/>
      <c r="AJU51" s="61"/>
      <c r="AJV51" s="61"/>
      <c r="AJW51" s="61"/>
      <c r="AJX51" s="61"/>
      <c r="AJY51" s="61"/>
      <c r="AJZ51" s="61"/>
      <c r="AKA51" s="61"/>
      <c r="AKB51" s="61"/>
      <c r="AKC51" s="61"/>
      <c r="AKD51" s="61"/>
      <c r="AKE51" s="61"/>
      <c r="AKF51" s="61"/>
      <c r="AKG51" s="61"/>
      <c r="AKH51" s="61"/>
      <c r="AKI51" s="61"/>
      <c r="AKJ51" s="61"/>
      <c r="AKK51" s="61"/>
      <c r="AKL51" s="61"/>
      <c r="AKM51" s="61"/>
      <c r="AKN51" s="61"/>
      <c r="AKO51" s="61"/>
      <c r="AKP51" s="61"/>
      <c r="AKQ51" s="61"/>
      <c r="AKR51" s="61"/>
      <c r="AKS51" s="61"/>
      <c r="AKT51" s="61"/>
      <c r="AKU51" s="61"/>
      <c r="AKV51" s="61"/>
      <c r="AKW51" s="61"/>
      <c r="AKX51" s="61"/>
      <c r="AKY51" s="61"/>
      <c r="AKZ51" s="61"/>
      <c r="ALA51" s="61"/>
      <c r="ALB51" s="61"/>
      <c r="ALC51" s="61"/>
      <c r="ALD51" s="61"/>
      <c r="ALE51" s="61"/>
      <c r="ALF51" s="61"/>
      <c r="ALG51" s="61"/>
      <c r="ALH51" s="61"/>
      <c r="ALI51" s="61"/>
      <c r="ALJ51" s="61"/>
      <c r="ALK51" s="61"/>
      <c r="ALL51" s="61"/>
      <c r="ALM51" s="61"/>
      <c r="ALN51" s="61"/>
      <c r="ALO51" s="61"/>
      <c r="ALP51" s="61"/>
      <c r="ALQ51" s="61"/>
      <c r="ALR51" s="61"/>
      <c r="ALS51" s="61"/>
      <c r="ALT51" s="61"/>
      <c r="ALU51" s="61"/>
      <c r="ALV51" s="61"/>
      <c r="ALW51" s="61"/>
      <c r="ALX51" s="61"/>
      <c r="ALY51" s="61"/>
      <c r="ALZ51" s="61"/>
      <c r="AMA51" s="61"/>
      <c r="AMB51" s="61"/>
      <c r="AMC51" s="61"/>
      <c r="AMD51" s="61"/>
      <c r="AME51" s="61"/>
      <c r="AMF51" s="61"/>
      <c r="AMG51" s="61"/>
      <c r="AMH51" s="61"/>
      <c r="AMI51" s="61"/>
      <c r="AMJ51" s="61"/>
      <c r="AMK51" s="61"/>
      <c r="AML51" s="61"/>
      <c r="AMM51" s="61"/>
      <c r="AMN51" s="61"/>
      <c r="AMO51" s="61"/>
      <c r="AMP51" s="61"/>
      <c r="AMQ51" s="61"/>
      <c r="AMR51" s="61"/>
      <c r="AMS51" s="61"/>
      <c r="AMT51" s="61"/>
      <c r="AMU51" s="61"/>
      <c r="AMV51" s="61"/>
      <c r="AMW51" s="61"/>
      <c r="AMX51" s="61"/>
      <c r="AMY51" s="61"/>
      <c r="AMZ51" s="61"/>
      <c r="ANA51" s="61"/>
      <c r="ANB51" s="61"/>
      <c r="ANC51" s="61"/>
      <c r="AND51" s="61"/>
      <c r="ANE51" s="61"/>
      <c r="ANF51" s="61"/>
      <c r="ANG51" s="61"/>
      <c r="ANH51" s="61"/>
      <c r="ANI51" s="61"/>
      <c r="ANJ51" s="61"/>
      <c r="ANK51" s="61"/>
      <c r="ANL51" s="61"/>
      <c r="ANM51" s="61"/>
      <c r="ANN51" s="61"/>
      <c r="ANO51" s="61"/>
      <c r="ANP51" s="61"/>
      <c r="ANQ51" s="61"/>
      <c r="ANR51" s="61"/>
      <c r="ANS51" s="61"/>
      <c r="ANT51" s="61"/>
      <c r="ANU51" s="61"/>
      <c r="ANV51" s="61"/>
      <c r="ANW51" s="61"/>
      <c r="ANX51" s="61"/>
      <c r="ANY51" s="61"/>
      <c r="ANZ51" s="61"/>
      <c r="AOA51" s="61"/>
      <c r="AOB51" s="61"/>
      <c r="AOC51" s="61"/>
      <c r="AOD51" s="61"/>
      <c r="AOE51" s="61"/>
      <c r="AOF51" s="61"/>
      <c r="AOG51" s="61"/>
      <c r="AOH51" s="61"/>
      <c r="AOI51" s="61"/>
      <c r="AOJ51" s="61"/>
      <c r="AOK51" s="61"/>
      <c r="AOL51" s="61"/>
      <c r="AOM51" s="61"/>
      <c r="AON51" s="61"/>
      <c r="AOO51" s="61"/>
      <c r="AOP51" s="61"/>
      <c r="AOQ51" s="61"/>
      <c r="AOR51" s="61"/>
      <c r="AOS51" s="61"/>
      <c r="AOT51" s="61"/>
      <c r="AOU51" s="61"/>
      <c r="AOV51" s="61"/>
      <c r="AOW51" s="61"/>
      <c r="AOX51" s="61"/>
      <c r="AOY51" s="61"/>
      <c r="AOZ51" s="61"/>
      <c r="APA51" s="61"/>
      <c r="APB51" s="61"/>
      <c r="APC51" s="61"/>
      <c r="APD51" s="61"/>
      <c r="APE51" s="61"/>
      <c r="APF51" s="61"/>
      <c r="APG51" s="61"/>
      <c r="APH51" s="61"/>
      <c r="API51" s="61"/>
      <c r="APJ51" s="61"/>
      <c r="APK51" s="61"/>
      <c r="APL51" s="61"/>
      <c r="APM51" s="61"/>
      <c r="APN51" s="61"/>
      <c r="APO51" s="61"/>
      <c r="APP51" s="61"/>
      <c r="APQ51" s="61"/>
      <c r="APR51" s="61"/>
      <c r="APS51" s="61"/>
      <c r="APT51" s="61"/>
      <c r="APU51" s="61"/>
      <c r="APV51" s="61"/>
      <c r="APW51" s="61"/>
      <c r="APX51" s="61"/>
      <c r="APY51" s="61"/>
      <c r="APZ51" s="61"/>
      <c r="AQA51" s="61"/>
      <c r="AQB51" s="61"/>
      <c r="AQC51" s="61"/>
      <c r="AQD51" s="61"/>
      <c r="AQE51" s="61"/>
      <c r="AQF51" s="61"/>
      <c r="AQG51" s="61"/>
      <c r="AQH51" s="61"/>
      <c r="AQI51" s="61"/>
      <c r="AQJ51" s="61"/>
      <c r="AQK51" s="61"/>
      <c r="AQL51" s="61"/>
      <c r="AQM51" s="61"/>
      <c r="AQN51" s="61"/>
      <c r="AQO51" s="61"/>
      <c r="AQP51" s="61"/>
      <c r="AQQ51" s="61"/>
      <c r="AQR51" s="61"/>
      <c r="AQS51" s="61"/>
      <c r="AQT51" s="61"/>
      <c r="AQU51" s="61"/>
      <c r="AQV51" s="61"/>
      <c r="AQW51" s="61"/>
      <c r="AQX51" s="61"/>
      <c r="AQY51" s="61"/>
      <c r="AQZ51" s="61"/>
      <c r="ARA51" s="61"/>
      <c r="ARB51" s="61"/>
      <c r="ARC51" s="61"/>
      <c r="ARD51" s="61"/>
      <c r="ARE51" s="61"/>
      <c r="ARF51" s="61"/>
      <c r="ARG51" s="61"/>
      <c r="ARH51" s="61"/>
      <c r="ARI51" s="61"/>
      <c r="ARJ51" s="61"/>
      <c r="ARK51" s="61"/>
      <c r="ARL51" s="61"/>
      <c r="ARM51" s="61"/>
      <c r="ARN51" s="61"/>
      <c r="ARO51" s="61"/>
      <c r="ARP51" s="61"/>
      <c r="ARQ51" s="61"/>
      <c r="ARR51" s="61"/>
      <c r="ARS51" s="61"/>
      <c r="ART51" s="61"/>
      <c r="ARU51" s="61"/>
      <c r="ARV51" s="61"/>
      <c r="ARW51" s="61"/>
      <c r="ARX51" s="61"/>
      <c r="ARY51" s="61"/>
      <c r="ARZ51" s="61"/>
      <c r="ASA51" s="61"/>
      <c r="ASB51" s="61"/>
      <c r="ASC51" s="61"/>
      <c r="ASD51" s="61"/>
      <c r="ASE51" s="61"/>
      <c r="ASF51" s="61"/>
      <c r="ASG51" s="61"/>
      <c r="ASH51" s="61"/>
      <c r="ASI51" s="61"/>
      <c r="ASJ51" s="61"/>
      <c r="ASK51" s="61"/>
      <c r="ASL51" s="61"/>
      <c r="ASM51" s="61"/>
      <c r="ASN51" s="61"/>
      <c r="ASO51" s="61"/>
      <c r="ASP51" s="61"/>
      <c r="ASQ51" s="61"/>
      <c r="ASR51" s="61"/>
      <c r="ASS51" s="61"/>
      <c r="AST51" s="61"/>
      <c r="ASU51" s="61"/>
      <c r="ASV51" s="61"/>
      <c r="ASW51" s="61"/>
      <c r="ASX51" s="61"/>
      <c r="ASY51" s="61"/>
      <c r="ASZ51" s="61"/>
      <c r="ATA51" s="61"/>
      <c r="ATB51" s="61"/>
      <c r="ATC51" s="61"/>
      <c r="ATD51" s="61"/>
      <c r="ATE51" s="61"/>
      <c r="ATF51" s="61"/>
      <c r="ATG51" s="61"/>
      <c r="ATH51" s="61"/>
      <c r="ATI51" s="61"/>
      <c r="ATJ51" s="61"/>
      <c r="ATK51" s="61"/>
      <c r="ATL51" s="61"/>
      <c r="ATM51" s="61"/>
      <c r="ATN51" s="61"/>
      <c r="ATO51" s="61"/>
      <c r="ATP51" s="61"/>
      <c r="ATQ51" s="61"/>
      <c r="ATR51" s="61"/>
      <c r="ATS51" s="61"/>
      <c r="ATT51" s="61"/>
      <c r="ATU51" s="61"/>
      <c r="ATV51" s="61"/>
      <c r="ATW51" s="61"/>
      <c r="ATX51" s="61"/>
      <c r="ATY51" s="61"/>
      <c r="ATZ51" s="61"/>
      <c r="AUA51" s="61"/>
      <c r="AUB51" s="61"/>
      <c r="AUC51" s="61"/>
      <c r="AUD51" s="61"/>
      <c r="AUE51" s="61"/>
      <c r="AUF51" s="61"/>
      <c r="AUG51" s="61"/>
      <c r="AUH51" s="61"/>
      <c r="AUI51" s="61"/>
      <c r="AUJ51" s="61"/>
      <c r="AUK51" s="61"/>
      <c r="AUL51" s="61"/>
      <c r="AUM51" s="61"/>
      <c r="AUN51" s="61"/>
      <c r="AUO51" s="61"/>
      <c r="AUP51" s="61"/>
      <c r="AUQ51" s="61"/>
      <c r="AUR51" s="61"/>
      <c r="AUS51" s="61"/>
      <c r="AUT51" s="61"/>
      <c r="AUU51" s="61"/>
      <c r="AUV51" s="61"/>
      <c r="AUW51" s="61"/>
      <c r="AUX51" s="61"/>
      <c r="AUY51" s="61"/>
      <c r="AUZ51" s="61"/>
      <c r="AVA51" s="61"/>
      <c r="AVB51" s="61"/>
      <c r="AVC51" s="61"/>
      <c r="AVD51" s="61"/>
      <c r="AVE51" s="61"/>
      <c r="AVF51" s="61"/>
      <c r="AVG51" s="61"/>
      <c r="AVH51" s="61"/>
      <c r="AVI51" s="61"/>
      <c r="AVJ51" s="61"/>
      <c r="AVK51" s="61"/>
      <c r="AVL51" s="61"/>
      <c r="AVM51" s="61"/>
      <c r="AVN51" s="61"/>
      <c r="AVO51" s="61"/>
      <c r="AVP51" s="61"/>
      <c r="AVQ51" s="61"/>
      <c r="AVR51" s="61"/>
      <c r="AVS51" s="61"/>
      <c r="AVT51" s="61"/>
      <c r="AVU51" s="61"/>
      <c r="AVV51" s="61"/>
      <c r="AVW51" s="61"/>
      <c r="AVX51" s="61"/>
      <c r="AVY51" s="61"/>
      <c r="AVZ51" s="61"/>
      <c r="AWA51" s="61"/>
      <c r="AWB51" s="61"/>
      <c r="AWC51" s="61"/>
      <c r="AWD51" s="61"/>
      <c r="AWE51" s="61"/>
      <c r="AWF51" s="61"/>
      <c r="AWG51" s="61"/>
      <c r="AWH51" s="61"/>
      <c r="AWI51" s="61"/>
      <c r="AWJ51" s="61"/>
      <c r="AWK51" s="61"/>
      <c r="AWL51" s="61"/>
      <c r="AWM51" s="61"/>
      <c r="AWN51" s="61"/>
      <c r="AWO51" s="61"/>
      <c r="AWP51" s="61"/>
      <c r="AWQ51" s="61"/>
      <c r="AWR51" s="61"/>
      <c r="AWS51" s="61"/>
      <c r="AWT51" s="61"/>
      <c r="AWU51" s="61"/>
      <c r="AWV51" s="61"/>
      <c r="AWW51" s="61"/>
      <c r="AWX51" s="61"/>
      <c r="AWY51" s="61"/>
      <c r="AWZ51" s="61"/>
      <c r="AXA51" s="61"/>
      <c r="AXB51" s="61"/>
      <c r="AXC51" s="61"/>
      <c r="AXD51" s="61"/>
      <c r="AXE51" s="61"/>
      <c r="AXF51" s="61"/>
      <c r="AXG51" s="61"/>
      <c r="AXH51" s="61"/>
      <c r="AXI51" s="61"/>
      <c r="AXJ51" s="61"/>
      <c r="AXK51" s="61"/>
      <c r="AXL51" s="61"/>
      <c r="AXM51" s="61"/>
      <c r="AXN51" s="61"/>
      <c r="AXO51" s="61"/>
      <c r="AXP51" s="61"/>
      <c r="AXQ51" s="61"/>
      <c r="AXR51" s="61"/>
      <c r="AXS51" s="61"/>
      <c r="AXT51" s="61"/>
      <c r="AXU51" s="61"/>
      <c r="AXV51" s="61"/>
      <c r="AXW51" s="61"/>
      <c r="AXX51" s="61"/>
      <c r="AXY51" s="61"/>
      <c r="AXZ51" s="61"/>
      <c r="AYA51" s="61"/>
      <c r="AYB51" s="61"/>
      <c r="AYC51" s="61"/>
      <c r="AYD51" s="61"/>
      <c r="AYE51" s="61"/>
      <c r="AYF51" s="61"/>
      <c r="AYG51" s="61"/>
      <c r="AYH51" s="61"/>
      <c r="AYI51" s="61"/>
      <c r="AYJ51" s="61"/>
      <c r="AYK51" s="61"/>
      <c r="AYL51" s="61"/>
      <c r="AYM51" s="61"/>
      <c r="AYN51" s="61"/>
      <c r="AYO51" s="61"/>
      <c r="AYP51" s="61"/>
      <c r="AYQ51" s="61"/>
      <c r="AYR51" s="61"/>
      <c r="AYS51" s="61"/>
      <c r="AYT51" s="61"/>
      <c r="AYU51" s="61"/>
      <c r="AYV51" s="61"/>
      <c r="AYW51" s="61"/>
      <c r="AYX51" s="61"/>
      <c r="AYY51" s="61"/>
      <c r="AYZ51" s="61"/>
      <c r="AZA51" s="61"/>
      <c r="AZB51" s="61"/>
      <c r="AZC51" s="61"/>
      <c r="AZD51" s="61"/>
      <c r="AZE51" s="61"/>
      <c r="AZF51" s="61"/>
      <c r="AZG51" s="61"/>
      <c r="AZH51" s="61"/>
      <c r="AZI51" s="61"/>
      <c r="AZJ51" s="61"/>
      <c r="AZK51" s="61"/>
      <c r="AZL51" s="61"/>
      <c r="AZM51" s="61"/>
      <c r="AZN51" s="61"/>
      <c r="AZO51" s="61"/>
      <c r="AZP51" s="61"/>
      <c r="AZQ51" s="61"/>
      <c r="AZR51" s="61"/>
      <c r="AZS51" s="61"/>
      <c r="AZT51" s="61"/>
      <c r="AZU51" s="61"/>
      <c r="AZV51" s="61"/>
      <c r="AZW51" s="61"/>
      <c r="AZX51" s="61"/>
      <c r="AZY51" s="61"/>
      <c r="AZZ51" s="61"/>
      <c r="BAA51" s="61"/>
      <c r="BAB51" s="61"/>
      <c r="BAC51" s="61"/>
      <c r="BAD51" s="61"/>
      <c r="BAE51" s="61"/>
      <c r="BAF51" s="61"/>
      <c r="BAG51" s="61"/>
      <c r="BAH51" s="61"/>
      <c r="BAI51" s="61"/>
      <c r="BAJ51" s="61"/>
      <c r="BAK51" s="61"/>
      <c r="BAL51" s="61"/>
      <c r="BAM51" s="61"/>
      <c r="BAN51" s="61"/>
      <c r="BAO51" s="61"/>
      <c r="BAP51" s="61"/>
      <c r="BAQ51" s="61"/>
      <c r="BAR51" s="61"/>
      <c r="BAS51" s="61"/>
      <c r="BAT51" s="61"/>
      <c r="BAU51" s="61"/>
      <c r="BAV51" s="61"/>
      <c r="BAW51" s="61"/>
      <c r="BAX51" s="61"/>
      <c r="BAY51" s="61"/>
      <c r="BAZ51" s="61"/>
      <c r="BBA51" s="61"/>
      <c r="BBB51" s="61"/>
      <c r="BBC51" s="61"/>
      <c r="BBD51" s="61"/>
      <c r="BBE51" s="61"/>
      <c r="BBF51" s="61"/>
      <c r="BBG51" s="61"/>
      <c r="BBH51" s="61"/>
      <c r="BBI51" s="61"/>
      <c r="BBJ51" s="61"/>
      <c r="BBK51" s="61"/>
      <c r="BBL51" s="61"/>
      <c r="BBM51" s="61"/>
      <c r="BBN51" s="61"/>
      <c r="BBO51" s="61"/>
      <c r="BBP51" s="61"/>
      <c r="BBQ51" s="61"/>
      <c r="BBR51" s="61"/>
      <c r="BBS51" s="61"/>
      <c r="BBT51" s="61"/>
      <c r="BBU51" s="61"/>
      <c r="BBV51" s="61"/>
      <c r="BBW51" s="61"/>
      <c r="BBX51" s="61"/>
      <c r="BBY51" s="61"/>
      <c r="BBZ51" s="61"/>
      <c r="BCA51" s="61"/>
      <c r="BCB51" s="61"/>
      <c r="BCC51" s="61"/>
      <c r="BCD51" s="61"/>
      <c r="BCE51" s="61"/>
      <c r="BCF51" s="61"/>
      <c r="BCG51" s="61"/>
      <c r="BCH51" s="61"/>
      <c r="BCI51" s="61"/>
      <c r="BCJ51" s="61"/>
      <c r="BCK51" s="61"/>
      <c r="BCL51" s="61"/>
      <c r="BCM51" s="61"/>
      <c r="BCN51" s="61"/>
      <c r="BCO51" s="61"/>
      <c r="BCP51" s="61"/>
      <c r="BCQ51" s="61"/>
      <c r="BCR51" s="61"/>
      <c r="BCS51" s="61"/>
      <c r="BCT51" s="61"/>
      <c r="BCU51" s="61"/>
      <c r="BCV51" s="61"/>
      <c r="BCW51" s="61"/>
      <c r="BCX51" s="61"/>
      <c r="BCY51" s="61"/>
      <c r="BCZ51" s="61"/>
      <c r="BDA51" s="61"/>
      <c r="BDB51" s="61"/>
      <c r="BDC51" s="61"/>
      <c r="BDD51" s="61"/>
      <c r="BDE51" s="61"/>
      <c r="BDF51" s="61"/>
      <c r="BDG51" s="61"/>
      <c r="BDH51" s="61"/>
      <c r="BDI51" s="61"/>
      <c r="BDJ51" s="61"/>
      <c r="BDK51" s="61"/>
      <c r="BDL51" s="61"/>
      <c r="BDM51" s="61"/>
      <c r="BDN51" s="61"/>
      <c r="BDO51" s="61"/>
      <c r="BDP51" s="61"/>
      <c r="BDQ51" s="61"/>
      <c r="BDR51" s="61"/>
      <c r="BDS51" s="61"/>
      <c r="BDT51" s="61"/>
      <c r="BDU51" s="61"/>
      <c r="BDV51" s="61"/>
      <c r="BDW51" s="61"/>
      <c r="BDX51" s="61"/>
      <c r="BDY51" s="61"/>
      <c r="BDZ51" s="61"/>
      <c r="BEA51" s="61"/>
      <c r="BEB51" s="61"/>
      <c r="BEC51" s="61"/>
      <c r="BED51" s="61"/>
      <c r="BEE51" s="61"/>
      <c r="BEF51" s="61"/>
      <c r="BEG51" s="61"/>
      <c r="BEH51" s="61"/>
      <c r="BEI51" s="61"/>
      <c r="BEJ51" s="61"/>
      <c r="BEK51" s="61"/>
      <c r="BEL51" s="61"/>
      <c r="BEM51" s="61"/>
      <c r="BEN51" s="61"/>
      <c r="BEO51" s="61"/>
      <c r="BEP51" s="61"/>
      <c r="BEQ51" s="61"/>
      <c r="BER51" s="61"/>
      <c r="BES51" s="61"/>
      <c r="BET51" s="61"/>
      <c r="BEU51" s="61"/>
      <c r="BEV51" s="61"/>
      <c r="BEW51" s="61"/>
      <c r="BEX51" s="61"/>
      <c r="BEY51" s="61"/>
      <c r="BEZ51" s="61"/>
      <c r="BFA51" s="61"/>
      <c r="BFB51" s="61"/>
      <c r="BFC51" s="61"/>
      <c r="BFD51" s="61"/>
      <c r="BFE51" s="61"/>
      <c r="BFF51" s="61"/>
      <c r="BFG51" s="61"/>
      <c r="BFH51" s="61"/>
      <c r="BFI51" s="61"/>
      <c r="BFJ51" s="61"/>
      <c r="BFK51" s="61"/>
      <c r="BFL51" s="61"/>
      <c r="BFM51" s="61"/>
      <c r="BFN51" s="61"/>
      <c r="BFO51" s="61"/>
      <c r="BFP51" s="61"/>
      <c r="BFQ51" s="61"/>
      <c r="BFR51" s="61"/>
      <c r="BFS51" s="61"/>
      <c r="BFT51" s="61"/>
      <c r="BFU51" s="61"/>
      <c r="BFV51" s="61"/>
      <c r="BFW51" s="61"/>
      <c r="BFX51" s="61"/>
      <c r="BFY51" s="61"/>
      <c r="BFZ51" s="61"/>
      <c r="BGA51" s="61"/>
      <c r="BGB51" s="61"/>
      <c r="BGC51" s="61"/>
      <c r="BGD51" s="61"/>
      <c r="BGE51" s="61"/>
      <c r="BGF51" s="61"/>
      <c r="BGG51" s="61"/>
      <c r="BGH51" s="61"/>
      <c r="BGI51" s="61"/>
      <c r="BGJ51" s="61"/>
      <c r="BGK51" s="61"/>
      <c r="BGL51" s="61"/>
      <c r="BGM51" s="61"/>
      <c r="BGN51" s="61"/>
      <c r="BGO51" s="61"/>
      <c r="BGP51" s="61"/>
      <c r="BGQ51" s="61"/>
      <c r="BGR51" s="61"/>
      <c r="BGS51" s="61"/>
      <c r="BGT51" s="61"/>
      <c r="BGU51" s="61"/>
      <c r="BGV51" s="61"/>
      <c r="BGW51" s="61"/>
      <c r="BGX51" s="61"/>
      <c r="BGY51" s="61"/>
      <c r="BGZ51" s="61"/>
      <c r="BHA51" s="61"/>
      <c r="BHB51" s="61"/>
      <c r="BHC51" s="61"/>
      <c r="BHD51" s="61"/>
      <c r="BHE51" s="61"/>
      <c r="BHF51" s="61"/>
      <c r="BHG51" s="61"/>
      <c r="BHH51" s="61"/>
      <c r="BHI51" s="61"/>
      <c r="BHJ51" s="61"/>
      <c r="BHK51" s="61"/>
      <c r="BHL51" s="61"/>
      <c r="BHM51" s="61"/>
      <c r="BHN51" s="61"/>
      <c r="BHO51" s="61"/>
      <c r="BHP51" s="61"/>
      <c r="BHQ51" s="61"/>
      <c r="BHR51" s="61"/>
      <c r="BHS51" s="61"/>
      <c r="BHT51" s="61"/>
      <c r="BHU51" s="61"/>
      <c r="BHV51" s="61"/>
      <c r="BHW51" s="61"/>
      <c r="BHX51" s="61"/>
      <c r="BHY51" s="61"/>
      <c r="BHZ51" s="61"/>
      <c r="BIA51" s="61"/>
      <c r="BIB51" s="61"/>
      <c r="BIC51" s="61"/>
      <c r="BID51" s="61"/>
      <c r="BIE51" s="61"/>
      <c r="BIF51" s="61"/>
      <c r="BIG51" s="61"/>
      <c r="BIH51" s="61"/>
      <c r="BII51" s="61"/>
      <c r="BIJ51" s="61"/>
      <c r="BIK51" s="61"/>
      <c r="BIL51" s="61"/>
      <c r="BIM51" s="61"/>
      <c r="BIN51" s="61"/>
      <c r="BIO51" s="61"/>
      <c r="BIP51" s="61"/>
      <c r="BIQ51" s="61"/>
      <c r="BIR51" s="61"/>
      <c r="BIS51" s="61"/>
      <c r="BIT51" s="61"/>
      <c r="BIU51" s="61"/>
      <c r="BIV51" s="61"/>
      <c r="BIW51" s="61"/>
      <c r="BIX51" s="61"/>
      <c r="BIY51" s="61"/>
      <c r="BIZ51" s="61"/>
      <c r="BJA51" s="61"/>
      <c r="BJB51" s="61"/>
      <c r="BJC51" s="61"/>
      <c r="BJD51" s="61"/>
      <c r="BJE51" s="61"/>
      <c r="BJF51" s="61"/>
      <c r="BJG51" s="61"/>
      <c r="BJH51" s="61"/>
      <c r="BJI51" s="61"/>
      <c r="BJJ51" s="61"/>
      <c r="BJK51" s="61"/>
      <c r="BJL51" s="61"/>
      <c r="BJM51" s="61"/>
      <c r="BJN51" s="61"/>
      <c r="BJO51" s="61"/>
      <c r="BJP51" s="61"/>
      <c r="BJQ51" s="61"/>
      <c r="BJR51" s="61"/>
      <c r="BJS51" s="61"/>
      <c r="BJT51" s="61"/>
      <c r="BJU51" s="61"/>
      <c r="BJV51" s="61"/>
      <c r="BJW51" s="61"/>
      <c r="BJX51" s="61"/>
      <c r="BJY51" s="61"/>
      <c r="BJZ51" s="61"/>
      <c r="BKA51" s="61"/>
      <c r="BKB51" s="61"/>
      <c r="BKC51" s="61"/>
      <c r="BKD51" s="61"/>
      <c r="BKE51" s="61"/>
      <c r="BKF51" s="61"/>
      <c r="BKG51" s="61"/>
      <c r="BKH51" s="61"/>
      <c r="BKI51" s="61"/>
      <c r="BKJ51" s="61"/>
      <c r="BKK51" s="61"/>
      <c r="BKL51" s="61"/>
      <c r="BKM51" s="61"/>
      <c r="BKN51" s="61"/>
      <c r="BKO51" s="61"/>
      <c r="BKP51" s="61"/>
      <c r="BKQ51" s="61"/>
      <c r="BKR51" s="61"/>
      <c r="BKS51" s="61"/>
      <c r="BKT51" s="61"/>
      <c r="BKU51" s="61"/>
      <c r="BKV51" s="61"/>
      <c r="BKW51" s="61"/>
      <c r="BKX51" s="61"/>
      <c r="BKY51" s="61"/>
      <c r="BKZ51" s="61"/>
      <c r="BLA51" s="61"/>
      <c r="BLB51" s="61"/>
      <c r="BLC51" s="61"/>
      <c r="BLD51" s="61"/>
      <c r="BLE51" s="61"/>
      <c r="BLF51" s="61"/>
      <c r="BLG51" s="61"/>
      <c r="BLH51" s="61"/>
      <c r="BLI51" s="61"/>
      <c r="BLJ51" s="61"/>
      <c r="BLK51" s="61"/>
      <c r="BLL51" s="61"/>
      <c r="BLM51" s="61"/>
      <c r="BLN51" s="61"/>
      <c r="BLO51" s="61"/>
      <c r="BLP51" s="61"/>
      <c r="BLQ51" s="61"/>
      <c r="BLR51" s="61"/>
      <c r="BLS51" s="61"/>
      <c r="BLT51" s="61"/>
      <c r="BLU51" s="61"/>
      <c r="BLV51" s="61"/>
      <c r="BLW51" s="61"/>
      <c r="BLX51" s="61"/>
      <c r="BLY51" s="61"/>
      <c r="BLZ51" s="61"/>
      <c r="BMA51" s="61"/>
      <c r="BMB51" s="61"/>
      <c r="BMC51" s="61"/>
      <c r="BMD51" s="61"/>
      <c r="BME51" s="61"/>
      <c r="BMF51" s="61"/>
      <c r="BMG51" s="61"/>
      <c r="BMH51" s="61"/>
      <c r="BMI51" s="61"/>
      <c r="BMJ51" s="61"/>
      <c r="BMK51" s="61"/>
      <c r="BML51" s="61"/>
      <c r="BMM51" s="61"/>
      <c r="BMN51" s="61"/>
      <c r="BMO51" s="61"/>
      <c r="BMP51" s="61"/>
      <c r="BMQ51" s="61"/>
      <c r="BMR51" s="61"/>
      <c r="BMS51" s="61"/>
      <c r="BMT51" s="61"/>
      <c r="BMU51" s="61"/>
      <c r="BMV51" s="61"/>
      <c r="BMW51" s="61"/>
      <c r="BMX51" s="61"/>
      <c r="BMY51" s="61"/>
      <c r="BMZ51" s="61"/>
      <c r="BNA51" s="61"/>
      <c r="BNB51" s="61"/>
      <c r="BNC51" s="61"/>
      <c r="BND51" s="61"/>
      <c r="BNE51" s="61"/>
      <c r="BNF51" s="61"/>
      <c r="BNG51" s="61"/>
      <c r="BNH51" s="61"/>
      <c r="BNI51" s="61"/>
      <c r="BNJ51" s="61"/>
      <c r="BNK51" s="61"/>
      <c r="BNL51" s="61"/>
      <c r="BNM51" s="61"/>
      <c r="BNN51" s="61"/>
      <c r="BNO51" s="61"/>
      <c r="BNP51" s="61"/>
      <c r="BNQ51" s="61"/>
      <c r="BNR51" s="61"/>
      <c r="BNS51" s="61"/>
      <c r="BNT51" s="61"/>
      <c r="BNU51" s="61"/>
      <c r="BNV51" s="61"/>
      <c r="BNW51" s="61"/>
      <c r="BNX51" s="61"/>
      <c r="BNY51" s="61"/>
      <c r="BNZ51" s="61"/>
      <c r="BOA51" s="61"/>
      <c r="BOB51" s="61"/>
      <c r="BOC51" s="61"/>
      <c r="BOD51" s="61"/>
      <c r="BOE51" s="61"/>
      <c r="BOF51" s="61"/>
      <c r="BOG51" s="61"/>
      <c r="BOH51" s="61"/>
      <c r="BOI51" s="61"/>
      <c r="BOJ51" s="61"/>
      <c r="BOK51" s="61"/>
      <c r="BOL51" s="61"/>
      <c r="BOM51" s="61"/>
      <c r="BON51" s="61"/>
      <c r="BOO51" s="61"/>
      <c r="BOP51" s="61"/>
      <c r="BOQ51" s="61"/>
      <c r="BOR51" s="61"/>
      <c r="BOS51" s="61"/>
      <c r="BOT51" s="61"/>
      <c r="BOU51" s="61"/>
      <c r="BOV51" s="61"/>
      <c r="BOW51" s="61"/>
      <c r="BOX51" s="61"/>
      <c r="BOY51" s="61"/>
      <c r="BOZ51" s="61"/>
      <c r="BPA51" s="61"/>
      <c r="BPB51" s="61"/>
      <c r="BPC51" s="61"/>
      <c r="BPD51" s="61"/>
      <c r="BPE51" s="61"/>
      <c r="BPF51" s="61"/>
      <c r="BPG51" s="61"/>
      <c r="BPH51" s="61"/>
      <c r="BPI51" s="61"/>
      <c r="BPJ51" s="61"/>
      <c r="BPK51" s="61"/>
      <c r="BPL51" s="61"/>
      <c r="BPM51" s="61"/>
      <c r="BPN51" s="61"/>
      <c r="BPO51" s="61"/>
      <c r="BPP51" s="61"/>
      <c r="BPQ51" s="61"/>
      <c r="BPR51" s="61"/>
      <c r="BPS51" s="61"/>
      <c r="BPT51" s="61"/>
      <c r="BPU51" s="61"/>
      <c r="BPV51" s="61"/>
      <c r="BPW51" s="61"/>
      <c r="BPX51" s="61"/>
      <c r="BPY51" s="61"/>
      <c r="BPZ51" s="61"/>
      <c r="BQA51" s="61"/>
      <c r="BQB51" s="61"/>
      <c r="BQC51" s="61"/>
      <c r="BQD51" s="61"/>
      <c r="BQE51" s="61"/>
      <c r="BQF51" s="61"/>
      <c r="BQG51" s="61"/>
      <c r="BQH51" s="61"/>
      <c r="BQI51" s="61"/>
      <c r="BQJ51" s="61"/>
      <c r="BQK51" s="61"/>
      <c r="BQL51" s="61"/>
      <c r="BQM51" s="61"/>
      <c r="BQN51" s="61"/>
      <c r="BQO51" s="61"/>
      <c r="BQP51" s="61"/>
      <c r="BQQ51" s="61"/>
      <c r="BQR51" s="61"/>
      <c r="BQS51" s="61"/>
      <c r="BQT51" s="61"/>
      <c r="BQU51" s="61"/>
      <c r="BQV51" s="61"/>
      <c r="BQW51" s="61"/>
      <c r="BQX51" s="61"/>
      <c r="BQY51" s="61"/>
      <c r="BQZ51" s="61"/>
      <c r="BRA51" s="61"/>
      <c r="BRB51" s="61"/>
      <c r="BRC51" s="61"/>
      <c r="BRD51" s="61"/>
      <c r="BRE51" s="61"/>
      <c r="BRF51" s="61"/>
      <c r="BRG51" s="61"/>
      <c r="BRH51" s="61"/>
      <c r="BRI51" s="61"/>
      <c r="BRJ51" s="61"/>
      <c r="BRK51" s="61"/>
      <c r="BRL51" s="61"/>
      <c r="BRM51" s="61"/>
      <c r="BRN51" s="61"/>
      <c r="BRO51" s="61"/>
      <c r="BRP51" s="61"/>
      <c r="BRQ51" s="61"/>
      <c r="BRR51" s="61"/>
      <c r="BRS51" s="61"/>
      <c r="BRT51" s="61"/>
      <c r="BRU51" s="61"/>
      <c r="BRV51" s="61"/>
      <c r="BRW51" s="61"/>
      <c r="BRX51" s="61"/>
      <c r="BRY51" s="61"/>
      <c r="BRZ51" s="61"/>
      <c r="BSA51" s="61"/>
      <c r="BSB51" s="61"/>
      <c r="BSC51" s="61"/>
      <c r="BSD51" s="61"/>
      <c r="BSE51" s="61"/>
      <c r="BSF51" s="61"/>
      <c r="BSG51" s="61"/>
      <c r="BSH51" s="61"/>
      <c r="BSI51" s="61"/>
      <c r="BSJ51" s="61"/>
      <c r="BSK51" s="61"/>
      <c r="BSL51" s="61"/>
      <c r="BSM51" s="61"/>
      <c r="BSN51" s="61"/>
      <c r="BSO51" s="61"/>
      <c r="BSP51" s="61"/>
      <c r="BSQ51" s="61"/>
      <c r="BSR51" s="61"/>
      <c r="BSS51" s="61"/>
      <c r="BST51" s="61"/>
      <c r="BSU51" s="61"/>
      <c r="BSV51" s="61"/>
      <c r="BSW51" s="61"/>
      <c r="BSX51" s="61"/>
      <c r="BSY51" s="61"/>
      <c r="BSZ51" s="61"/>
      <c r="BTA51" s="61"/>
      <c r="BTB51" s="61"/>
      <c r="BTC51" s="61"/>
      <c r="BTD51" s="61"/>
      <c r="BTE51" s="61"/>
      <c r="BTF51" s="61"/>
      <c r="BTG51" s="61"/>
      <c r="BTH51" s="61"/>
      <c r="BTI51" s="61"/>
      <c r="BTJ51" s="61"/>
      <c r="BTK51" s="61"/>
      <c r="BTL51" s="61"/>
      <c r="BTM51" s="61"/>
      <c r="BTN51" s="61"/>
      <c r="BTO51" s="61"/>
      <c r="BTP51" s="61"/>
      <c r="BTQ51" s="61"/>
      <c r="BTR51" s="61"/>
      <c r="BTS51" s="61"/>
      <c r="BTT51" s="61"/>
      <c r="BTU51" s="61"/>
      <c r="BTV51" s="61"/>
      <c r="BTW51" s="61"/>
      <c r="BTX51" s="61"/>
      <c r="BTY51" s="61"/>
      <c r="BTZ51" s="61"/>
      <c r="BUA51" s="61"/>
      <c r="BUB51" s="61"/>
      <c r="BUC51" s="61"/>
      <c r="BUD51" s="61"/>
      <c r="BUE51" s="61"/>
      <c r="BUF51" s="61"/>
      <c r="BUG51" s="61"/>
      <c r="BUH51" s="61"/>
      <c r="BUI51" s="61"/>
      <c r="BUJ51" s="61"/>
      <c r="BUK51" s="61"/>
      <c r="BUL51" s="61"/>
      <c r="BUM51" s="61"/>
      <c r="BUN51" s="61"/>
      <c r="BUO51" s="61"/>
      <c r="BUP51" s="61"/>
      <c r="BUQ51" s="61"/>
      <c r="BUR51" s="61"/>
      <c r="BUS51" s="61"/>
      <c r="BUT51" s="61"/>
      <c r="BUU51" s="61"/>
      <c r="BUV51" s="61"/>
      <c r="BUW51" s="61"/>
      <c r="BUX51" s="61"/>
      <c r="BUY51" s="61"/>
      <c r="BUZ51" s="61"/>
      <c r="BVA51" s="61"/>
      <c r="BVB51" s="61"/>
      <c r="BVC51" s="61"/>
      <c r="BVD51" s="61"/>
      <c r="BVE51" s="61"/>
      <c r="BVF51" s="61"/>
      <c r="BVG51" s="61"/>
      <c r="BVH51" s="61"/>
      <c r="BVI51" s="61"/>
      <c r="BVJ51" s="61"/>
      <c r="BVK51" s="61"/>
      <c r="BVL51" s="61"/>
      <c r="BVM51" s="61"/>
      <c r="BVN51" s="61"/>
      <c r="BVO51" s="61"/>
      <c r="BVP51" s="61"/>
      <c r="BVQ51" s="61"/>
      <c r="BVR51" s="61"/>
      <c r="BVS51" s="61"/>
      <c r="BVT51" s="61"/>
      <c r="BVU51" s="61"/>
      <c r="BVV51" s="61"/>
      <c r="BVW51" s="61"/>
      <c r="BVX51" s="61"/>
      <c r="BVY51" s="61"/>
      <c r="BVZ51" s="61"/>
      <c r="BWA51" s="61"/>
      <c r="BWB51" s="61"/>
      <c r="BWC51" s="61"/>
      <c r="BWD51" s="61"/>
      <c r="BWE51" s="61"/>
      <c r="BWF51" s="61"/>
      <c r="BWG51" s="61"/>
      <c r="BWH51" s="61"/>
      <c r="BWI51" s="61"/>
      <c r="BWJ51" s="61"/>
      <c r="BWK51" s="61"/>
      <c r="BWL51" s="61"/>
      <c r="BWM51" s="61"/>
      <c r="BWN51" s="61"/>
      <c r="BWO51" s="61"/>
      <c r="BWP51" s="61"/>
      <c r="BWQ51" s="61"/>
      <c r="BWR51" s="61"/>
      <c r="BWS51" s="61"/>
      <c r="BWT51" s="61"/>
      <c r="BWU51" s="61"/>
      <c r="BWV51" s="61"/>
      <c r="BWW51" s="61"/>
      <c r="BWX51" s="61"/>
      <c r="BWY51" s="61"/>
      <c r="BWZ51" s="61"/>
      <c r="BXA51" s="61"/>
      <c r="BXB51" s="61"/>
      <c r="BXC51" s="61"/>
      <c r="BXD51" s="61"/>
      <c r="BXE51" s="61"/>
      <c r="BXF51" s="61"/>
      <c r="BXG51" s="61"/>
      <c r="BXH51" s="61"/>
      <c r="BXI51" s="61"/>
      <c r="BXJ51" s="61"/>
      <c r="BXK51" s="61"/>
      <c r="BXL51" s="61"/>
      <c r="BXM51" s="61"/>
      <c r="BXN51" s="61"/>
      <c r="BXO51" s="61"/>
      <c r="BXP51" s="61"/>
      <c r="BXQ51" s="61"/>
      <c r="BXR51" s="61"/>
      <c r="BXS51" s="61"/>
      <c r="BXT51" s="61"/>
      <c r="BXU51" s="61"/>
      <c r="BXV51" s="61"/>
      <c r="BXW51" s="61"/>
      <c r="BXX51" s="61"/>
      <c r="BXY51" s="61"/>
      <c r="BXZ51" s="61"/>
      <c r="BYA51" s="61"/>
      <c r="BYB51" s="61"/>
      <c r="BYC51" s="61"/>
      <c r="BYD51" s="61"/>
      <c r="BYE51" s="61"/>
      <c r="BYF51" s="61"/>
      <c r="BYG51" s="61"/>
      <c r="BYH51" s="61"/>
      <c r="BYI51" s="61"/>
      <c r="BYJ51" s="61"/>
      <c r="BYK51" s="61"/>
      <c r="BYL51" s="61"/>
      <c r="BYM51" s="61"/>
      <c r="BYN51" s="61"/>
      <c r="BYO51" s="61"/>
      <c r="BYP51" s="61"/>
      <c r="BYQ51" s="61"/>
      <c r="BYR51" s="61"/>
      <c r="BYS51" s="61"/>
      <c r="BYT51" s="61"/>
      <c r="BYU51" s="61"/>
      <c r="BYV51" s="61"/>
      <c r="BYW51" s="61"/>
      <c r="BYX51" s="61"/>
      <c r="BYY51" s="61"/>
      <c r="BYZ51" s="61"/>
      <c r="BZA51" s="61"/>
      <c r="BZB51" s="61"/>
      <c r="BZC51" s="61"/>
      <c r="BZD51" s="61"/>
      <c r="BZE51" s="61"/>
      <c r="BZF51" s="61"/>
      <c r="BZG51" s="61"/>
      <c r="BZH51" s="61"/>
      <c r="BZI51" s="61"/>
      <c r="BZJ51" s="61"/>
      <c r="BZK51" s="61"/>
      <c r="BZL51" s="61"/>
      <c r="BZM51" s="61"/>
      <c r="BZN51" s="61"/>
      <c r="BZO51" s="61"/>
      <c r="BZP51" s="61"/>
      <c r="BZQ51" s="61"/>
      <c r="BZR51" s="61"/>
      <c r="BZS51" s="61"/>
      <c r="BZT51" s="61"/>
      <c r="BZU51" s="61"/>
      <c r="BZV51" s="61"/>
      <c r="BZW51" s="61"/>
      <c r="BZX51" s="61"/>
      <c r="BZY51" s="61"/>
      <c r="BZZ51" s="61"/>
      <c r="CAA51" s="61"/>
      <c r="CAB51" s="61"/>
      <c r="CAC51" s="61"/>
      <c r="CAD51" s="61"/>
      <c r="CAE51" s="61"/>
      <c r="CAF51" s="61"/>
      <c r="CAG51" s="61"/>
      <c r="CAH51" s="61"/>
      <c r="CAI51" s="61"/>
      <c r="CAJ51" s="61"/>
      <c r="CAK51" s="61"/>
      <c r="CAL51" s="61"/>
      <c r="CAM51" s="61"/>
      <c r="CAN51" s="61"/>
      <c r="CAO51" s="61"/>
      <c r="CAP51" s="61"/>
      <c r="CAQ51" s="61"/>
      <c r="CAR51" s="61"/>
      <c r="CAS51" s="61"/>
      <c r="CAT51" s="61"/>
      <c r="CAU51" s="61"/>
      <c r="CAV51" s="61"/>
      <c r="CAW51" s="61"/>
      <c r="CAX51" s="61"/>
      <c r="CAY51" s="61"/>
      <c r="CAZ51" s="61"/>
      <c r="CBA51" s="61"/>
      <c r="CBB51" s="61"/>
      <c r="CBC51" s="61"/>
      <c r="CBD51" s="61"/>
      <c r="CBE51" s="61"/>
      <c r="CBF51" s="61"/>
      <c r="CBG51" s="61"/>
      <c r="CBH51" s="61"/>
      <c r="CBI51" s="61"/>
      <c r="CBJ51" s="61"/>
      <c r="CBK51" s="61"/>
      <c r="CBL51" s="61"/>
      <c r="CBM51" s="61"/>
      <c r="CBN51" s="61"/>
      <c r="CBO51" s="61"/>
      <c r="CBP51" s="61"/>
      <c r="CBQ51" s="61"/>
      <c r="CBR51" s="61"/>
      <c r="CBS51" s="61"/>
      <c r="CBT51" s="61"/>
      <c r="CBU51" s="61"/>
      <c r="CBV51" s="61"/>
      <c r="CBW51" s="61"/>
      <c r="CBX51" s="61"/>
      <c r="CBY51" s="61"/>
      <c r="CBZ51" s="61"/>
      <c r="CCA51" s="61"/>
      <c r="CCB51" s="61"/>
      <c r="CCC51" s="61"/>
      <c r="CCD51" s="61"/>
      <c r="CCE51" s="61"/>
      <c r="CCF51" s="61"/>
      <c r="CCG51" s="61"/>
      <c r="CCH51" s="61"/>
      <c r="CCI51" s="61"/>
      <c r="CCJ51" s="61"/>
      <c r="CCK51" s="61"/>
      <c r="CCL51" s="61"/>
      <c r="CCM51" s="61"/>
      <c r="CCN51" s="61"/>
      <c r="CCO51" s="61"/>
      <c r="CCP51" s="61"/>
      <c r="CCQ51" s="61"/>
      <c r="CCR51" s="61"/>
      <c r="CCS51" s="61"/>
      <c r="CCT51" s="61"/>
      <c r="CCU51" s="61"/>
      <c r="CCV51" s="61"/>
      <c r="CCW51" s="61"/>
      <c r="CCX51" s="61"/>
      <c r="CCY51" s="61"/>
      <c r="CCZ51" s="61"/>
      <c r="CDA51" s="61"/>
      <c r="CDB51" s="61"/>
      <c r="CDC51" s="61"/>
      <c r="CDD51" s="61"/>
      <c r="CDE51" s="61"/>
      <c r="CDF51" s="61"/>
      <c r="CDG51" s="61"/>
      <c r="CDH51" s="61"/>
      <c r="CDI51" s="61"/>
      <c r="CDJ51" s="61"/>
      <c r="CDK51" s="61"/>
      <c r="CDL51" s="61"/>
      <c r="CDM51" s="61"/>
      <c r="CDN51" s="61"/>
      <c r="CDO51" s="61"/>
      <c r="CDP51" s="61"/>
      <c r="CDQ51" s="61"/>
      <c r="CDR51" s="61"/>
      <c r="CDS51" s="61"/>
      <c r="CDT51" s="61"/>
      <c r="CDU51" s="61"/>
      <c r="CDV51" s="61"/>
      <c r="CDW51" s="61"/>
      <c r="CDX51" s="61"/>
      <c r="CDY51" s="61"/>
      <c r="CDZ51" s="61"/>
      <c r="CEA51" s="61"/>
      <c r="CEB51" s="61"/>
      <c r="CEC51" s="61"/>
      <c r="CED51" s="61"/>
      <c r="CEE51" s="61"/>
      <c r="CEF51" s="61"/>
      <c r="CEG51" s="61"/>
      <c r="CEH51" s="61"/>
      <c r="CEI51" s="61"/>
      <c r="CEJ51" s="61"/>
      <c r="CEK51" s="61"/>
      <c r="CEL51" s="61"/>
      <c r="CEM51" s="61"/>
      <c r="CEN51" s="61"/>
      <c r="CEO51" s="61"/>
      <c r="CEP51" s="61"/>
      <c r="CEQ51" s="61"/>
      <c r="CER51" s="61"/>
      <c r="CES51" s="61"/>
      <c r="CET51" s="61"/>
      <c r="CEU51" s="61"/>
      <c r="CEV51" s="61"/>
      <c r="CEW51" s="61"/>
      <c r="CEX51" s="61"/>
      <c r="CEY51" s="61"/>
      <c r="CEZ51" s="61"/>
      <c r="CFA51" s="61"/>
      <c r="CFB51" s="61"/>
      <c r="CFC51" s="61"/>
      <c r="CFD51" s="61"/>
      <c r="CFE51" s="61"/>
      <c r="CFF51" s="61"/>
      <c r="CFG51" s="61"/>
      <c r="CFH51" s="61"/>
      <c r="CFI51" s="61"/>
      <c r="CFJ51" s="61"/>
      <c r="CFK51" s="61"/>
      <c r="CFL51" s="61"/>
      <c r="CFM51" s="61"/>
      <c r="CFN51" s="61"/>
      <c r="CFO51" s="61"/>
      <c r="CFP51" s="61"/>
      <c r="CFQ51" s="61"/>
      <c r="CFR51" s="61"/>
      <c r="CFS51" s="61"/>
      <c r="CFT51" s="61"/>
      <c r="CFU51" s="61"/>
      <c r="CFV51" s="61"/>
      <c r="CFW51" s="61"/>
      <c r="CFX51" s="61"/>
      <c r="CFY51" s="61"/>
      <c r="CFZ51" s="61"/>
      <c r="CGA51" s="61"/>
      <c r="CGB51" s="61"/>
      <c r="CGC51" s="61"/>
      <c r="CGD51" s="61"/>
      <c r="CGE51" s="61"/>
      <c r="CGF51" s="61"/>
      <c r="CGG51" s="61"/>
      <c r="CGH51" s="61"/>
      <c r="CGI51" s="61"/>
      <c r="CGJ51" s="61"/>
      <c r="CGK51" s="61"/>
      <c r="CGL51" s="61"/>
      <c r="CGM51" s="61"/>
      <c r="CGN51" s="61"/>
      <c r="CGO51" s="61"/>
      <c r="CGP51" s="61"/>
      <c r="CGQ51" s="61"/>
      <c r="CGR51" s="61"/>
      <c r="CGS51" s="61"/>
      <c r="CGT51" s="61"/>
      <c r="CGU51" s="61"/>
      <c r="CGV51" s="61"/>
      <c r="CGW51" s="61"/>
      <c r="CGX51" s="61"/>
      <c r="CGY51" s="61"/>
      <c r="CGZ51" s="61"/>
      <c r="CHA51" s="61"/>
      <c r="CHB51" s="61"/>
      <c r="CHC51" s="61"/>
      <c r="CHD51" s="61"/>
      <c r="CHE51" s="61"/>
      <c r="CHF51" s="61"/>
      <c r="CHG51" s="61"/>
      <c r="CHH51" s="61"/>
      <c r="CHI51" s="61"/>
      <c r="CHJ51" s="61"/>
      <c r="CHK51" s="61"/>
      <c r="CHL51" s="61"/>
      <c r="CHM51" s="61"/>
      <c r="CHN51" s="61"/>
      <c r="CHO51" s="61"/>
      <c r="CHP51" s="61"/>
      <c r="CHQ51" s="61"/>
      <c r="CHR51" s="61"/>
      <c r="CHS51" s="61"/>
      <c r="CHT51" s="61"/>
      <c r="CHU51" s="61"/>
      <c r="CHV51" s="61"/>
      <c r="CHW51" s="61"/>
      <c r="CHX51" s="61"/>
      <c r="CHY51" s="61"/>
      <c r="CHZ51" s="61"/>
      <c r="CIA51" s="61"/>
      <c r="CIB51" s="61"/>
      <c r="CIC51" s="61"/>
      <c r="CID51" s="61"/>
      <c r="CIE51" s="61"/>
      <c r="CIF51" s="61"/>
      <c r="CIG51" s="61"/>
      <c r="CIH51" s="61"/>
      <c r="CII51" s="61"/>
      <c r="CIJ51" s="61"/>
      <c r="CIK51" s="61"/>
      <c r="CIL51" s="61"/>
      <c r="CIM51" s="61"/>
      <c r="CIN51" s="61"/>
      <c r="CIO51" s="61"/>
      <c r="CIP51" s="61"/>
      <c r="CIQ51" s="61"/>
      <c r="CIR51" s="61"/>
      <c r="CIS51" s="61"/>
      <c r="CIT51" s="61"/>
      <c r="CIU51" s="61"/>
      <c r="CIV51" s="61"/>
      <c r="CIW51" s="61"/>
      <c r="CIX51" s="61"/>
      <c r="CIY51" s="61"/>
      <c r="CIZ51" s="61"/>
      <c r="CJA51" s="61"/>
      <c r="CJB51" s="61"/>
      <c r="CJC51" s="61"/>
      <c r="CJD51" s="61"/>
      <c r="CJE51" s="61"/>
      <c r="CJF51" s="61"/>
      <c r="CJG51" s="61"/>
      <c r="CJH51" s="61"/>
      <c r="CJI51" s="61"/>
      <c r="CJJ51" s="61"/>
      <c r="CJK51" s="61"/>
      <c r="CJL51" s="61"/>
      <c r="CJM51" s="61"/>
      <c r="CJN51" s="61"/>
      <c r="CJO51" s="61"/>
      <c r="CJP51" s="61"/>
      <c r="CJQ51" s="61"/>
      <c r="CJR51" s="61"/>
      <c r="CJS51" s="61"/>
      <c r="CJT51" s="61"/>
      <c r="CJU51" s="61"/>
      <c r="CJV51" s="61"/>
      <c r="CJW51" s="61"/>
      <c r="CJX51" s="61"/>
      <c r="CJY51" s="61"/>
      <c r="CJZ51" s="61"/>
      <c r="CKA51" s="61"/>
      <c r="CKB51" s="61"/>
      <c r="CKC51" s="61"/>
      <c r="CKD51" s="61"/>
      <c r="CKE51" s="61"/>
      <c r="CKF51" s="61"/>
      <c r="CKG51" s="61"/>
      <c r="CKH51" s="61"/>
      <c r="CKI51" s="61"/>
      <c r="CKJ51" s="61"/>
      <c r="CKK51" s="61"/>
      <c r="CKL51" s="61"/>
      <c r="CKM51" s="61"/>
      <c r="CKN51" s="61"/>
      <c r="CKO51" s="61"/>
      <c r="CKP51" s="61"/>
      <c r="CKQ51" s="61"/>
      <c r="CKR51" s="61"/>
      <c r="CKS51" s="61"/>
      <c r="CKT51" s="61"/>
      <c r="CKU51" s="61"/>
      <c r="CKV51" s="61"/>
      <c r="CKW51" s="61"/>
      <c r="CKX51" s="61"/>
      <c r="CKY51" s="61"/>
      <c r="CKZ51" s="61"/>
      <c r="CLA51" s="61"/>
      <c r="CLB51" s="61"/>
      <c r="CLC51" s="61"/>
      <c r="CLD51" s="61"/>
      <c r="CLE51" s="61"/>
      <c r="CLF51" s="61"/>
      <c r="CLG51" s="61"/>
      <c r="CLH51" s="61"/>
      <c r="CLI51" s="61"/>
      <c r="CLJ51" s="61"/>
      <c r="CLK51" s="61"/>
      <c r="CLL51" s="61"/>
      <c r="CLM51" s="61"/>
      <c r="CLN51" s="61"/>
      <c r="CLO51" s="61"/>
      <c r="CLP51" s="61"/>
      <c r="CLQ51" s="61"/>
      <c r="CLR51" s="61"/>
      <c r="CLS51" s="61"/>
      <c r="CLT51" s="61"/>
      <c r="CLU51" s="61"/>
      <c r="CLV51" s="61"/>
      <c r="CLW51" s="61"/>
      <c r="CLX51" s="61"/>
      <c r="CLY51" s="61"/>
      <c r="CLZ51" s="61"/>
      <c r="CMA51" s="61"/>
      <c r="CMB51" s="61"/>
      <c r="CMC51" s="61"/>
      <c r="CMD51" s="61"/>
      <c r="CME51" s="61"/>
      <c r="CMF51" s="61"/>
      <c r="CMG51" s="61"/>
      <c r="CMH51" s="61"/>
      <c r="CMI51" s="61"/>
      <c r="CMJ51" s="61"/>
      <c r="CMK51" s="61"/>
      <c r="CML51" s="61"/>
      <c r="CMM51" s="61"/>
      <c r="CMN51" s="61"/>
      <c r="CMO51" s="61"/>
      <c r="CMP51" s="61"/>
      <c r="CMQ51" s="61"/>
      <c r="CMR51" s="61"/>
      <c r="CMS51" s="61"/>
      <c r="CMT51" s="61"/>
      <c r="CMU51" s="61"/>
      <c r="CMV51" s="61"/>
      <c r="CMW51" s="61"/>
      <c r="CMX51" s="61"/>
      <c r="CMY51" s="61"/>
      <c r="CMZ51" s="61"/>
      <c r="CNA51" s="61"/>
      <c r="CNB51" s="61"/>
      <c r="CNC51" s="61"/>
      <c r="CND51" s="61"/>
      <c r="CNE51" s="61"/>
      <c r="CNF51" s="61"/>
      <c r="CNG51" s="61"/>
      <c r="CNH51" s="61"/>
      <c r="CNI51" s="61"/>
      <c r="CNJ51" s="61"/>
      <c r="CNK51" s="61"/>
      <c r="CNL51" s="61"/>
      <c r="CNM51" s="61"/>
      <c r="CNN51" s="61"/>
      <c r="CNO51" s="61"/>
      <c r="CNP51" s="61"/>
      <c r="CNQ51" s="61"/>
      <c r="CNR51" s="61"/>
      <c r="CNS51" s="61"/>
      <c r="CNT51" s="61"/>
      <c r="CNU51" s="61"/>
      <c r="CNV51" s="61"/>
      <c r="CNW51" s="61"/>
      <c r="CNX51" s="61"/>
      <c r="CNY51" s="61"/>
      <c r="CNZ51" s="61"/>
      <c r="COA51" s="61"/>
      <c r="COB51" s="61"/>
      <c r="COC51" s="61"/>
      <c r="COD51" s="61"/>
      <c r="COE51" s="61"/>
      <c r="COF51" s="61"/>
      <c r="COG51" s="61"/>
      <c r="COH51" s="61"/>
      <c r="COI51" s="61"/>
      <c r="COJ51" s="61"/>
      <c r="COK51" s="61"/>
      <c r="COL51" s="61"/>
      <c r="COM51" s="61"/>
      <c r="CON51" s="61"/>
      <c r="COO51" s="61"/>
      <c r="COP51" s="61"/>
      <c r="COQ51" s="61"/>
      <c r="COR51" s="61"/>
      <c r="COS51" s="61"/>
      <c r="COT51" s="61"/>
      <c r="COU51" s="61"/>
      <c r="COV51" s="61"/>
      <c r="COW51" s="61"/>
      <c r="COX51" s="61"/>
      <c r="COY51" s="61"/>
      <c r="COZ51" s="61"/>
      <c r="CPA51" s="61"/>
      <c r="CPB51" s="61"/>
      <c r="CPC51" s="61"/>
      <c r="CPD51" s="61"/>
      <c r="CPE51" s="61"/>
      <c r="CPF51" s="61"/>
      <c r="CPG51" s="61"/>
      <c r="CPH51" s="61"/>
      <c r="CPI51" s="61"/>
      <c r="CPJ51" s="61"/>
      <c r="CPK51" s="61"/>
      <c r="CPL51" s="61"/>
      <c r="CPM51" s="61"/>
      <c r="CPN51" s="61"/>
      <c r="CPO51" s="61"/>
      <c r="CPP51" s="61"/>
      <c r="CPQ51" s="61"/>
      <c r="CPR51" s="61"/>
      <c r="CPS51" s="61"/>
      <c r="CPT51" s="61"/>
      <c r="CPU51" s="61"/>
      <c r="CPV51" s="61"/>
      <c r="CPW51" s="61"/>
      <c r="CPX51" s="61"/>
      <c r="CPY51" s="61"/>
      <c r="CPZ51" s="61"/>
      <c r="CQA51" s="61"/>
      <c r="CQB51" s="61"/>
      <c r="CQC51" s="61"/>
      <c r="CQD51" s="61"/>
      <c r="CQE51" s="61"/>
      <c r="CQF51" s="61"/>
      <c r="CQG51" s="61"/>
      <c r="CQH51" s="61"/>
      <c r="CQI51" s="61"/>
      <c r="CQJ51" s="61"/>
      <c r="CQK51" s="61"/>
      <c r="CQL51" s="61"/>
      <c r="CQM51" s="61"/>
      <c r="CQN51" s="61"/>
      <c r="CQO51" s="61"/>
      <c r="CQP51" s="61"/>
      <c r="CQQ51" s="61"/>
      <c r="CQR51" s="61"/>
      <c r="CQS51" s="61"/>
      <c r="CQT51" s="61"/>
      <c r="CQU51" s="61"/>
      <c r="CQV51" s="61"/>
      <c r="CQW51" s="61"/>
      <c r="CQX51" s="61"/>
      <c r="CQY51" s="61"/>
      <c r="CQZ51" s="61"/>
      <c r="CRA51" s="61"/>
      <c r="CRB51" s="61"/>
      <c r="CRC51" s="61"/>
      <c r="CRD51" s="61"/>
      <c r="CRE51" s="61"/>
      <c r="CRF51" s="61"/>
      <c r="CRG51" s="61"/>
      <c r="CRH51" s="61"/>
      <c r="CRI51" s="61"/>
      <c r="CRJ51" s="61"/>
      <c r="CRK51" s="61"/>
      <c r="CRL51" s="61"/>
      <c r="CRM51" s="61"/>
      <c r="CRN51" s="61"/>
      <c r="CRO51" s="61"/>
      <c r="CRP51" s="61"/>
      <c r="CRQ51" s="61"/>
      <c r="CRR51" s="61"/>
      <c r="CRS51" s="61"/>
      <c r="CRT51" s="61"/>
      <c r="CRU51" s="61"/>
      <c r="CRV51" s="61"/>
      <c r="CRW51" s="61"/>
      <c r="CRX51" s="61"/>
      <c r="CRY51" s="61"/>
      <c r="CRZ51" s="61"/>
      <c r="CSA51" s="61"/>
      <c r="CSB51" s="61"/>
      <c r="CSC51" s="61"/>
      <c r="CSD51" s="61"/>
      <c r="CSE51" s="61"/>
      <c r="CSF51" s="61"/>
      <c r="CSG51" s="61"/>
      <c r="CSH51" s="61"/>
      <c r="CSI51" s="61"/>
      <c r="CSJ51" s="61"/>
      <c r="CSK51" s="61"/>
      <c r="CSL51" s="61"/>
      <c r="CSM51" s="61"/>
      <c r="CSN51" s="61"/>
      <c r="CSO51" s="61"/>
      <c r="CSP51" s="61"/>
      <c r="CSQ51" s="61"/>
      <c r="CSR51" s="61"/>
      <c r="CSS51" s="61"/>
      <c r="CST51" s="61"/>
      <c r="CSU51" s="61"/>
      <c r="CSV51" s="61"/>
      <c r="CSW51" s="61"/>
      <c r="CSX51" s="61"/>
      <c r="CSY51" s="61"/>
      <c r="CSZ51" s="61"/>
      <c r="CTA51" s="61"/>
      <c r="CTB51" s="61"/>
      <c r="CTC51" s="61"/>
      <c r="CTD51" s="61"/>
      <c r="CTE51" s="61"/>
      <c r="CTF51" s="61"/>
      <c r="CTG51" s="61"/>
      <c r="CTH51" s="61"/>
      <c r="CTI51" s="61"/>
      <c r="CTJ51" s="61"/>
      <c r="CTK51" s="61"/>
      <c r="CTL51" s="61"/>
      <c r="CTM51" s="61"/>
      <c r="CTN51" s="61"/>
      <c r="CTO51" s="61"/>
      <c r="CTP51" s="61"/>
      <c r="CTQ51" s="61"/>
      <c r="CTR51" s="61"/>
      <c r="CTS51" s="61"/>
      <c r="CTT51" s="61"/>
      <c r="CTU51" s="61"/>
      <c r="CTV51" s="61"/>
      <c r="CTW51" s="61"/>
      <c r="CTX51" s="61"/>
      <c r="CTY51" s="61"/>
      <c r="CTZ51" s="61"/>
      <c r="CUA51" s="61"/>
      <c r="CUB51" s="61"/>
      <c r="CUC51" s="61"/>
      <c r="CUD51" s="61"/>
      <c r="CUE51" s="61"/>
      <c r="CUF51" s="61"/>
      <c r="CUG51" s="61"/>
      <c r="CUH51" s="61"/>
      <c r="CUI51" s="61"/>
      <c r="CUJ51" s="61"/>
      <c r="CUK51" s="61"/>
      <c r="CUL51" s="61"/>
      <c r="CUM51" s="61"/>
      <c r="CUN51" s="61"/>
      <c r="CUO51" s="61"/>
      <c r="CUP51" s="61"/>
      <c r="CUQ51" s="61"/>
      <c r="CUR51" s="61"/>
      <c r="CUS51" s="61"/>
      <c r="CUT51" s="61"/>
      <c r="CUU51" s="61"/>
      <c r="CUV51" s="61"/>
      <c r="CUW51" s="61"/>
      <c r="CUX51" s="61"/>
      <c r="CUY51" s="61"/>
      <c r="CUZ51" s="61"/>
      <c r="CVA51" s="61"/>
      <c r="CVB51" s="61"/>
      <c r="CVC51" s="61"/>
      <c r="CVD51" s="61"/>
      <c r="CVE51" s="61"/>
      <c r="CVF51" s="61"/>
      <c r="CVG51" s="61"/>
      <c r="CVH51" s="61"/>
      <c r="CVI51" s="61"/>
      <c r="CVJ51" s="61"/>
      <c r="CVK51" s="61"/>
      <c r="CVL51" s="61"/>
      <c r="CVM51" s="61"/>
      <c r="CVN51" s="61"/>
      <c r="CVO51" s="61"/>
      <c r="CVP51" s="61"/>
      <c r="CVQ51" s="61"/>
      <c r="CVR51" s="61"/>
      <c r="CVS51" s="61"/>
      <c r="CVT51" s="61"/>
      <c r="CVU51" s="61"/>
      <c r="CVV51" s="61"/>
      <c r="CVW51" s="61"/>
      <c r="CVX51" s="61"/>
      <c r="CVY51" s="61"/>
      <c r="CVZ51" s="61"/>
      <c r="CWA51" s="61"/>
      <c r="CWB51" s="61"/>
      <c r="CWC51" s="61"/>
      <c r="CWD51" s="61"/>
      <c r="CWE51" s="61"/>
      <c r="CWF51" s="61"/>
      <c r="CWG51" s="61"/>
      <c r="CWH51" s="61"/>
      <c r="CWI51" s="61"/>
      <c r="CWJ51" s="61"/>
      <c r="CWK51" s="61"/>
      <c r="CWL51" s="61"/>
      <c r="CWM51" s="61"/>
      <c r="CWN51" s="61"/>
      <c r="CWO51" s="61"/>
      <c r="CWP51" s="61"/>
      <c r="CWQ51" s="61"/>
      <c r="CWR51" s="61"/>
      <c r="CWS51" s="61"/>
      <c r="CWT51" s="61"/>
      <c r="CWU51" s="61"/>
      <c r="CWV51" s="61"/>
      <c r="CWW51" s="61"/>
      <c r="CWX51" s="61"/>
      <c r="CWY51" s="61"/>
      <c r="CWZ51" s="61"/>
      <c r="CXA51" s="61"/>
      <c r="CXB51" s="61"/>
      <c r="CXC51" s="61"/>
      <c r="CXD51" s="61"/>
      <c r="CXE51" s="61"/>
      <c r="CXF51" s="61"/>
      <c r="CXG51" s="61"/>
      <c r="CXH51" s="61"/>
      <c r="CXI51" s="61"/>
      <c r="CXJ51" s="61"/>
      <c r="CXK51" s="61"/>
      <c r="CXL51" s="61"/>
      <c r="CXM51" s="61"/>
      <c r="CXN51" s="61"/>
      <c r="CXO51" s="61"/>
      <c r="CXP51" s="61"/>
      <c r="CXQ51" s="61"/>
      <c r="CXR51" s="61"/>
      <c r="CXS51" s="61"/>
      <c r="CXT51" s="61"/>
      <c r="CXU51" s="61"/>
      <c r="CXV51" s="61"/>
      <c r="CXW51" s="61"/>
      <c r="CXX51" s="61"/>
      <c r="CXY51" s="61"/>
      <c r="CXZ51" s="61"/>
      <c r="CYA51" s="61"/>
      <c r="CYB51" s="61"/>
      <c r="CYC51" s="61"/>
      <c r="CYD51" s="61"/>
      <c r="CYE51" s="61"/>
      <c r="CYF51" s="61"/>
      <c r="CYG51" s="61"/>
      <c r="CYH51" s="61"/>
      <c r="CYI51" s="61"/>
      <c r="CYJ51" s="61"/>
      <c r="CYK51" s="61"/>
      <c r="CYL51" s="61"/>
      <c r="CYM51" s="61"/>
      <c r="CYN51" s="61"/>
      <c r="CYO51" s="61"/>
      <c r="CYP51" s="61"/>
      <c r="CYQ51" s="61"/>
      <c r="CYR51" s="61"/>
      <c r="CYS51" s="61"/>
      <c r="CYT51" s="61"/>
      <c r="CYU51" s="61"/>
      <c r="CYV51" s="61"/>
      <c r="CYW51" s="61"/>
      <c r="CYX51" s="61"/>
      <c r="CYY51" s="61"/>
      <c r="CYZ51" s="61"/>
      <c r="CZA51" s="61"/>
      <c r="CZB51" s="61"/>
      <c r="CZC51" s="61"/>
      <c r="CZD51" s="61"/>
      <c r="CZE51" s="61"/>
      <c r="CZF51" s="61"/>
      <c r="CZG51" s="61"/>
      <c r="CZH51" s="61"/>
      <c r="CZI51" s="61"/>
      <c r="CZJ51" s="61"/>
      <c r="CZK51" s="61"/>
      <c r="CZL51" s="61"/>
      <c r="CZM51" s="61"/>
      <c r="CZN51" s="61"/>
      <c r="CZO51" s="61"/>
      <c r="CZP51" s="61"/>
      <c r="CZQ51" s="61"/>
      <c r="CZR51" s="61"/>
      <c r="CZS51" s="61"/>
      <c r="CZT51" s="61"/>
      <c r="CZU51" s="61"/>
      <c r="CZV51" s="61"/>
      <c r="CZW51" s="61"/>
      <c r="CZX51" s="61"/>
      <c r="CZY51" s="61"/>
      <c r="CZZ51" s="61"/>
      <c r="DAA51" s="61"/>
      <c r="DAB51" s="61"/>
      <c r="DAC51" s="61"/>
      <c r="DAD51" s="61"/>
      <c r="DAE51" s="61"/>
      <c r="DAF51" s="61"/>
      <c r="DAG51" s="61"/>
      <c r="DAH51" s="61"/>
      <c r="DAI51" s="61"/>
      <c r="DAJ51" s="61"/>
      <c r="DAK51" s="61"/>
      <c r="DAL51" s="61"/>
      <c r="DAM51" s="61"/>
      <c r="DAN51" s="61"/>
      <c r="DAO51" s="61"/>
      <c r="DAP51" s="61"/>
      <c r="DAQ51" s="61"/>
      <c r="DAR51" s="61"/>
      <c r="DAS51" s="61"/>
      <c r="DAT51" s="61"/>
      <c r="DAU51" s="61"/>
      <c r="DAV51" s="61"/>
      <c r="DAW51" s="61"/>
      <c r="DAX51" s="61"/>
      <c r="DAY51" s="61"/>
      <c r="DAZ51" s="61"/>
      <c r="DBA51" s="61"/>
      <c r="DBB51" s="61"/>
      <c r="DBC51" s="61"/>
      <c r="DBD51" s="61"/>
      <c r="DBE51" s="61"/>
      <c r="DBF51" s="61"/>
      <c r="DBG51" s="61"/>
      <c r="DBH51" s="61"/>
      <c r="DBI51" s="61"/>
      <c r="DBJ51" s="61"/>
      <c r="DBK51" s="61"/>
      <c r="DBL51" s="61"/>
      <c r="DBM51" s="61"/>
      <c r="DBN51" s="61"/>
      <c r="DBO51" s="61"/>
      <c r="DBP51" s="61"/>
      <c r="DBQ51" s="61"/>
      <c r="DBR51" s="61"/>
      <c r="DBS51" s="61"/>
      <c r="DBT51" s="61"/>
      <c r="DBU51" s="61"/>
      <c r="DBV51" s="61"/>
      <c r="DBW51" s="61"/>
      <c r="DBX51" s="61"/>
      <c r="DBY51" s="61"/>
      <c r="DBZ51" s="61"/>
      <c r="DCA51" s="61"/>
      <c r="DCB51" s="61"/>
      <c r="DCC51" s="61"/>
      <c r="DCD51" s="61"/>
      <c r="DCE51" s="61"/>
      <c r="DCF51" s="61"/>
      <c r="DCG51" s="61"/>
      <c r="DCH51" s="61"/>
      <c r="DCI51" s="61"/>
      <c r="DCJ51" s="61"/>
      <c r="DCK51" s="61"/>
      <c r="DCL51" s="61"/>
      <c r="DCM51" s="61"/>
      <c r="DCN51" s="61"/>
      <c r="DCO51" s="61"/>
      <c r="DCP51" s="61"/>
      <c r="DCQ51" s="61"/>
      <c r="DCR51" s="61"/>
      <c r="DCS51" s="61"/>
      <c r="DCT51" s="61"/>
      <c r="DCU51" s="61"/>
      <c r="DCV51" s="61"/>
      <c r="DCW51" s="61"/>
      <c r="DCX51" s="61"/>
      <c r="DCY51" s="61"/>
      <c r="DCZ51" s="61"/>
      <c r="DDA51" s="61"/>
      <c r="DDB51" s="61"/>
      <c r="DDC51" s="61"/>
      <c r="DDD51" s="61"/>
      <c r="DDE51" s="61"/>
      <c r="DDF51" s="61"/>
      <c r="DDG51" s="61"/>
      <c r="DDH51" s="61"/>
      <c r="DDI51" s="61"/>
      <c r="DDJ51" s="61"/>
      <c r="DDK51" s="61"/>
      <c r="DDL51" s="61"/>
      <c r="DDM51" s="61"/>
      <c r="DDN51" s="61"/>
      <c r="DDO51" s="61"/>
      <c r="DDP51" s="61"/>
      <c r="DDQ51" s="61"/>
      <c r="DDR51" s="61"/>
      <c r="DDS51" s="61"/>
      <c r="DDT51" s="61"/>
      <c r="DDU51" s="61"/>
      <c r="DDV51" s="61"/>
      <c r="DDW51" s="61"/>
      <c r="DDX51" s="61"/>
      <c r="DDY51" s="61"/>
      <c r="DDZ51" s="61"/>
      <c r="DEA51" s="61"/>
      <c r="DEB51" s="61"/>
      <c r="DEC51" s="61"/>
      <c r="DED51" s="61"/>
      <c r="DEE51" s="61"/>
      <c r="DEF51" s="61"/>
      <c r="DEG51" s="61"/>
      <c r="DEH51" s="61"/>
      <c r="DEI51" s="61"/>
      <c r="DEJ51" s="61"/>
      <c r="DEK51" s="61"/>
      <c r="DEL51" s="61"/>
      <c r="DEM51" s="61"/>
      <c r="DEN51" s="61"/>
      <c r="DEO51" s="61"/>
      <c r="DEP51" s="61"/>
      <c r="DEQ51" s="61"/>
      <c r="DER51" s="61"/>
      <c r="DES51" s="61"/>
      <c r="DET51" s="61"/>
      <c r="DEU51" s="61"/>
      <c r="DEV51" s="61"/>
      <c r="DEW51" s="61"/>
      <c r="DEX51" s="61"/>
      <c r="DEY51" s="61"/>
      <c r="DEZ51" s="61"/>
      <c r="DFA51" s="61"/>
      <c r="DFB51" s="61"/>
      <c r="DFC51" s="61"/>
      <c r="DFD51" s="61"/>
      <c r="DFE51" s="61"/>
      <c r="DFF51" s="61"/>
      <c r="DFG51" s="61"/>
      <c r="DFH51" s="61"/>
      <c r="DFI51" s="61"/>
      <c r="DFJ51" s="61"/>
      <c r="DFK51" s="61"/>
      <c r="DFL51" s="61"/>
      <c r="DFM51" s="61"/>
      <c r="DFN51" s="61"/>
      <c r="DFO51" s="61"/>
      <c r="DFP51" s="61"/>
      <c r="DFQ51" s="61"/>
      <c r="DFR51" s="61"/>
      <c r="DFS51" s="61"/>
      <c r="DFT51" s="61"/>
      <c r="DFU51" s="61"/>
      <c r="DFV51" s="61"/>
      <c r="DFW51" s="61"/>
      <c r="DFX51" s="61"/>
      <c r="DFY51" s="61"/>
      <c r="DFZ51" s="61"/>
      <c r="DGA51" s="61"/>
      <c r="DGB51" s="61"/>
      <c r="DGC51" s="61"/>
      <c r="DGD51" s="61"/>
      <c r="DGE51" s="61"/>
      <c r="DGF51" s="61"/>
      <c r="DGG51" s="61"/>
      <c r="DGH51" s="61"/>
      <c r="DGI51" s="61"/>
      <c r="DGJ51" s="61"/>
      <c r="DGK51" s="61"/>
      <c r="DGL51" s="61"/>
      <c r="DGM51" s="61"/>
      <c r="DGN51" s="61"/>
      <c r="DGO51" s="61"/>
      <c r="DGP51" s="61"/>
      <c r="DGQ51" s="61"/>
      <c r="DGR51" s="61"/>
      <c r="DGS51" s="61"/>
      <c r="DGT51" s="61"/>
      <c r="DGU51" s="61"/>
      <c r="DGV51" s="61"/>
      <c r="DGW51" s="61"/>
      <c r="DGX51" s="61"/>
      <c r="DGY51" s="61"/>
      <c r="DGZ51" s="61"/>
      <c r="DHA51" s="61"/>
      <c r="DHB51" s="61"/>
      <c r="DHC51" s="61"/>
      <c r="DHD51" s="61"/>
      <c r="DHE51" s="61"/>
      <c r="DHF51" s="61"/>
      <c r="DHG51" s="61"/>
      <c r="DHH51" s="61"/>
      <c r="DHI51" s="61"/>
      <c r="DHJ51" s="61"/>
      <c r="DHK51" s="61"/>
      <c r="DHL51" s="61"/>
      <c r="DHM51" s="61"/>
      <c r="DHN51" s="61"/>
      <c r="DHO51" s="61"/>
      <c r="DHP51" s="61"/>
      <c r="DHQ51" s="61"/>
      <c r="DHR51" s="61"/>
      <c r="DHS51" s="61"/>
      <c r="DHT51" s="61"/>
      <c r="DHU51" s="61"/>
      <c r="DHV51" s="61"/>
      <c r="DHW51" s="61"/>
      <c r="DHX51" s="61"/>
      <c r="DHY51" s="61"/>
      <c r="DHZ51" s="61"/>
      <c r="DIA51" s="61"/>
      <c r="DIB51" s="61"/>
      <c r="DIC51" s="61"/>
      <c r="DID51" s="61"/>
      <c r="DIE51" s="61"/>
      <c r="DIF51" s="61"/>
      <c r="DIG51" s="61"/>
      <c r="DIH51" s="61"/>
      <c r="DII51" s="61"/>
      <c r="DIJ51" s="61"/>
      <c r="DIK51" s="61"/>
      <c r="DIL51" s="61"/>
      <c r="DIM51" s="61"/>
      <c r="DIN51" s="61"/>
      <c r="DIO51" s="61"/>
      <c r="DIP51" s="61"/>
      <c r="DIQ51" s="61"/>
      <c r="DIR51" s="61"/>
      <c r="DIS51" s="61"/>
      <c r="DIT51" s="61"/>
      <c r="DIU51" s="61"/>
      <c r="DIV51" s="61"/>
      <c r="DIW51" s="61"/>
      <c r="DIX51" s="61"/>
      <c r="DIY51" s="61"/>
      <c r="DIZ51" s="61"/>
      <c r="DJA51" s="61"/>
      <c r="DJB51" s="61"/>
      <c r="DJC51" s="61"/>
      <c r="DJD51" s="61"/>
      <c r="DJE51" s="61"/>
      <c r="DJF51" s="61"/>
      <c r="DJG51" s="61"/>
      <c r="DJH51" s="61"/>
      <c r="DJI51" s="61"/>
      <c r="DJJ51" s="61"/>
      <c r="DJK51" s="61"/>
      <c r="DJL51" s="61"/>
      <c r="DJM51" s="61"/>
      <c r="DJN51" s="61"/>
      <c r="DJO51" s="61"/>
      <c r="DJP51" s="61"/>
      <c r="DJQ51" s="61"/>
      <c r="DJR51" s="61"/>
      <c r="DJS51" s="61"/>
      <c r="DJT51" s="61"/>
      <c r="DJU51" s="61"/>
      <c r="DJV51" s="61"/>
      <c r="DJW51" s="61"/>
      <c r="DJX51" s="61"/>
      <c r="DJY51" s="61"/>
      <c r="DJZ51" s="61"/>
      <c r="DKA51" s="61"/>
      <c r="DKB51" s="61"/>
      <c r="DKC51" s="61"/>
      <c r="DKD51" s="61"/>
      <c r="DKE51" s="61"/>
      <c r="DKF51" s="61"/>
      <c r="DKG51" s="61"/>
      <c r="DKH51" s="61"/>
      <c r="DKI51" s="61"/>
      <c r="DKJ51" s="61"/>
      <c r="DKK51" s="61"/>
      <c r="DKL51" s="61"/>
      <c r="DKM51" s="61"/>
      <c r="DKN51" s="61"/>
      <c r="DKO51" s="61"/>
      <c r="DKP51" s="61"/>
      <c r="DKQ51" s="61"/>
      <c r="DKR51" s="61"/>
      <c r="DKS51" s="61"/>
      <c r="DKT51" s="61"/>
      <c r="DKU51" s="61"/>
      <c r="DKV51" s="61"/>
      <c r="DKW51" s="61"/>
      <c r="DKX51" s="61"/>
      <c r="DKY51" s="61"/>
      <c r="DKZ51" s="61"/>
      <c r="DLA51" s="61"/>
      <c r="DLB51" s="61"/>
      <c r="DLC51" s="61"/>
      <c r="DLD51" s="61"/>
      <c r="DLE51" s="61"/>
      <c r="DLF51" s="61"/>
      <c r="DLG51" s="61"/>
      <c r="DLH51" s="61"/>
      <c r="DLI51" s="61"/>
      <c r="DLJ51" s="61"/>
      <c r="DLK51" s="61"/>
      <c r="DLL51" s="61"/>
      <c r="DLM51" s="61"/>
      <c r="DLN51" s="61"/>
      <c r="DLO51" s="61"/>
      <c r="DLP51" s="61"/>
      <c r="DLQ51" s="61"/>
      <c r="DLR51" s="61"/>
      <c r="DLS51" s="61"/>
      <c r="DLT51" s="61"/>
      <c r="DLU51" s="61"/>
      <c r="DLV51" s="61"/>
      <c r="DLW51" s="61"/>
      <c r="DLX51" s="61"/>
      <c r="DLY51" s="61"/>
      <c r="DLZ51" s="61"/>
      <c r="DMA51" s="61"/>
      <c r="DMB51" s="61"/>
      <c r="DMC51" s="61"/>
      <c r="DMD51" s="61"/>
      <c r="DME51" s="61"/>
      <c r="DMF51" s="61"/>
      <c r="DMG51" s="61"/>
      <c r="DMH51" s="61"/>
      <c r="DMI51" s="61"/>
      <c r="DMJ51" s="61"/>
      <c r="DMK51" s="61"/>
      <c r="DML51" s="61"/>
      <c r="DMM51" s="61"/>
      <c r="DMN51" s="61"/>
      <c r="DMO51" s="61"/>
      <c r="DMP51" s="61"/>
      <c r="DMQ51" s="61"/>
      <c r="DMR51" s="61"/>
      <c r="DMS51" s="61"/>
      <c r="DMT51" s="61"/>
      <c r="DMU51" s="61"/>
      <c r="DMV51" s="61"/>
      <c r="DMW51" s="61"/>
      <c r="DMX51" s="61"/>
      <c r="DMY51" s="61"/>
      <c r="DMZ51" s="61"/>
      <c r="DNA51" s="61"/>
      <c r="DNB51" s="61"/>
      <c r="DNC51" s="61"/>
      <c r="DND51" s="61"/>
      <c r="DNE51" s="61"/>
      <c r="DNF51" s="61"/>
      <c r="DNG51" s="61"/>
      <c r="DNH51" s="61"/>
      <c r="DNI51" s="61"/>
      <c r="DNJ51" s="61"/>
      <c r="DNK51" s="61"/>
      <c r="DNL51" s="61"/>
      <c r="DNM51" s="61"/>
      <c r="DNN51" s="61"/>
      <c r="DNO51" s="61"/>
      <c r="DNP51" s="61"/>
      <c r="DNQ51" s="61"/>
      <c r="DNR51" s="61"/>
      <c r="DNS51" s="61"/>
      <c r="DNT51" s="61"/>
      <c r="DNU51" s="61"/>
      <c r="DNV51" s="61"/>
      <c r="DNW51" s="61"/>
      <c r="DNX51" s="61"/>
      <c r="DNY51" s="61"/>
      <c r="DNZ51" s="61"/>
      <c r="DOA51" s="61"/>
      <c r="DOB51" s="61"/>
      <c r="DOC51" s="61"/>
      <c r="DOD51" s="61"/>
      <c r="DOE51" s="61"/>
      <c r="DOF51" s="61"/>
      <c r="DOG51" s="61"/>
      <c r="DOH51" s="61"/>
      <c r="DOI51" s="61"/>
      <c r="DOJ51" s="61"/>
      <c r="DOK51" s="61"/>
      <c r="DOL51" s="61"/>
      <c r="DOM51" s="61"/>
      <c r="DON51" s="61"/>
      <c r="DOO51" s="61"/>
      <c r="DOP51" s="61"/>
      <c r="DOQ51" s="61"/>
      <c r="DOR51" s="61"/>
      <c r="DOS51" s="61"/>
      <c r="DOT51" s="61"/>
      <c r="DOU51" s="61"/>
      <c r="DOV51" s="61"/>
      <c r="DOW51" s="61"/>
      <c r="DOX51" s="61"/>
      <c r="DOY51" s="61"/>
      <c r="DOZ51" s="61"/>
      <c r="DPA51" s="61"/>
      <c r="DPB51" s="61"/>
      <c r="DPC51" s="61"/>
      <c r="DPD51" s="61"/>
      <c r="DPE51" s="61"/>
      <c r="DPF51" s="61"/>
      <c r="DPG51" s="61"/>
      <c r="DPH51" s="61"/>
      <c r="DPI51" s="61"/>
      <c r="DPJ51" s="61"/>
      <c r="DPK51" s="61"/>
      <c r="DPL51" s="61"/>
      <c r="DPM51" s="61"/>
      <c r="DPN51" s="61"/>
      <c r="DPO51" s="61"/>
      <c r="DPP51" s="61"/>
      <c r="DPQ51" s="61"/>
      <c r="DPR51" s="61"/>
      <c r="DPS51" s="61"/>
      <c r="DPT51" s="61"/>
      <c r="DPU51" s="61"/>
      <c r="DPV51" s="61"/>
      <c r="DPW51" s="61"/>
      <c r="DPX51" s="61"/>
      <c r="DPY51" s="61"/>
      <c r="DPZ51" s="61"/>
      <c r="DQA51" s="61"/>
      <c r="DQB51" s="61"/>
      <c r="DQC51" s="61"/>
      <c r="DQD51" s="61"/>
      <c r="DQE51" s="61"/>
      <c r="DQF51" s="61"/>
      <c r="DQG51" s="61"/>
      <c r="DQH51" s="61"/>
      <c r="DQI51" s="61"/>
      <c r="DQJ51" s="61"/>
      <c r="DQK51" s="61"/>
      <c r="DQL51" s="61"/>
      <c r="DQM51" s="61"/>
      <c r="DQN51" s="61"/>
      <c r="DQO51" s="61"/>
      <c r="DQP51" s="61"/>
      <c r="DQQ51" s="61"/>
      <c r="DQR51" s="61"/>
      <c r="DQS51" s="61"/>
      <c r="DQT51" s="61"/>
      <c r="DQU51" s="61"/>
      <c r="DQV51" s="61"/>
      <c r="DQW51" s="61"/>
      <c r="DQX51" s="61"/>
      <c r="DQY51" s="61"/>
      <c r="DQZ51" s="61"/>
      <c r="DRA51" s="61"/>
      <c r="DRB51" s="61"/>
      <c r="DRC51" s="61"/>
      <c r="DRD51" s="61"/>
      <c r="DRE51" s="61"/>
      <c r="DRF51" s="61"/>
      <c r="DRG51" s="61"/>
      <c r="DRH51" s="61"/>
      <c r="DRI51" s="61"/>
      <c r="DRJ51" s="61"/>
      <c r="DRK51" s="61"/>
      <c r="DRL51" s="61"/>
      <c r="DRM51" s="61"/>
      <c r="DRN51" s="61"/>
      <c r="DRO51" s="61"/>
      <c r="DRP51" s="61"/>
      <c r="DRQ51" s="61"/>
      <c r="DRR51" s="61"/>
      <c r="DRS51" s="61"/>
      <c r="DRT51" s="61"/>
      <c r="DRU51" s="61"/>
      <c r="DRV51" s="61"/>
      <c r="DRW51" s="61"/>
      <c r="DRX51" s="61"/>
      <c r="DRY51" s="61"/>
      <c r="DRZ51" s="61"/>
      <c r="DSA51" s="61"/>
      <c r="DSB51" s="61"/>
      <c r="DSC51" s="61"/>
      <c r="DSD51" s="61"/>
      <c r="DSE51" s="61"/>
      <c r="DSF51" s="61"/>
      <c r="DSG51" s="61"/>
      <c r="DSH51" s="61"/>
      <c r="DSI51" s="61"/>
      <c r="DSJ51" s="61"/>
      <c r="DSK51" s="61"/>
      <c r="DSL51" s="61"/>
      <c r="DSM51" s="61"/>
      <c r="DSN51" s="61"/>
      <c r="DSO51" s="61"/>
      <c r="DSP51" s="61"/>
      <c r="DSQ51" s="61"/>
      <c r="DSR51" s="61"/>
      <c r="DSS51" s="61"/>
      <c r="DST51" s="61"/>
      <c r="DSU51" s="61"/>
      <c r="DSV51" s="61"/>
      <c r="DSW51" s="61"/>
      <c r="DSX51" s="61"/>
      <c r="DSY51" s="61"/>
      <c r="DSZ51" s="61"/>
      <c r="DTA51" s="61"/>
      <c r="DTB51" s="61"/>
      <c r="DTC51" s="61"/>
      <c r="DTD51" s="61"/>
      <c r="DTE51" s="61"/>
      <c r="DTF51" s="61"/>
      <c r="DTG51" s="61"/>
      <c r="DTH51" s="61"/>
      <c r="DTI51" s="61"/>
      <c r="DTJ51" s="61"/>
      <c r="DTK51" s="61"/>
      <c r="DTL51" s="61"/>
      <c r="DTM51" s="61"/>
      <c r="DTN51" s="61"/>
      <c r="DTO51" s="61"/>
      <c r="DTP51" s="61"/>
      <c r="DTQ51" s="61"/>
      <c r="DTR51" s="61"/>
      <c r="DTS51" s="61"/>
      <c r="DTT51" s="61"/>
      <c r="DTU51" s="61"/>
      <c r="DTV51" s="61"/>
      <c r="DTW51" s="61"/>
      <c r="DTX51" s="61"/>
      <c r="DTY51" s="61"/>
      <c r="DTZ51" s="61"/>
      <c r="DUA51" s="61"/>
      <c r="DUB51" s="61"/>
      <c r="DUC51" s="61"/>
      <c r="DUD51" s="61"/>
      <c r="DUE51" s="61"/>
      <c r="DUF51" s="61"/>
      <c r="DUG51" s="61"/>
      <c r="DUH51" s="61"/>
      <c r="DUI51" s="61"/>
      <c r="DUJ51" s="61"/>
      <c r="DUK51" s="61"/>
      <c r="DUL51" s="61"/>
      <c r="DUM51" s="61"/>
      <c r="DUN51" s="61"/>
      <c r="DUO51" s="61"/>
      <c r="DUP51" s="61"/>
      <c r="DUQ51" s="61"/>
      <c r="DUR51" s="61"/>
      <c r="DUS51" s="61"/>
      <c r="DUT51" s="61"/>
      <c r="DUU51" s="61"/>
      <c r="DUV51" s="61"/>
      <c r="DUW51" s="61"/>
      <c r="DUX51" s="61"/>
      <c r="DUY51" s="61"/>
      <c r="DUZ51" s="61"/>
      <c r="DVA51" s="61"/>
      <c r="DVB51" s="61"/>
      <c r="DVC51" s="61"/>
      <c r="DVD51" s="61"/>
      <c r="DVE51" s="61"/>
      <c r="DVF51" s="61"/>
      <c r="DVG51" s="61"/>
      <c r="DVH51" s="61"/>
      <c r="DVI51" s="61"/>
      <c r="DVJ51" s="61"/>
      <c r="DVK51" s="61"/>
      <c r="DVL51" s="61"/>
      <c r="DVM51" s="61"/>
      <c r="DVN51" s="61"/>
      <c r="DVO51" s="61"/>
      <c r="DVP51" s="61"/>
      <c r="DVQ51" s="61"/>
      <c r="DVR51" s="61"/>
      <c r="DVS51" s="61"/>
      <c r="DVT51" s="61"/>
      <c r="DVU51" s="61"/>
      <c r="DVV51" s="61"/>
      <c r="DVW51" s="61"/>
      <c r="DVX51" s="61"/>
      <c r="DVY51" s="61"/>
      <c r="DVZ51" s="61"/>
      <c r="DWA51" s="61"/>
      <c r="DWB51" s="61"/>
      <c r="DWC51" s="61"/>
      <c r="DWD51" s="61"/>
      <c r="DWE51" s="61"/>
      <c r="DWF51" s="61"/>
      <c r="DWG51" s="61"/>
      <c r="DWH51" s="61"/>
      <c r="DWI51" s="61"/>
      <c r="DWJ51" s="61"/>
      <c r="DWK51" s="61"/>
      <c r="DWL51" s="61"/>
      <c r="DWM51" s="61"/>
      <c r="DWN51" s="61"/>
      <c r="DWO51" s="61"/>
      <c r="DWP51" s="61"/>
      <c r="DWQ51" s="61"/>
      <c r="DWR51" s="61"/>
      <c r="DWS51" s="61"/>
      <c r="DWT51" s="61"/>
      <c r="DWU51" s="61"/>
      <c r="DWV51" s="61"/>
      <c r="DWW51" s="61"/>
      <c r="DWX51" s="61"/>
      <c r="DWY51" s="61"/>
      <c r="DWZ51" s="61"/>
      <c r="DXA51" s="61"/>
      <c r="DXB51" s="61"/>
      <c r="DXC51" s="61"/>
      <c r="DXD51" s="61"/>
      <c r="DXE51" s="61"/>
      <c r="DXF51" s="61"/>
      <c r="DXG51" s="61"/>
      <c r="DXH51" s="61"/>
      <c r="DXI51" s="61"/>
      <c r="DXJ51" s="61"/>
      <c r="DXK51" s="61"/>
      <c r="DXL51" s="61"/>
      <c r="DXM51" s="61"/>
      <c r="DXN51" s="61"/>
      <c r="DXO51" s="61"/>
      <c r="DXP51" s="61"/>
      <c r="DXQ51" s="61"/>
      <c r="DXR51" s="61"/>
      <c r="DXS51" s="61"/>
      <c r="DXT51" s="61"/>
      <c r="DXU51" s="61"/>
      <c r="DXV51" s="61"/>
      <c r="DXW51" s="61"/>
      <c r="DXX51" s="61"/>
      <c r="DXY51" s="61"/>
      <c r="DXZ51" s="61"/>
      <c r="DYA51" s="61"/>
      <c r="DYB51" s="61"/>
      <c r="DYC51" s="61"/>
      <c r="DYD51" s="61"/>
      <c r="DYE51" s="61"/>
      <c r="DYF51" s="61"/>
      <c r="DYG51" s="61"/>
      <c r="DYH51" s="61"/>
      <c r="DYI51" s="61"/>
      <c r="DYJ51" s="61"/>
      <c r="DYK51" s="61"/>
      <c r="DYL51" s="61"/>
      <c r="DYM51" s="61"/>
      <c r="DYN51" s="61"/>
      <c r="DYO51" s="61"/>
      <c r="DYP51" s="61"/>
      <c r="DYQ51" s="61"/>
      <c r="DYR51" s="61"/>
      <c r="DYS51" s="61"/>
      <c r="DYT51" s="61"/>
      <c r="DYU51" s="61"/>
      <c r="DYV51" s="61"/>
      <c r="DYW51" s="61"/>
      <c r="DYX51" s="61"/>
      <c r="DYY51" s="61"/>
      <c r="DYZ51" s="61"/>
      <c r="DZA51" s="61"/>
      <c r="DZB51" s="61"/>
      <c r="DZC51" s="61"/>
      <c r="DZD51" s="61"/>
      <c r="DZE51" s="61"/>
      <c r="DZF51" s="61"/>
      <c r="DZG51" s="61"/>
      <c r="DZH51" s="61"/>
      <c r="DZI51" s="61"/>
      <c r="DZJ51" s="61"/>
      <c r="DZK51" s="61"/>
      <c r="DZL51" s="61"/>
      <c r="DZM51" s="61"/>
      <c r="DZN51" s="61"/>
      <c r="DZO51" s="61"/>
      <c r="DZP51" s="61"/>
      <c r="DZQ51" s="61"/>
      <c r="DZR51" s="61"/>
      <c r="DZS51" s="61"/>
      <c r="DZT51" s="61"/>
      <c r="DZU51" s="61"/>
      <c r="DZV51" s="61"/>
      <c r="DZW51" s="61"/>
      <c r="DZX51" s="61"/>
      <c r="DZY51" s="61"/>
      <c r="DZZ51" s="61"/>
      <c r="EAA51" s="61"/>
      <c r="EAB51" s="61"/>
      <c r="EAC51" s="61"/>
      <c r="EAD51" s="61"/>
      <c r="EAE51" s="61"/>
      <c r="EAF51" s="61"/>
      <c r="EAG51" s="61"/>
      <c r="EAH51" s="61"/>
      <c r="EAI51" s="61"/>
      <c r="EAJ51" s="61"/>
      <c r="EAK51" s="61"/>
      <c r="EAL51" s="61"/>
      <c r="EAM51" s="61"/>
      <c r="EAN51" s="61"/>
      <c r="EAO51" s="61"/>
      <c r="EAP51" s="61"/>
      <c r="EAQ51" s="61"/>
      <c r="EAR51" s="61"/>
      <c r="EAS51" s="61"/>
      <c r="EAT51" s="61"/>
      <c r="EAU51" s="61"/>
      <c r="EAV51" s="61"/>
      <c r="EAW51" s="61"/>
      <c r="EAX51" s="61"/>
      <c r="EAY51" s="61"/>
      <c r="EAZ51" s="61"/>
      <c r="EBA51" s="61"/>
      <c r="EBB51" s="61"/>
      <c r="EBC51" s="61"/>
      <c r="EBD51" s="61"/>
      <c r="EBE51" s="61"/>
      <c r="EBF51" s="61"/>
      <c r="EBG51" s="61"/>
      <c r="EBH51" s="61"/>
      <c r="EBI51" s="61"/>
      <c r="EBJ51" s="61"/>
      <c r="EBK51" s="61"/>
      <c r="EBL51" s="61"/>
      <c r="EBM51" s="61"/>
      <c r="EBN51" s="61"/>
      <c r="EBO51" s="61"/>
      <c r="EBP51" s="61"/>
      <c r="EBQ51" s="61"/>
      <c r="EBR51" s="61"/>
      <c r="EBS51" s="61"/>
      <c r="EBT51" s="61"/>
      <c r="EBU51" s="61"/>
      <c r="EBV51" s="61"/>
      <c r="EBW51" s="61"/>
      <c r="EBX51" s="61"/>
      <c r="EBY51" s="61"/>
      <c r="EBZ51" s="61"/>
      <c r="ECA51" s="61"/>
      <c r="ECB51" s="61"/>
      <c r="ECC51" s="61"/>
      <c r="ECD51" s="61"/>
      <c r="ECE51" s="61"/>
      <c r="ECF51" s="61"/>
      <c r="ECG51" s="61"/>
      <c r="ECH51" s="61"/>
      <c r="ECI51" s="61"/>
      <c r="ECJ51" s="61"/>
      <c r="ECK51" s="61"/>
      <c r="ECL51" s="61"/>
      <c r="ECM51" s="61"/>
      <c r="ECN51" s="61"/>
      <c r="ECO51" s="61"/>
      <c r="ECP51" s="61"/>
      <c r="ECQ51" s="61"/>
      <c r="ECR51" s="61"/>
      <c r="ECS51" s="61"/>
      <c r="ECT51" s="61"/>
      <c r="ECU51" s="61"/>
      <c r="ECV51" s="61"/>
      <c r="ECW51" s="61"/>
      <c r="ECX51" s="61"/>
      <c r="ECY51" s="61"/>
      <c r="ECZ51" s="61"/>
      <c r="EDA51" s="61"/>
      <c r="EDB51" s="61"/>
      <c r="EDC51" s="61"/>
      <c r="EDD51" s="61"/>
      <c r="EDE51" s="61"/>
      <c r="EDF51" s="61"/>
      <c r="EDG51" s="61"/>
      <c r="EDH51" s="61"/>
      <c r="EDI51" s="61"/>
      <c r="EDJ51" s="61"/>
      <c r="EDK51" s="61"/>
      <c r="EDL51" s="61"/>
      <c r="EDM51" s="61"/>
      <c r="EDN51" s="61"/>
      <c r="EDO51" s="61"/>
      <c r="EDP51" s="61"/>
      <c r="EDQ51" s="61"/>
      <c r="EDR51" s="61"/>
      <c r="EDS51" s="61"/>
      <c r="EDT51" s="61"/>
      <c r="EDU51" s="61"/>
      <c r="EDV51" s="61"/>
      <c r="EDW51" s="61"/>
      <c r="EDX51" s="61"/>
      <c r="EDY51" s="61"/>
      <c r="EDZ51" s="61"/>
      <c r="EEA51" s="61"/>
      <c r="EEB51" s="61"/>
      <c r="EEC51" s="61"/>
      <c r="EED51" s="61"/>
      <c r="EEE51" s="61"/>
      <c r="EEF51" s="61"/>
      <c r="EEG51" s="61"/>
      <c r="EEH51" s="61"/>
      <c r="EEI51" s="61"/>
      <c r="EEJ51" s="61"/>
      <c r="EEK51" s="61"/>
      <c r="EEL51" s="61"/>
      <c r="EEM51" s="61"/>
      <c r="EEN51" s="61"/>
      <c r="EEO51" s="61"/>
      <c r="EEP51" s="61"/>
      <c r="EEQ51" s="61"/>
      <c r="EER51" s="61"/>
      <c r="EES51" s="61"/>
      <c r="EET51" s="61"/>
      <c r="EEU51" s="61"/>
      <c r="EEV51" s="61"/>
      <c r="EEW51" s="61"/>
      <c r="EEX51" s="61"/>
      <c r="EEY51" s="61"/>
      <c r="EEZ51" s="61"/>
      <c r="EFA51" s="61"/>
      <c r="EFB51" s="61"/>
      <c r="EFC51" s="61"/>
      <c r="EFD51" s="61"/>
      <c r="EFE51" s="61"/>
      <c r="EFF51" s="61"/>
      <c r="EFG51" s="61"/>
      <c r="EFH51" s="61"/>
      <c r="EFI51" s="61"/>
      <c r="EFJ51" s="61"/>
      <c r="EFK51" s="61"/>
      <c r="EFL51" s="61"/>
      <c r="EFM51" s="61"/>
      <c r="EFN51" s="61"/>
      <c r="EFO51" s="61"/>
      <c r="EFP51" s="61"/>
      <c r="EFQ51" s="61"/>
      <c r="EFR51" s="61"/>
      <c r="EFS51" s="61"/>
      <c r="EFT51" s="61"/>
      <c r="EFU51" s="61"/>
      <c r="EFV51" s="61"/>
      <c r="EFW51" s="61"/>
      <c r="EFX51" s="61"/>
      <c r="EFY51" s="61"/>
      <c r="EFZ51" s="61"/>
      <c r="EGA51" s="61"/>
      <c r="EGB51" s="61"/>
      <c r="EGC51" s="61"/>
      <c r="EGD51" s="61"/>
      <c r="EGE51" s="61"/>
      <c r="EGF51" s="61"/>
      <c r="EGG51" s="61"/>
      <c r="EGH51" s="61"/>
      <c r="EGI51" s="61"/>
      <c r="EGJ51" s="61"/>
      <c r="EGK51" s="61"/>
      <c r="EGL51" s="61"/>
      <c r="EGM51" s="61"/>
      <c r="EGN51" s="61"/>
      <c r="EGO51" s="61"/>
      <c r="EGP51" s="61"/>
      <c r="EGQ51" s="61"/>
      <c r="EGR51" s="61"/>
      <c r="EGS51" s="61"/>
      <c r="EGT51" s="61"/>
      <c r="EGU51" s="61"/>
      <c r="EGV51" s="61"/>
      <c r="EGW51" s="61"/>
      <c r="EGX51" s="61"/>
      <c r="EGY51" s="61"/>
      <c r="EGZ51" s="61"/>
      <c r="EHA51" s="61"/>
      <c r="EHB51" s="61"/>
      <c r="EHC51" s="61"/>
      <c r="EHD51" s="61"/>
      <c r="EHE51" s="61"/>
      <c r="EHF51" s="61"/>
      <c r="EHG51" s="61"/>
      <c r="EHH51" s="61"/>
      <c r="EHI51" s="61"/>
      <c r="EHJ51" s="61"/>
      <c r="EHK51" s="61"/>
      <c r="EHL51" s="61"/>
      <c r="EHM51" s="61"/>
      <c r="EHN51" s="61"/>
      <c r="EHO51" s="61"/>
      <c r="EHP51" s="61"/>
      <c r="EHQ51" s="61"/>
      <c r="EHR51" s="61"/>
      <c r="EHS51" s="61"/>
      <c r="EHT51" s="61"/>
      <c r="EHU51" s="61"/>
      <c r="EHV51" s="61"/>
      <c r="EHW51" s="61"/>
      <c r="EHX51" s="61"/>
      <c r="EHY51" s="61"/>
      <c r="EHZ51" s="61"/>
      <c r="EIA51" s="61"/>
      <c r="EIB51" s="61"/>
      <c r="EIC51" s="61"/>
      <c r="EID51" s="61"/>
      <c r="EIE51" s="61"/>
      <c r="EIF51" s="61"/>
      <c r="EIG51" s="61"/>
      <c r="EIH51" s="61"/>
      <c r="EII51" s="61"/>
      <c r="EIJ51" s="61"/>
      <c r="EIK51" s="61"/>
      <c r="EIL51" s="61"/>
      <c r="EIM51" s="61"/>
      <c r="EIN51" s="61"/>
      <c r="EIO51" s="61"/>
      <c r="EIP51" s="61"/>
      <c r="EIQ51" s="61"/>
      <c r="EIR51" s="61"/>
      <c r="EIS51" s="61"/>
      <c r="EIT51" s="61"/>
      <c r="EIU51" s="61"/>
      <c r="EIV51" s="61"/>
      <c r="EIW51" s="61"/>
      <c r="EIX51" s="61"/>
      <c r="EIY51" s="61"/>
      <c r="EIZ51" s="61"/>
      <c r="EJA51" s="61"/>
      <c r="EJB51" s="61"/>
      <c r="EJC51" s="61"/>
      <c r="EJD51" s="61"/>
      <c r="EJE51" s="61"/>
      <c r="EJF51" s="61"/>
      <c r="EJG51" s="61"/>
      <c r="EJH51" s="61"/>
      <c r="EJI51" s="61"/>
      <c r="EJJ51" s="61"/>
      <c r="EJK51" s="61"/>
      <c r="EJL51" s="61"/>
      <c r="EJM51" s="61"/>
      <c r="EJN51" s="61"/>
      <c r="EJO51" s="61"/>
      <c r="EJP51" s="61"/>
      <c r="EJQ51" s="61"/>
      <c r="EJR51" s="61"/>
      <c r="EJS51" s="61"/>
      <c r="EJT51" s="61"/>
      <c r="EJU51" s="61"/>
      <c r="EJV51" s="61"/>
      <c r="EJW51" s="61"/>
      <c r="EJX51" s="61"/>
      <c r="EJY51" s="61"/>
      <c r="EJZ51" s="61"/>
      <c r="EKA51" s="61"/>
      <c r="EKB51" s="61"/>
      <c r="EKC51" s="61"/>
      <c r="EKD51" s="61"/>
      <c r="EKE51" s="61"/>
      <c r="EKF51" s="61"/>
      <c r="EKG51" s="61"/>
      <c r="EKH51" s="61"/>
      <c r="EKI51" s="61"/>
      <c r="EKJ51" s="61"/>
      <c r="EKK51" s="61"/>
      <c r="EKL51" s="61"/>
      <c r="EKM51" s="61"/>
      <c r="EKN51" s="61"/>
      <c r="EKO51" s="61"/>
      <c r="EKP51" s="61"/>
      <c r="EKQ51" s="61"/>
      <c r="EKR51" s="61"/>
      <c r="EKS51" s="61"/>
      <c r="EKT51" s="61"/>
      <c r="EKU51" s="61"/>
      <c r="EKV51" s="61"/>
      <c r="EKW51" s="61"/>
      <c r="EKX51" s="61"/>
      <c r="EKY51" s="61"/>
      <c r="EKZ51" s="61"/>
      <c r="ELA51" s="61"/>
      <c r="ELB51" s="61"/>
      <c r="ELC51" s="61"/>
      <c r="ELD51" s="61"/>
      <c r="ELE51" s="61"/>
      <c r="ELF51" s="61"/>
      <c r="ELG51" s="61"/>
      <c r="ELH51" s="61"/>
      <c r="ELI51" s="61"/>
      <c r="ELJ51" s="61"/>
      <c r="ELK51" s="61"/>
      <c r="ELL51" s="61"/>
      <c r="ELM51" s="61"/>
      <c r="ELN51" s="61"/>
      <c r="ELO51" s="61"/>
      <c r="ELP51" s="61"/>
      <c r="ELQ51" s="61"/>
      <c r="ELR51" s="61"/>
      <c r="ELS51" s="61"/>
      <c r="ELT51" s="61"/>
      <c r="ELU51" s="61"/>
      <c r="ELV51" s="61"/>
      <c r="ELW51" s="61"/>
      <c r="ELX51" s="61"/>
      <c r="ELY51" s="61"/>
      <c r="ELZ51" s="61"/>
      <c r="EMA51" s="61"/>
      <c r="EMB51" s="61"/>
      <c r="EMC51" s="61"/>
      <c r="EMD51" s="61"/>
      <c r="EME51" s="61"/>
      <c r="EMF51" s="61"/>
      <c r="EMG51" s="61"/>
      <c r="EMH51" s="61"/>
      <c r="EMI51" s="61"/>
      <c r="EMJ51" s="61"/>
      <c r="EMK51" s="61"/>
      <c r="EML51" s="61"/>
      <c r="EMM51" s="61"/>
      <c r="EMN51" s="61"/>
      <c r="EMO51" s="61"/>
      <c r="EMP51" s="61"/>
      <c r="EMQ51" s="61"/>
      <c r="EMR51" s="61"/>
      <c r="EMS51" s="61"/>
      <c r="EMT51" s="61"/>
      <c r="EMU51" s="61"/>
      <c r="EMV51" s="61"/>
      <c r="EMW51" s="61"/>
      <c r="EMX51" s="61"/>
      <c r="EMY51" s="61"/>
      <c r="EMZ51" s="61"/>
      <c r="ENA51" s="61"/>
      <c r="ENB51" s="61"/>
      <c r="ENC51" s="61"/>
      <c r="END51" s="61"/>
      <c r="ENE51" s="61"/>
      <c r="ENF51" s="61"/>
      <c r="ENG51" s="61"/>
      <c r="ENH51" s="61"/>
      <c r="ENI51" s="61"/>
      <c r="ENJ51" s="61"/>
      <c r="ENK51" s="61"/>
      <c r="ENL51" s="61"/>
      <c r="ENM51" s="61"/>
      <c r="ENN51" s="61"/>
      <c r="ENO51" s="61"/>
      <c r="ENP51" s="61"/>
      <c r="ENQ51" s="61"/>
      <c r="ENR51" s="61"/>
      <c r="ENS51" s="61"/>
      <c r="ENT51" s="61"/>
      <c r="ENU51" s="61"/>
      <c r="ENV51" s="61"/>
      <c r="ENW51" s="61"/>
      <c r="ENX51" s="61"/>
      <c r="ENY51" s="61"/>
      <c r="ENZ51" s="61"/>
      <c r="EOA51" s="61"/>
      <c r="EOB51" s="61"/>
      <c r="EOC51" s="61"/>
      <c r="EOD51" s="61"/>
      <c r="EOE51" s="61"/>
      <c r="EOF51" s="61"/>
      <c r="EOG51" s="61"/>
      <c r="EOH51" s="61"/>
      <c r="EOI51" s="61"/>
      <c r="EOJ51" s="61"/>
      <c r="EOK51" s="61"/>
      <c r="EOL51" s="61"/>
      <c r="EOM51" s="61"/>
      <c r="EON51" s="61"/>
      <c r="EOO51" s="61"/>
      <c r="EOP51" s="61"/>
      <c r="EOQ51" s="61"/>
      <c r="EOR51" s="61"/>
      <c r="EOS51" s="61"/>
      <c r="EOT51" s="61"/>
      <c r="EOU51" s="61"/>
      <c r="EOV51" s="61"/>
      <c r="EOW51" s="61"/>
      <c r="EOX51" s="61"/>
      <c r="EOY51" s="61"/>
      <c r="EOZ51" s="61"/>
      <c r="EPA51" s="61"/>
      <c r="EPB51" s="61"/>
      <c r="EPC51" s="61"/>
      <c r="EPD51" s="61"/>
      <c r="EPE51" s="61"/>
      <c r="EPF51" s="61"/>
      <c r="EPG51" s="61"/>
      <c r="EPH51" s="61"/>
      <c r="EPI51" s="61"/>
      <c r="EPJ51" s="61"/>
      <c r="EPK51" s="61"/>
      <c r="EPL51" s="61"/>
      <c r="EPM51" s="61"/>
      <c r="EPN51" s="61"/>
      <c r="EPO51" s="61"/>
      <c r="EPP51" s="61"/>
      <c r="EPQ51" s="61"/>
      <c r="EPR51" s="61"/>
      <c r="EPS51" s="61"/>
      <c r="EPT51" s="61"/>
      <c r="EPU51" s="61"/>
      <c r="EPV51" s="61"/>
      <c r="EPW51" s="61"/>
      <c r="EPX51" s="61"/>
      <c r="EPY51" s="61"/>
      <c r="EPZ51" s="61"/>
      <c r="EQA51" s="61"/>
      <c r="EQB51" s="61"/>
      <c r="EQC51" s="61"/>
      <c r="EQD51" s="61"/>
      <c r="EQE51" s="61"/>
      <c r="EQF51" s="61"/>
      <c r="EQG51" s="61"/>
      <c r="EQH51" s="61"/>
      <c r="EQI51" s="61"/>
      <c r="EQJ51" s="61"/>
      <c r="EQK51" s="61"/>
      <c r="EQL51" s="61"/>
      <c r="EQM51" s="61"/>
      <c r="EQN51" s="61"/>
      <c r="EQO51" s="61"/>
      <c r="EQP51" s="61"/>
      <c r="EQQ51" s="61"/>
      <c r="EQR51" s="61"/>
      <c r="EQS51" s="61"/>
      <c r="EQT51" s="61"/>
      <c r="EQU51" s="61"/>
      <c r="EQV51" s="61"/>
      <c r="EQW51" s="61"/>
      <c r="EQX51" s="61"/>
      <c r="EQY51" s="61"/>
      <c r="EQZ51" s="61"/>
      <c r="ERA51" s="61"/>
      <c r="ERB51" s="61"/>
      <c r="ERC51" s="61"/>
      <c r="ERD51" s="61"/>
      <c r="ERE51" s="61"/>
      <c r="ERF51" s="61"/>
      <c r="ERG51" s="61"/>
      <c r="ERH51" s="61"/>
      <c r="ERI51" s="61"/>
      <c r="ERJ51" s="61"/>
      <c r="ERK51" s="61"/>
      <c r="ERL51" s="61"/>
      <c r="ERM51" s="61"/>
      <c r="ERN51" s="61"/>
      <c r="ERO51" s="61"/>
      <c r="ERP51" s="61"/>
      <c r="ERQ51" s="61"/>
      <c r="ERR51" s="61"/>
      <c r="ERS51" s="61"/>
      <c r="ERT51" s="61"/>
      <c r="ERU51" s="61"/>
      <c r="ERV51" s="61"/>
      <c r="ERW51" s="61"/>
      <c r="ERX51" s="61"/>
      <c r="ERY51" s="61"/>
      <c r="ERZ51" s="61"/>
      <c r="ESA51" s="61"/>
      <c r="ESB51" s="61"/>
      <c r="ESC51" s="61"/>
      <c r="ESD51" s="61"/>
      <c r="ESE51" s="61"/>
      <c r="ESF51" s="61"/>
      <c r="ESG51" s="61"/>
      <c r="ESH51" s="61"/>
      <c r="ESI51" s="61"/>
      <c r="ESJ51" s="61"/>
      <c r="ESK51" s="61"/>
      <c r="ESL51" s="61"/>
      <c r="ESM51" s="61"/>
      <c r="ESN51" s="61"/>
      <c r="ESO51" s="61"/>
      <c r="ESP51" s="61"/>
      <c r="ESQ51" s="61"/>
      <c r="ESR51" s="61"/>
      <c r="ESS51" s="61"/>
      <c r="EST51" s="61"/>
      <c r="ESU51" s="61"/>
      <c r="ESV51" s="61"/>
      <c r="ESW51" s="61"/>
      <c r="ESX51" s="61"/>
      <c r="ESY51" s="61"/>
      <c r="ESZ51" s="61"/>
      <c r="ETA51" s="61"/>
      <c r="ETB51" s="61"/>
      <c r="ETC51" s="61"/>
      <c r="ETD51" s="61"/>
      <c r="ETE51" s="61"/>
      <c r="ETF51" s="61"/>
      <c r="ETG51" s="61"/>
      <c r="ETH51" s="61"/>
      <c r="ETI51" s="61"/>
      <c r="ETJ51" s="61"/>
      <c r="ETK51" s="61"/>
      <c r="ETL51" s="61"/>
      <c r="ETM51" s="61"/>
      <c r="ETN51" s="61"/>
      <c r="ETO51" s="61"/>
      <c r="ETP51" s="61"/>
      <c r="ETQ51" s="61"/>
      <c r="ETR51" s="61"/>
      <c r="ETS51" s="61"/>
      <c r="ETT51" s="61"/>
      <c r="ETU51" s="61"/>
      <c r="ETV51" s="61"/>
      <c r="ETW51" s="61"/>
      <c r="ETX51" s="61"/>
      <c r="ETY51" s="61"/>
      <c r="ETZ51" s="61"/>
      <c r="EUA51" s="61"/>
      <c r="EUB51" s="61"/>
      <c r="EUC51" s="61"/>
      <c r="EUD51" s="61"/>
      <c r="EUE51" s="61"/>
      <c r="EUF51" s="61"/>
      <c r="EUG51" s="61"/>
      <c r="EUH51" s="61"/>
      <c r="EUI51" s="61"/>
      <c r="EUJ51" s="61"/>
      <c r="EUK51" s="61"/>
      <c r="EUL51" s="61"/>
      <c r="EUM51" s="61"/>
      <c r="EUN51" s="61"/>
      <c r="EUO51" s="61"/>
      <c r="EUP51" s="61"/>
      <c r="EUQ51" s="61"/>
      <c r="EUR51" s="61"/>
      <c r="EUS51" s="61"/>
      <c r="EUT51" s="61"/>
      <c r="EUU51" s="61"/>
      <c r="EUV51" s="61"/>
      <c r="EUW51" s="61"/>
      <c r="EUX51" s="61"/>
      <c r="EUY51" s="61"/>
      <c r="EUZ51" s="61"/>
      <c r="EVA51" s="61"/>
      <c r="EVB51" s="61"/>
      <c r="EVC51" s="61"/>
      <c r="EVD51" s="61"/>
      <c r="EVE51" s="61"/>
      <c r="EVF51" s="61"/>
      <c r="EVG51" s="61"/>
      <c r="EVH51" s="61"/>
      <c r="EVI51" s="61"/>
      <c r="EVJ51" s="61"/>
      <c r="EVK51" s="61"/>
      <c r="EVL51" s="61"/>
      <c r="EVM51" s="61"/>
      <c r="EVN51" s="61"/>
      <c r="EVO51" s="61"/>
      <c r="EVP51" s="61"/>
      <c r="EVQ51" s="61"/>
      <c r="EVR51" s="61"/>
      <c r="EVS51" s="61"/>
      <c r="EVT51" s="61"/>
      <c r="EVU51" s="61"/>
      <c r="EVV51" s="61"/>
      <c r="EVW51" s="61"/>
      <c r="EVX51" s="61"/>
      <c r="EVY51" s="61"/>
      <c r="EVZ51" s="61"/>
      <c r="EWA51" s="61"/>
      <c r="EWB51" s="61"/>
      <c r="EWC51" s="61"/>
      <c r="EWD51" s="61"/>
      <c r="EWE51" s="61"/>
      <c r="EWF51" s="61"/>
      <c r="EWG51" s="61"/>
      <c r="EWH51" s="61"/>
      <c r="EWI51" s="61"/>
      <c r="EWJ51" s="61"/>
      <c r="EWK51" s="61"/>
      <c r="EWL51" s="61"/>
      <c r="EWM51" s="61"/>
      <c r="EWN51" s="61"/>
      <c r="EWO51" s="61"/>
      <c r="EWP51" s="61"/>
      <c r="EWQ51" s="61"/>
      <c r="EWR51" s="61"/>
      <c r="EWS51" s="61"/>
      <c r="EWT51" s="61"/>
      <c r="EWU51" s="61"/>
      <c r="EWV51" s="61"/>
      <c r="EWW51" s="61"/>
      <c r="EWX51" s="61"/>
      <c r="EWY51" s="61"/>
      <c r="EWZ51" s="61"/>
      <c r="EXA51" s="61"/>
      <c r="EXB51" s="61"/>
      <c r="EXC51" s="61"/>
      <c r="EXD51" s="61"/>
      <c r="EXE51" s="61"/>
      <c r="EXF51" s="61"/>
      <c r="EXG51" s="61"/>
      <c r="EXH51" s="61"/>
      <c r="EXI51" s="61"/>
      <c r="EXJ51" s="61"/>
      <c r="EXK51" s="61"/>
      <c r="EXL51" s="61"/>
      <c r="EXM51" s="61"/>
      <c r="EXN51" s="61"/>
      <c r="EXO51" s="61"/>
      <c r="EXP51" s="61"/>
      <c r="EXQ51" s="61"/>
      <c r="EXR51" s="61"/>
      <c r="EXS51" s="61"/>
      <c r="EXT51" s="61"/>
      <c r="EXU51" s="61"/>
      <c r="EXV51" s="61"/>
      <c r="EXW51" s="61"/>
      <c r="EXX51" s="61"/>
      <c r="EXY51" s="61"/>
      <c r="EXZ51" s="61"/>
      <c r="EYA51" s="61"/>
      <c r="EYB51" s="61"/>
      <c r="EYC51" s="61"/>
      <c r="EYD51" s="61"/>
      <c r="EYE51" s="61"/>
      <c r="EYF51" s="61"/>
      <c r="EYG51" s="61"/>
      <c r="EYH51" s="61"/>
      <c r="EYI51" s="61"/>
      <c r="EYJ51" s="61"/>
      <c r="EYK51" s="61"/>
      <c r="EYL51" s="61"/>
      <c r="EYM51" s="61"/>
      <c r="EYN51" s="61"/>
      <c r="EYO51" s="61"/>
      <c r="EYP51" s="61"/>
      <c r="EYQ51" s="61"/>
      <c r="EYR51" s="61"/>
      <c r="EYS51" s="61"/>
      <c r="EYT51" s="61"/>
      <c r="EYU51" s="61"/>
      <c r="EYV51" s="61"/>
      <c r="EYW51" s="61"/>
      <c r="EYX51" s="61"/>
      <c r="EYY51" s="61"/>
      <c r="EYZ51" s="61"/>
      <c r="EZA51" s="61"/>
      <c r="EZB51" s="61"/>
      <c r="EZC51" s="61"/>
      <c r="EZD51" s="61"/>
      <c r="EZE51" s="61"/>
      <c r="EZF51" s="61"/>
      <c r="EZG51" s="61"/>
      <c r="EZH51" s="61"/>
      <c r="EZI51" s="61"/>
      <c r="EZJ51" s="61"/>
      <c r="EZK51" s="61"/>
      <c r="EZL51" s="61"/>
      <c r="EZM51" s="61"/>
      <c r="EZN51" s="61"/>
      <c r="EZO51" s="61"/>
      <c r="EZP51" s="61"/>
      <c r="EZQ51" s="61"/>
      <c r="EZR51" s="61"/>
      <c r="EZS51" s="61"/>
      <c r="EZT51" s="61"/>
      <c r="EZU51" s="61"/>
      <c r="EZV51" s="61"/>
      <c r="EZW51" s="61"/>
      <c r="EZX51" s="61"/>
      <c r="EZY51" s="61"/>
      <c r="EZZ51" s="61"/>
      <c r="FAA51" s="61"/>
      <c r="FAB51" s="61"/>
      <c r="FAC51" s="61"/>
      <c r="FAD51" s="61"/>
      <c r="FAE51" s="61"/>
      <c r="FAF51" s="61"/>
      <c r="FAG51" s="61"/>
      <c r="FAH51" s="61"/>
      <c r="FAI51" s="61"/>
      <c r="FAJ51" s="61"/>
      <c r="FAK51" s="61"/>
      <c r="FAL51" s="61"/>
      <c r="FAM51" s="61"/>
      <c r="FAN51" s="61"/>
      <c r="FAO51" s="61"/>
      <c r="FAP51" s="61"/>
      <c r="FAQ51" s="61"/>
      <c r="FAR51" s="61"/>
      <c r="FAS51" s="61"/>
      <c r="FAT51" s="61"/>
      <c r="FAU51" s="61"/>
      <c r="FAV51" s="61"/>
      <c r="FAW51" s="61"/>
      <c r="FAX51" s="61"/>
      <c r="FAY51" s="61"/>
      <c r="FAZ51" s="61"/>
      <c r="FBA51" s="61"/>
      <c r="FBB51" s="61"/>
      <c r="FBC51" s="61"/>
      <c r="FBD51" s="61"/>
      <c r="FBE51" s="61"/>
      <c r="FBF51" s="61"/>
      <c r="FBG51" s="61"/>
      <c r="FBH51" s="61"/>
      <c r="FBI51" s="61"/>
      <c r="FBJ51" s="61"/>
      <c r="FBK51" s="61"/>
      <c r="FBL51" s="61"/>
      <c r="FBM51" s="61"/>
      <c r="FBN51" s="61"/>
      <c r="FBO51" s="61"/>
      <c r="FBP51" s="61"/>
      <c r="FBQ51" s="61"/>
      <c r="FBR51" s="61"/>
      <c r="FBS51" s="61"/>
      <c r="FBT51" s="61"/>
      <c r="FBU51" s="61"/>
      <c r="FBV51" s="61"/>
      <c r="FBW51" s="61"/>
      <c r="FBX51" s="61"/>
      <c r="FBY51" s="61"/>
      <c r="FBZ51" s="61"/>
      <c r="FCA51" s="61"/>
      <c r="FCB51" s="61"/>
      <c r="FCC51" s="61"/>
      <c r="FCD51" s="61"/>
      <c r="FCE51" s="61"/>
      <c r="FCF51" s="61"/>
      <c r="FCG51" s="61"/>
      <c r="FCH51" s="61"/>
      <c r="FCI51" s="61"/>
      <c r="FCJ51" s="61"/>
      <c r="FCK51" s="61"/>
      <c r="FCL51" s="61"/>
      <c r="FCM51" s="61"/>
      <c r="FCN51" s="61"/>
      <c r="FCO51" s="61"/>
      <c r="FCP51" s="61"/>
      <c r="FCQ51" s="61"/>
      <c r="FCR51" s="61"/>
      <c r="FCS51" s="61"/>
      <c r="FCT51" s="61"/>
      <c r="FCU51" s="61"/>
      <c r="FCV51" s="61"/>
      <c r="FCW51" s="61"/>
      <c r="FCX51" s="61"/>
      <c r="FCY51" s="61"/>
      <c r="FCZ51" s="61"/>
      <c r="FDA51" s="61"/>
      <c r="FDB51" s="61"/>
      <c r="FDC51" s="61"/>
      <c r="FDD51" s="61"/>
      <c r="FDE51" s="61"/>
      <c r="FDF51" s="61"/>
      <c r="FDG51" s="61"/>
      <c r="FDH51" s="61"/>
      <c r="FDI51" s="61"/>
      <c r="FDJ51" s="61"/>
      <c r="FDK51" s="61"/>
      <c r="FDL51" s="61"/>
      <c r="FDM51" s="61"/>
      <c r="FDN51" s="61"/>
      <c r="FDO51" s="61"/>
      <c r="FDP51" s="61"/>
      <c r="FDQ51" s="61"/>
      <c r="FDR51" s="61"/>
      <c r="FDS51" s="61"/>
      <c r="FDT51" s="61"/>
      <c r="FDU51" s="61"/>
      <c r="FDV51" s="61"/>
      <c r="FDW51" s="61"/>
      <c r="FDX51" s="61"/>
      <c r="FDY51" s="61"/>
      <c r="FDZ51" s="61"/>
      <c r="FEA51" s="61"/>
      <c r="FEB51" s="61"/>
      <c r="FEC51" s="61"/>
      <c r="FED51" s="61"/>
      <c r="FEE51" s="61"/>
      <c r="FEF51" s="61"/>
      <c r="FEG51" s="61"/>
      <c r="FEH51" s="61"/>
      <c r="FEI51" s="61"/>
      <c r="FEJ51" s="61"/>
      <c r="FEK51" s="61"/>
      <c r="FEL51" s="61"/>
      <c r="FEM51" s="61"/>
      <c r="FEN51" s="61"/>
      <c r="FEO51" s="61"/>
      <c r="FEP51" s="61"/>
      <c r="FEQ51" s="61"/>
      <c r="FER51" s="61"/>
      <c r="FES51" s="61"/>
      <c r="FET51" s="61"/>
      <c r="FEU51" s="61"/>
      <c r="FEV51" s="61"/>
      <c r="FEW51" s="61"/>
      <c r="FEX51" s="61"/>
      <c r="FEY51" s="61"/>
      <c r="FEZ51" s="61"/>
      <c r="FFA51" s="61"/>
      <c r="FFB51" s="61"/>
      <c r="FFC51" s="61"/>
      <c r="FFD51" s="61"/>
      <c r="FFE51" s="61"/>
      <c r="FFF51" s="61"/>
      <c r="FFG51" s="61"/>
      <c r="FFH51" s="61"/>
      <c r="FFI51" s="61"/>
      <c r="FFJ51" s="61"/>
      <c r="FFK51" s="61"/>
      <c r="FFL51" s="61"/>
      <c r="FFM51" s="61"/>
      <c r="FFN51" s="61"/>
      <c r="FFO51" s="61"/>
      <c r="FFP51" s="61"/>
      <c r="FFQ51" s="61"/>
      <c r="FFR51" s="61"/>
      <c r="FFS51" s="61"/>
      <c r="FFT51" s="61"/>
      <c r="FFU51" s="61"/>
      <c r="FFV51" s="61"/>
      <c r="FFW51" s="61"/>
      <c r="FFX51" s="61"/>
      <c r="FFY51" s="61"/>
      <c r="FFZ51" s="61"/>
      <c r="FGA51" s="61"/>
      <c r="FGB51" s="61"/>
      <c r="FGC51" s="61"/>
      <c r="FGD51" s="61"/>
      <c r="FGE51" s="61"/>
      <c r="FGF51" s="61"/>
      <c r="FGG51" s="61"/>
      <c r="FGH51" s="61"/>
      <c r="FGI51" s="61"/>
      <c r="FGJ51" s="61"/>
      <c r="FGK51" s="61"/>
      <c r="FGL51" s="61"/>
      <c r="FGM51" s="61"/>
      <c r="FGN51" s="61"/>
      <c r="FGO51" s="61"/>
      <c r="FGP51" s="61"/>
      <c r="FGQ51" s="61"/>
      <c r="FGR51" s="61"/>
      <c r="FGS51" s="61"/>
      <c r="FGT51" s="61"/>
      <c r="FGU51" s="61"/>
      <c r="FGV51" s="61"/>
      <c r="FGW51" s="61"/>
      <c r="FGX51" s="61"/>
      <c r="FGY51" s="61"/>
      <c r="FGZ51" s="61"/>
      <c r="FHA51" s="61"/>
      <c r="FHB51" s="61"/>
      <c r="FHC51" s="61"/>
      <c r="FHD51" s="61"/>
      <c r="FHE51" s="61"/>
      <c r="FHF51" s="61"/>
      <c r="FHG51" s="61"/>
      <c r="FHH51" s="61"/>
      <c r="FHI51" s="61"/>
      <c r="FHJ51" s="61"/>
      <c r="FHK51" s="61"/>
      <c r="FHL51" s="61"/>
      <c r="FHM51" s="61"/>
      <c r="FHN51" s="61"/>
      <c r="FHO51" s="61"/>
      <c r="FHP51" s="61"/>
      <c r="FHQ51" s="61"/>
      <c r="FHR51" s="61"/>
      <c r="FHS51" s="61"/>
      <c r="FHT51" s="61"/>
      <c r="FHU51" s="61"/>
      <c r="FHV51" s="61"/>
      <c r="FHW51" s="61"/>
      <c r="FHX51" s="61"/>
      <c r="FHY51" s="61"/>
      <c r="FHZ51" s="61"/>
      <c r="FIA51" s="61"/>
      <c r="FIB51" s="61"/>
      <c r="FIC51" s="61"/>
      <c r="FID51" s="61"/>
      <c r="FIE51" s="61"/>
      <c r="FIF51" s="61"/>
      <c r="FIG51" s="61"/>
      <c r="FIH51" s="61"/>
      <c r="FII51" s="61"/>
      <c r="FIJ51" s="61"/>
      <c r="FIK51" s="61"/>
      <c r="FIL51" s="61"/>
      <c r="FIM51" s="61"/>
      <c r="FIN51" s="61"/>
      <c r="FIO51" s="61"/>
      <c r="FIP51" s="61"/>
      <c r="FIQ51" s="61"/>
      <c r="FIR51" s="61"/>
      <c r="FIS51" s="61"/>
      <c r="FIT51" s="61"/>
      <c r="FIU51" s="61"/>
      <c r="FIV51" s="61"/>
      <c r="FIW51" s="61"/>
      <c r="FIX51" s="61"/>
      <c r="FIY51" s="61"/>
      <c r="FIZ51" s="61"/>
      <c r="FJA51" s="61"/>
      <c r="FJB51" s="61"/>
      <c r="FJC51" s="61"/>
      <c r="FJD51" s="61"/>
      <c r="FJE51" s="61"/>
      <c r="FJF51" s="61"/>
      <c r="FJG51" s="61"/>
      <c r="FJH51" s="61"/>
      <c r="FJI51" s="61"/>
      <c r="FJJ51" s="61"/>
      <c r="FJK51" s="61"/>
      <c r="FJL51" s="61"/>
      <c r="FJM51" s="61"/>
      <c r="FJN51" s="61"/>
      <c r="FJO51" s="61"/>
      <c r="FJP51" s="61"/>
      <c r="FJQ51" s="61"/>
      <c r="FJR51" s="61"/>
      <c r="FJS51" s="61"/>
      <c r="FJT51" s="61"/>
      <c r="FJU51" s="61"/>
      <c r="FJV51" s="61"/>
      <c r="FJW51" s="61"/>
      <c r="FJX51" s="61"/>
      <c r="FJY51" s="61"/>
      <c r="FJZ51" s="61"/>
      <c r="FKA51" s="61"/>
      <c r="FKB51" s="61"/>
      <c r="FKC51" s="61"/>
      <c r="FKD51" s="61"/>
      <c r="FKE51" s="61"/>
      <c r="FKF51" s="61"/>
      <c r="FKG51" s="61"/>
      <c r="FKH51" s="61"/>
      <c r="FKI51" s="61"/>
      <c r="FKJ51" s="61"/>
      <c r="FKK51" s="61"/>
      <c r="FKL51" s="61"/>
      <c r="FKM51" s="61"/>
      <c r="FKN51" s="61"/>
      <c r="FKO51" s="61"/>
      <c r="FKP51" s="61"/>
      <c r="FKQ51" s="61"/>
      <c r="FKR51" s="61"/>
      <c r="FKS51" s="61"/>
      <c r="FKT51" s="61"/>
      <c r="FKU51" s="61"/>
      <c r="FKV51" s="61"/>
      <c r="FKW51" s="61"/>
      <c r="FKX51" s="61"/>
      <c r="FKY51" s="61"/>
      <c r="FKZ51" s="61"/>
      <c r="FLA51" s="61"/>
      <c r="FLB51" s="61"/>
      <c r="FLC51" s="61"/>
      <c r="FLD51" s="61"/>
      <c r="FLE51" s="61"/>
      <c r="FLF51" s="61"/>
      <c r="FLG51" s="61"/>
      <c r="FLH51" s="61"/>
      <c r="FLI51" s="61"/>
      <c r="FLJ51" s="61"/>
      <c r="FLK51" s="61"/>
      <c r="FLL51" s="61"/>
      <c r="FLM51" s="61"/>
      <c r="FLN51" s="61"/>
      <c r="FLO51" s="61"/>
      <c r="FLP51" s="61"/>
      <c r="FLQ51" s="61"/>
      <c r="FLR51" s="61"/>
      <c r="FLS51" s="61"/>
      <c r="FLT51" s="61"/>
      <c r="FLU51" s="61"/>
      <c r="FLV51" s="61"/>
      <c r="FLW51" s="61"/>
      <c r="FLX51" s="61"/>
      <c r="FLY51" s="61"/>
      <c r="FLZ51" s="61"/>
      <c r="FMA51" s="61"/>
      <c r="FMB51" s="61"/>
      <c r="FMC51" s="61"/>
      <c r="FMD51" s="61"/>
      <c r="FME51" s="61"/>
      <c r="FMF51" s="61"/>
      <c r="FMG51" s="61"/>
      <c r="FMH51" s="61"/>
      <c r="FMI51" s="61"/>
      <c r="FMJ51" s="61"/>
      <c r="FMK51" s="61"/>
      <c r="FML51" s="61"/>
      <c r="FMM51" s="61"/>
      <c r="FMN51" s="61"/>
      <c r="FMO51" s="61"/>
      <c r="FMP51" s="61"/>
      <c r="FMQ51" s="61"/>
      <c r="FMR51" s="61"/>
      <c r="FMS51" s="61"/>
      <c r="FMT51" s="61"/>
      <c r="FMU51" s="61"/>
      <c r="FMV51" s="61"/>
      <c r="FMW51" s="61"/>
      <c r="FMX51" s="61"/>
      <c r="FMY51" s="61"/>
      <c r="FMZ51" s="61"/>
      <c r="FNA51" s="61"/>
      <c r="FNB51" s="61"/>
      <c r="FNC51" s="61"/>
      <c r="FND51" s="61"/>
      <c r="FNE51" s="61"/>
      <c r="FNF51" s="61"/>
      <c r="FNG51" s="61"/>
      <c r="FNH51" s="61"/>
      <c r="FNI51" s="61"/>
      <c r="FNJ51" s="61"/>
      <c r="FNK51" s="61"/>
      <c r="FNL51" s="61"/>
      <c r="FNM51" s="61"/>
      <c r="FNN51" s="61"/>
      <c r="FNO51" s="61"/>
      <c r="FNP51" s="61"/>
      <c r="FNQ51" s="61"/>
      <c r="FNR51" s="61"/>
      <c r="FNS51" s="61"/>
      <c r="FNT51" s="61"/>
      <c r="FNU51" s="61"/>
      <c r="FNV51" s="61"/>
      <c r="FNW51" s="61"/>
      <c r="FNX51" s="61"/>
      <c r="FNY51" s="61"/>
      <c r="FNZ51" s="61"/>
      <c r="FOA51" s="61"/>
      <c r="FOB51" s="61"/>
      <c r="FOC51" s="61"/>
      <c r="FOD51" s="61"/>
      <c r="FOE51" s="61"/>
      <c r="FOF51" s="61"/>
      <c r="FOG51" s="61"/>
      <c r="FOH51" s="61"/>
      <c r="FOI51" s="61"/>
      <c r="FOJ51" s="61"/>
      <c r="FOK51" s="61"/>
      <c r="FOL51" s="61"/>
      <c r="FOM51" s="61"/>
      <c r="FON51" s="61"/>
      <c r="FOO51" s="61"/>
      <c r="FOP51" s="61"/>
      <c r="FOQ51" s="61"/>
      <c r="FOR51" s="61"/>
      <c r="FOS51" s="61"/>
      <c r="FOT51" s="61"/>
      <c r="FOU51" s="61"/>
      <c r="FOV51" s="61"/>
      <c r="FOW51" s="61"/>
      <c r="FOX51" s="61"/>
      <c r="FOY51" s="61"/>
      <c r="FOZ51" s="61"/>
      <c r="FPA51" s="61"/>
      <c r="FPB51" s="61"/>
      <c r="FPC51" s="61"/>
      <c r="FPD51" s="61"/>
      <c r="FPE51" s="61"/>
      <c r="FPF51" s="61"/>
      <c r="FPG51" s="61"/>
      <c r="FPH51" s="61"/>
      <c r="FPI51" s="61"/>
      <c r="FPJ51" s="61"/>
      <c r="FPK51" s="61"/>
      <c r="FPL51" s="61"/>
      <c r="FPM51" s="61"/>
      <c r="FPN51" s="61"/>
      <c r="FPO51" s="61"/>
      <c r="FPP51" s="61"/>
      <c r="FPQ51" s="61"/>
      <c r="FPR51" s="61"/>
      <c r="FPS51" s="61"/>
      <c r="FPT51" s="61"/>
      <c r="FPU51" s="61"/>
      <c r="FPV51" s="61"/>
      <c r="FPW51" s="61"/>
      <c r="FPX51" s="61"/>
      <c r="FPY51" s="61"/>
      <c r="FPZ51" s="61"/>
      <c r="FQA51" s="61"/>
      <c r="FQB51" s="61"/>
      <c r="FQC51" s="61"/>
      <c r="FQD51" s="61"/>
      <c r="FQE51" s="61"/>
      <c r="FQF51" s="61"/>
      <c r="FQG51" s="61"/>
      <c r="FQH51" s="61"/>
      <c r="FQI51" s="61"/>
      <c r="FQJ51" s="61"/>
      <c r="FQK51" s="61"/>
      <c r="FQL51" s="61"/>
      <c r="FQM51" s="61"/>
      <c r="FQN51" s="61"/>
      <c r="FQO51" s="61"/>
      <c r="FQP51" s="61"/>
      <c r="FQQ51" s="61"/>
      <c r="FQR51" s="61"/>
      <c r="FQS51" s="61"/>
      <c r="FQT51" s="61"/>
      <c r="FQU51" s="61"/>
      <c r="FQV51" s="61"/>
      <c r="FQW51" s="61"/>
      <c r="FQX51" s="61"/>
      <c r="FQY51" s="61"/>
      <c r="FQZ51" s="61"/>
      <c r="FRA51" s="61"/>
      <c r="FRB51" s="61"/>
      <c r="FRC51" s="61"/>
      <c r="FRD51" s="61"/>
      <c r="FRE51" s="61"/>
      <c r="FRF51" s="61"/>
      <c r="FRG51" s="61"/>
      <c r="FRH51" s="61"/>
      <c r="FRI51" s="61"/>
      <c r="FRJ51" s="61"/>
      <c r="FRK51" s="61"/>
      <c r="FRL51" s="61"/>
      <c r="FRM51" s="61"/>
      <c r="FRN51" s="61"/>
      <c r="FRO51" s="61"/>
      <c r="FRP51" s="61"/>
      <c r="FRQ51" s="61"/>
      <c r="FRR51" s="61"/>
      <c r="FRS51" s="61"/>
      <c r="FRT51" s="61"/>
      <c r="FRU51" s="61"/>
      <c r="FRV51" s="61"/>
      <c r="FRW51" s="61"/>
      <c r="FRX51" s="61"/>
      <c r="FRY51" s="61"/>
      <c r="FRZ51" s="61"/>
      <c r="FSA51" s="61"/>
      <c r="FSB51" s="61"/>
      <c r="FSC51" s="61"/>
      <c r="FSD51" s="61"/>
      <c r="FSE51" s="61"/>
      <c r="FSF51" s="61"/>
      <c r="FSG51" s="61"/>
      <c r="FSH51" s="61"/>
      <c r="FSI51" s="61"/>
      <c r="FSJ51" s="61"/>
      <c r="FSK51" s="61"/>
      <c r="FSL51" s="61"/>
      <c r="FSM51" s="61"/>
      <c r="FSN51" s="61"/>
      <c r="FSO51" s="61"/>
      <c r="FSP51" s="61"/>
      <c r="FSQ51" s="61"/>
      <c r="FSR51" s="61"/>
      <c r="FSS51" s="61"/>
      <c r="FST51" s="61"/>
      <c r="FSU51" s="61"/>
      <c r="FSV51" s="61"/>
      <c r="FSW51" s="61"/>
      <c r="FSX51" s="61"/>
      <c r="FSY51" s="61"/>
      <c r="FSZ51" s="61"/>
      <c r="FTA51" s="61"/>
      <c r="FTB51" s="61"/>
      <c r="FTC51" s="61"/>
      <c r="FTD51" s="61"/>
      <c r="FTE51" s="61"/>
      <c r="FTF51" s="61"/>
      <c r="FTG51" s="61"/>
      <c r="FTH51" s="61"/>
      <c r="FTI51" s="61"/>
      <c r="FTJ51" s="61"/>
      <c r="FTK51" s="61"/>
      <c r="FTL51" s="61"/>
      <c r="FTM51" s="61"/>
      <c r="FTN51" s="61"/>
      <c r="FTO51" s="61"/>
      <c r="FTP51" s="61"/>
      <c r="FTQ51" s="61"/>
      <c r="FTR51" s="61"/>
      <c r="FTS51" s="61"/>
      <c r="FTT51" s="61"/>
      <c r="FTU51" s="61"/>
      <c r="FTV51" s="61"/>
      <c r="FTW51" s="61"/>
      <c r="FTX51" s="61"/>
      <c r="FTY51" s="61"/>
      <c r="FTZ51" s="61"/>
      <c r="FUA51" s="61"/>
      <c r="FUB51" s="61"/>
      <c r="FUC51" s="61"/>
      <c r="FUD51" s="61"/>
      <c r="FUE51" s="61"/>
      <c r="FUF51" s="61"/>
      <c r="FUG51" s="61"/>
      <c r="FUH51" s="61"/>
      <c r="FUI51" s="61"/>
      <c r="FUJ51" s="61"/>
      <c r="FUK51" s="61"/>
      <c r="FUL51" s="61"/>
      <c r="FUM51" s="61"/>
      <c r="FUN51" s="61"/>
      <c r="FUO51" s="61"/>
      <c r="FUP51" s="61"/>
      <c r="FUQ51" s="61"/>
      <c r="FUR51" s="61"/>
      <c r="FUS51" s="61"/>
      <c r="FUT51" s="61"/>
      <c r="FUU51" s="61"/>
      <c r="FUV51" s="61"/>
      <c r="FUW51" s="61"/>
      <c r="FUX51" s="61"/>
      <c r="FUY51" s="61"/>
      <c r="FUZ51" s="61"/>
      <c r="FVA51" s="61"/>
      <c r="FVB51" s="61"/>
      <c r="FVC51" s="61"/>
      <c r="FVD51" s="61"/>
      <c r="FVE51" s="61"/>
      <c r="FVF51" s="61"/>
      <c r="FVG51" s="61"/>
      <c r="FVH51" s="61"/>
      <c r="FVI51" s="61"/>
      <c r="FVJ51" s="61"/>
      <c r="FVK51" s="61"/>
      <c r="FVL51" s="61"/>
      <c r="FVM51" s="61"/>
      <c r="FVN51" s="61"/>
      <c r="FVO51" s="61"/>
      <c r="FVP51" s="61"/>
      <c r="FVQ51" s="61"/>
      <c r="FVR51" s="61"/>
      <c r="FVS51" s="61"/>
      <c r="FVT51" s="61"/>
      <c r="FVU51" s="61"/>
      <c r="FVV51" s="61"/>
      <c r="FVW51" s="61"/>
      <c r="FVX51" s="61"/>
      <c r="FVY51" s="61"/>
      <c r="FVZ51" s="61"/>
      <c r="FWA51" s="61"/>
      <c r="FWB51" s="61"/>
      <c r="FWC51" s="61"/>
      <c r="FWD51" s="61"/>
      <c r="FWE51" s="61"/>
      <c r="FWF51" s="61"/>
      <c r="FWG51" s="61"/>
      <c r="FWH51" s="61"/>
      <c r="FWI51" s="61"/>
      <c r="FWJ51" s="61"/>
      <c r="FWK51" s="61"/>
      <c r="FWL51" s="61"/>
      <c r="FWM51" s="61"/>
      <c r="FWN51" s="61"/>
      <c r="FWO51" s="61"/>
      <c r="FWP51" s="61"/>
      <c r="FWQ51" s="61"/>
      <c r="FWR51" s="61"/>
      <c r="FWS51" s="61"/>
      <c r="FWT51" s="61"/>
      <c r="FWU51" s="61"/>
      <c r="FWV51" s="61"/>
      <c r="FWW51" s="61"/>
      <c r="FWX51" s="61"/>
      <c r="FWY51" s="61"/>
      <c r="FWZ51" s="61"/>
      <c r="FXA51" s="61"/>
      <c r="FXB51" s="61"/>
      <c r="FXC51" s="61"/>
      <c r="FXD51" s="61"/>
      <c r="FXE51" s="61"/>
      <c r="FXF51" s="61"/>
      <c r="FXG51" s="61"/>
      <c r="FXH51" s="61"/>
      <c r="FXI51" s="61"/>
      <c r="FXJ51" s="61"/>
      <c r="FXK51" s="61"/>
      <c r="FXL51" s="61"/>
      <c r="FXM51" s="61"/>
      <c r="FXN51" s="61"/>
      <c r="FXO51" s="61"/>
      <c r="FXP51" s="61"/>
      <c r="FXQ51" s="61"/>
      <c r="FXR51" s="61"/>
      <c r="FXS51" s="61"/>
      <c r="FXT51" s="61"/>
      <c r="FXU51" s="61"/>
      <c r="FXV51" s="61"/>
      <c r="FXW51" s="61"/>
      <c r="FXX51" s="61"/>
      <c r="FXY51" s="61"/>
      <c r="FXZ51" s="61"/>
      <c r="FYA51" s="61"/>
      <c r="FYB51" s="61"/>
      <c r="FYC51" s="61"/>
      <c r="FYD51" s="61"/>
      <c r="FYE51" s="61"/>
      <c r="FYF51" s="61"/>
      <c r="FYG51" s="61"/>
      <c r="FYH51" s="61"/>
      <c r="FYI51" s="61"/>
      <c r="FYJ51" s="61"/>
      <c r="FYK51" s="61"/>
      <c r="FYL51" s="61"/>
      <c r="FYM51" s="61"/>
      <c r="FYN51" s="61"/>
      <c r="FYO51" s="61"/>
      <c r="FYP51" s="61"/>
      <c r="FYQ51" s="61"/>
      <c r="FYR51" s="61"/>
      <c r="FYS51" s="61"/>
      <c r="FYT51" s="61"/>
      <c r="FYU51" s="61"/>
      <c r="FYV51" s="61"/>
      <c r="FYW51" s="61"/>
      <c r="FYX51" s="61"/>
      <c r="FYY51" s="61"/>
      <c r="FYZ51" s="61"/>
      <c r="FZA51" s="61"/>
      <c r="FZB51" s="61"/>
      <c r="FZC51" s="61"/>
      <c r="FZD51" s="61"/>
      <c r="FZE51" s="61"/>
      <c r="FZF51" s="61"/>
      <c r="FZG51" s="61"/>
      <c r="FZH51" s="61"/>
      <c r="FZI51" s="61"/>
      <c r="FZJ51" s="61"/>
      <c r="FZK51" s="61"/>
      <c r="FZL51" s="61"/>
      <c r="FZM51" s="61"/>
      <c r="FZN51" s="61"/>
      <c r="FZO51" s="61"/>
      <c r="FZP51" s="61"/>
      <c r="FZQ51" s="61"/>
      <c r="FZR51" s="61"/>
      <c r="FZS51" s="61"/>
      <c r="FZT51" s="61"/>
      <c r="FZU51" s="61"/>
      <c r="FZV51" s="61"/>
      <c r="FZW51" s="61"/>
      <c r="FZX51" s="61"/>
      <c r="FZY51" s="61"/>
      <c r="FZZ51" s="61"/>
      <c r="GAA51" s="61"/>
      <c r="GAB51" s="61"/>
      <c r="GAC51" s="61"/>
      <c r="GAD51" s="61"/>
      <c r="GAE51" s="61"/>
      <c r="GAF51" s="61"/>
      <c r="GAG51" s="61"/>
      <c r="GAH51" s="61"/>
      <c r="GAI51" s="61"/>
      <c r="GAJ51" s="61"/>
      <c r="GAK51" s="61"/>
      <c r="GAL51" s="61"/>
      <c r="GAM51" s="61"/>
      <c r="GAN51" s="61"/>
      <c r="GAO51" s="61"/>
      <c r="GAP51" s="61"/>
      <c r="GAQ51" s="61"/>
      <c r="GAR51" s="61"/>
      <c r="GAS51" s="61"/>
      <c r="GAT51" s="61"/>
      <c r="GAU51" s="61"/>
      <c r="GAV51" s="61"/>
      <c r="GAW51" s="61"/>
      <c r="GAX51" s="61"/>
      <c r="GAY51" s="61"/>
      <c r="GAZ51" s="61"/>
      <c r="GBA51" s="61"/>
      <c r="GBB51" s="61"/>
      <c r="GBC51" s="61"/>
      <c r="GBD51" s="61"/>
      <c r="GBE51" s="61"/>
      <c r="GBF51" s="61"/>
      <c r="GBG51" s="61"/>
      <c r="GBH51" s="61"/>
      <c r="GBI51" s="61"/>
      <c r="GBJ51" s="61"/>
      <c r="GBK51" s="61"/>
      <c r="GBL51" s="61"/>
      <c r="GBM51" s="61"/>
      <c r="GBN51" s="61"/>
      <c r="GBO51" s="61"/>
      <c r="GBP51" s="61"/>
      <c r="GBQ51" s="61"/>
      <c r="GBR51" s="61"/>
      <c r="GBS51" s="61"/>
      <c r="GBT51" s="61"/>
      <c r="GBU51" s="61"/>
      <c r="GBV51" s="61"/>
      <c r="GBW51" s="61"/>
      <c r="GBX51" s="61"/>
      <c r="GBY51" s="61"/>
      <c r="GBZ51" s="61"/>
      <c r="GCA51" s="61"/>
      <c r="GCB51" s="61"/>
      <c r="GCC51" s="61"/>
      <c r="GCD51" s="61"/>
      <c r="GCE51" s="61"/>
      <c r="GCF51" s="61"/>
      <c r="GCG51" s="61"/>
      <c r="GCH51" s="61"/>
      <c r="GCI51" s="61"/>
      <c r="GCJ51" s="61"/>
      <c r="GCK51" s="61"/>
      <c r="GCL51" s="61"/>
      <c r="GCM51" s="61"/>
      <c r="GCN51" s="61"/>
      <c r="GCO51" s="61"/>
      <c r="GCP51" s="61"/>
      <c r="GCQ51" s="61"/>
      <c r="GCR51" s="61"/>
      <c r="GCS51" s="61"/>
      <c r="GCT51" s="61"/>
      <c r="GCU51" s="61"/>
      <c r="GCV51" s="61"/>
      <c r="GCW51" s="61"/>
      <c r="GCX51" s="61"/>
      <c r="GCY51" s="61"/>
      <c r="GCZ51" s="61"/>
      <c r="GDA51" s="61"/>
      <c r="GDB51" s="61"/>
      <c r="GDC51" s="61"/>
      <c r="GDD51" s="61"/>
      <c r="GDE51" s="61"/>
      <c r="GDF51" s="61"/>
      <c r="GDG51" s="61"/>
      <c r="GDH51" s="61"/>
      <c r="GDI51" s="61"/>
      <c r="GDJ51" s="61"/>
      <c r="GDK51" s="61"/>
      <c r="GDL51" s="61"/>
      <c r="GDM51" s="61"/>
      <c r="GDN51" s="61"/>
      <c r="GDO51" s="61"/>
      <c r="GDP51" s="61"/>
      <c r="GDQ51" s="61"/>
      <c r="GDR51" s="61"/>
      <c r="GDS51" s="61"/>
      <c r="GDT51" s="61"/>
      <c r="GDU51" s="61"/>
      <c r="GDV51" s="61"/>
      <c r="GDW51" s="61"/>
      <c r="GDX51" s="61"/>
      <c r="GDY51" s="61"/>
      <c r="GDZ51" s="61"/>
      <c r="GEA51" s="61"/>
      <c r="GEB51" s="61"/>
      <c r="GEC51" s="61"/>
      <c r="GED51" s="61"/>
      <c r="GEE51" s="61"/>
      <c r="GEF51" s="61"/>
      <c r="GEG51" s="61"/>
      <c r="GEH51" s="61"/>
      <c r="GEI51" s="61"/>
      <c r="GEJ51" s="61"/>
      <c r="GEK51" s="61"/>
      <c r="GEL51" s="61"/>
      <c r="GEM51" s="61"/>
      <c r="GEN51" s="61"/>
      <c r="GEO51" s="61"/>
      <c r="GEP51" s="61"/>
      <c r="GEQ51" s="61"/>
      <c r="GER51" s="61"/>
      <c r="GES51" s="61"/>
      <c r="GET51" s="61"/>
      <c r="GEU51" s="61"/>
      <c r="GEV51" s="61"/>
      <c r="GEW51" s="61"/>
      <c r="GEX51" s="61"/>
      <c r="GEY51" s="61"/>
      <c r="GEZ51" s="61"/>
      <c r="GFA51" s="61"/>
      <c r="GFB51" s="61"/>
      <c r="GFC51" s="61"/>
      <c r="GFD51" s="61"/>
      <c r="GFE51" s="61"/>
      <c r="GFF51" s="61"/>
      <c r="GFG51" s="61"/>
      <c r="GFH51" s="61"/>
      <c r="GFI51" s="61"/>
      <c r="GFJ51" s="61"/>
      <c r="GFK51" s="61"/>
      <c r="GFL51" s="61"/>
      <c r="GFM51" s="61"/>
      <c r="GFN51" s="61"/>
      <c r="GFO51" s="61"/>
      <c r="GFP51" s="61"/>
      <c r="GFQ51" s="61"/>
      <c r="GFR51" s="61"/>
      <c r="GFS51" s="61"/>
      <c r="GFT51" s="61"/>
      <c r="GFU51" s="61"/>
      <c r="GFV51" s="61"/>
      <c r="GFW51" s="61"/>
      <c r="GFX51" s="61"/>
      <c r="GFY51" s="61"/>
      <c r="GFZ51" s="61"/>
      <c r="GGA51" s="61"/>
      <c r="GGB51" s="61"/>
      <c r="GGC51" s="61"/>
      <c r="GGD51" s="61"/>
      <c r="GGE51" s="61"/>
      <c r="GGF51" s="61"/>
      <c r="GGG51" s="61"/>
      <c r="GGH51" s="61"/>
      <c r="GGI51" s="61"/>
      <c r="GGJ51" s="61"/>
      <c r="GGK51" s="61"/>
      <c r="GGL51" s="61"/>
      <c r="GGM51" s="61"/>
      <c r="GGN51" s="61"/>
      <c r="GGO51" s="61"/>
      <c r="GGP51" s="61"/>
      <c r="GGQ51" s="61"/>
      <c r="GGR51" s="61"/>
      <c r="GGS51" s="61"/>
      <c r="GGT51" s="61"/>
      <c r="GGU51" s="61"/>
      <c r="GGV51" s="61"/>
      <c r="GGW51" s="61"/>
      <c r="GGX51" s="61"/>
      <c r="GGY51" s="61"/>
      <c r="GGZ51" s="61"/>
      <c r="GHA51" s="61"/>
      <c r="GHB51" s="61"/>
      <c r="GHC51" s="61"/>
      <c r="GHD51" s="61"/>
      <c r="GHE51" s="61"/>
      <c r="GHF51" s="61"/>
      <c r="GHG51" s="61"/>
      <c r="GHH51" s="61"/>
      <c r="GHI51" s="61"/>
      <c r="GHJ51" s="61"/>
      <c r="GHK51" s="61"/>
      <c r="GHL51" s="61"/>
      <c r="GHM51" s="61"/>
      <c r="GHN51" s="61"/>
      <c r="GHO51" s="61"/>
      <c r="GHP51" s="61"/>
      <c r="GHQ51" s="61"/>
      <c r="GHR51" s="61"/>
      <c r="GHS51" s="61"/>
      <c r="GHT51" s="61"/>
      <c r="GHU51" s="61"/>
      <c r="GHV51" s="61"/>
      <c r="GHW51" s="61"/>
      <c r="GHX51" s="61"/>
      <c r="GHY51" s="61"/>
      <c r="GHZ51" s="61"/>
      <c r="GIA51" s="61"/>
      <c r="GIB51" s="61"/>
      <c r="GIC51" s="61"/>
      <c r="GID51" s="61"/>
      <c r="GIE51" s="61"/>
      <c r="GIF51" s="61"/>
      <c r="GIG51" s="61"/>
      <c r="GIH51" s="61"/>
      <c r="GII51" s="61"/>
      <c r="GIJ51" s="61"/>
      <c r="GIK51" s="61"/>
      <c r="GIL51" s="61"/>
      <c r="GIM51" s="61"/>
      <c r="GIN51" s="61"/>
      <c r="GIO51" s="61"/>
      <c r="GIP51" s="61"/>
      <c r="GIQ51" s="61"/>
      <c r="GIR51" s="61"/>
      <c r="GIS51" s="61"/>
      <c r="GIT51" s="61"/>
      <c r="GIU51" s="61"/>
      <c r="GIV51" s="61"/>
      <c r="GIW51" s="61"/>
      <c r="GIX51" s="61"/>
      <c r="GIY51" s="61"/>
      <c r="GIZ51" s="61"/>
      <c r="GJA51" s="61"/>
      <c r="GJB51" s="61"/>
      <c r="GJC51" s="61"/>
      <c r="GJD51" s="61"/>
      <c r="GJE51" s="61"/>
      <c r="GJF51" s="61"/>
      <c r="GJG51" s="61"/>
      <c r="GJH51" s="61"/>
      <c r="GJI51" s="61"/>
      <c r="GJJ51" s="61"/>
      <c r="GJK51" s="61"/>
      <c r="GJL51" s="61"/>
      <c r="GJM51" s="61"/>
      <c r="GJN51" s="61"/>
      <c r="GJO51" s="61"/>
      <c r="GJP51" s="61"/>
      <c r="GJQ51" s="61"/>
      <c r="GJR51" s="61"/>
      <c r="GJS51" s="61"/>
      <c r="GJT51" s="61"/>
      <c r="GJU51" s="61"/>
      <c r="GJV51" s="61"/>
      <c r="GJW51" s="61"/>
      <c r="GJX51" s="61"/>
      <c r="GJY51" s="61"/>
      <c r="GJZ51" s="61"/>
      <c r="GKA51" s="61"/>
      <c r="GKB51" s="61"/>
      <c r="GKC51" s="61"/>
      <c r="GKD51" s="61"/>
      <c r="GKE51" s="61"/>
      <c r="GKF51" s="61"/>
      <c r="GKG51" s="61"/>
      <c r="GKH51" s="61"/>
      <c r="GKI51" s="61"/>
      <c r="GKJ51" s="61"/>
      <c r="GKK51" s="61"/>
      <c r="GKL51" s="61"/>
      <c r="GKM51" s="61"/>
      <c r="GKN51" s="61"/>
      <c r="GKO51" s="61"/>
      <c r="GKP51" s="61"/>
      <c r="GKQ51" s="61"/>
      <c r="GKR51" s="61"/>
      <c r="GKS51" s="61"/>
      <c r="GKT51" s="61"/>
      <c r="GKU51" s="61"/>
      <c r="GKV51" s="61"/>
      <c r="GKW51" s="61"/>
      <c r="GKX51" s="61"/>
      <c r="GKY51" s="61"/>
      <c r="GKZ51" s="61"/>
      <c r="GLA51" s="61"/>
      <c r="GLB51" s="61"/>
      <c r="GLC51" s="61"/>
      <c r="GLD51" s="61"/>
      <c r="GLE51" s="61"/>
      <c r="GLF51" s="61"/>
      <c r="GLG51" s="61"/>
      <c r="GLH51" s="61"/>
      <c r="GLI51" s="61"/>
      <c r="GLJ51" s="61"/>
      <c r="GLK51" s="61"/>
      <c r="GLL51" s="61"/>
      <c r="GLM51" s="61"/>
      <c r="GLN51" s="61"/>
      <c r="GLO51" s="61"/>
      <c r="GLP51" s="61"/>
      <c r="GLQ51" s="61"/>
      <c r="GLR51" s="61"/>
      <c r="GLS51" s="61"/>
      <c r="GLT51" s="61"/>
      <c r="GLU51" s="61"/>
      <c r="GLV51" s="61"/>
      <c r="GLW51" s="61"/>
      <c r="GLX51" s="61"/>
      <c r="GLY51" s="61"/>
      <c r="GLZ51" s="61"/>
      <c r="GMA51" s="61"/>
      <c r="GMB51" s="61"/>
      <c r="GMC51" s="61"/>
      <c r="GMD51" s="61"/>
      <c r="GME51" s="61"/>
      <c r="GMF51" s="61"/>
      <c r="GMG51" s="61"/>
      <c r="GMH51" s="61"/>
      <c r="GMI51" s="61"/>
      <c r="GMJ51" s="61"/>
      <c r="GMK51" s="61"/>
      <c r="GML51" s="61"/>
      <c r="GMM51" s="61"/>
      <c r="GMN51" s="61"/>
      <c r="GMO51" s="61"/>
      <c r="GMP51" s="61"/>
      <c r="GMQ51" s="61"/>
      <c r="GMR51" s="61"/>
      <c r="GMS51" s="61"/>
      <c r="GMT51" s="61"/>
      <c r="GMU51" s="61"/>
      <c r="GMV51" s="61"/>
      <c r="GMW51" s="61"/>
      <c r="GMX51" s="61"/>
      <c r="GMY51" s="61"/>
      <c r="GMZ51" s="61"/>
      <c r="GNA51" s="61"/>
      <c r="GNB51" s="61"/>
      <c r="GNC51" s="61"/>
      <c r="GND51" s="61"/>
      <c r="GNE51" s="61"/>
      <c r="GNF51" s="61"/>
      <c r="GNG51" s="61"/>
      <c r="GNH51" s="61"/>
      <c r="GNI51" s="61"/>
      <c r="GNJ51" s="61"/>
      <c r="GNK51" s="61"/>
      <c r="GNL51" s="61"/>
      <c r="GNM51" s="61"/>
      <c r="GNN51" s="61"/>
      <c r="GNO51" s="61"/>
      <c r="GNP51" s="61"/>
      <c r="GNQ51" s="61"/>
      <c r="GNR51" s="61"/>
      <c r="GNS51" s="61"/>
      <c r="GNT51" s="61"/>
      <c r="GNU51" s="61"/>
      <c r="GNV51" s="61"/>
      <c r="GNW51" s="61"/>
      <c r="GNX51" s="61"/>
      <c r="GNY51" s="61"/>
      <c r="GNZ51" s="61"/>
      <c r="GOA51" s="61"/>
      <c r="GOB51" s="61"/>
      <c r="GOC51" s="61"/>
      <c r="GOD51" s="61"/>
      <c r="GOE51" s="61"/>
      <c r="GOF51" s="61"/>
      <c r="GOG51" s="61"/>
      <c r="GOH51" s="61"/>
      <c r="GOI51" s="61"/>
      <c r="GOJ51" s="61"/>
      <c r="GOK51" s="61"/>
      <c r="GOL51" s="61"/>
      <c r="GOM51" s="61"/>
      <c r="GON51" s="61"/>
      <c r="GOO51" s="61"/>
      <c r="GOP51" s="61"/>
      <c r="GOQ51" s="61"/>
      <c r="GOR51" s="61"/>
      <c r="GOS51" s="61"/>
      <c r="GOT51" s="61"/>
      <c r="GOU51" s="61"/>
      <c r="GOV51" s="61"/>
      <c r="GOW51" s="61"/>
      <c r="GOX51" s="61"/>
      <c r="GOY51" s="61"/>
      <c r="GOZ51" s="61"/>
      <c r="GPA51" s="61"/>
      <c r="GPB51" s="61"/>
      <c r="GPC51" s="61"/>
      <c r="GPD51" s="61"/>
      <c r="GPE51" s="61"/>
      <c r="GPF51" s="61"/>
      <c r="GPG51" s="61"/>
      <c r="GPH51" s="61"/>
      <c r="GPI51" s="61"/>
      <c r="GPJ51" s="61"/>
      <c r="GPK51" s="61"/>
      <c r="GPL51" s="61"/>
      <c r="GPM51" s="61"/>
      <c r="GPN51" s="61"/>
      <c r="GPO51" s="61"/>
      <c r="GPP51" s="61"/>
      <c r="GPQ51" s="61"/>
      <c r="GPR51" s="61"/>
      <c r="GPS51" s="61"/>
      <c r="GPT51" s="61"/>
      <c r="GPU51" s="61"/>
      <c r="GPV51" s="61"/>
      <c r="GPW51" s="61"/>
      <c r="GPX51" s="61"/>
      <c r="GPY51" s="61"/>
      <c r="GPZ51" s="61"/>
      <c r="GQA51" s="61"/>
      <c r="GQB51" s="61"/>
      <c r="GQC51" s="61"/>
      <c r="GQD51" s="61"/>
      <c r="GQE51" s="61"/>
      <c r="GQF51" s="61"/>
      <c r="GQG51" s="61"/>
      <c r="GQH51" s="61"/>
      <c r="GQI51" s="61"/>
      <c r="GQJ51" s="61"/>
      <c r="GQK51" s="61"/>
      <c r="GQL51" s="61"/>
      <c r="GQM51" s="61"/>
      <c r="GQN51" s="61"/>
      <c r="GQO51" s="61"/>
      <c r="GQP51" s="61"/>
      <c r="GQQ51" s="61"/>
      <c r="GQR51" s="61"/>
      <c r="GQS51" s="61"/>
      <c r="GQT51" s="61"/>
      <c r="GQU51" s="61"/>
      <c r="GQV51" s="61"/>
      <c r="GQW51" s="61"/>
      <c r="GQX51" s="61"/>
      <c r="GQY51" s="61"/>
      <c r="GQZ51" s="61"/>
      <c r="GRA51" s="61"/>
      <c r="GRB51" s="61"/>
      <c r="GRC51" s="61"/>
      <c r="GRD51" s="61"/>
      <c r="GRE51" s="61"/>
      <c r="GRF51" s="61"/>
      <c r="GRG51" s="61"/>
      <c r="GRH51" s="61"/>
      <c r="GRI51" s="61"/>
      <c r="GRJ51" s="61"/>
      <c r="GRK51" s="61"/>
      <c r="GRL51" s="61"/>
      <c r="GRM51" s="61"/>
      <c r="GRN51" s="61"/>
      <c r="GRO51" s="61"/>
      <c r="GRP51" s="61"/>
      <c r="GRQ51" s="61"/>
      <c r="GRR51" s="61"/>
      <c r="GRS51" s="61"/>
      <c r="GRT51" s="61"/>
      <c r="GRU51" s="61"/>
      <c r="GRV51" s="61"/>
      <c r="GRW51" s="61"/>
      <c r="GRX51" s="61"/>
      <c r="GRY51" s="61"/>
      <c r="GRZ51" s="61"/>
      <c r="GSA51" s="61"/>
      <c r="GSB51" s="61"/>
      <c r="GSC51" s="61"/>
      <c r="GSD51" s="61"/>
      <c r="GSE51" s="61"/>
      <c r="GSF51" s="61"/>
      <c r="GSG51" s="61"/>
      <c r="GSH51" s="61"/>
      <c r="GSI51" s="61"/>
      <c r="GSJ51" s="61"/>
      <c r="GSK51" s="61"/>
      <c r="GSL51" s="61"/>
      <c r="GSM51" s="61"/>
      <c r="GSN51" s="61"/>
      <c r="GSO51" s="61"/>
      <c r="GSP51" s="61"/>
      <c r="GSQ51" s="61"/>
      <c r="GSR51" s="61"/>
      <c r="GSS51" s="61"/>
      <c r="GST51" s="61"/>
      <c r="GSU51" s="61"/>
      <c r="GSV51" s="61"/>
      <c r="GSW51" s="61"/>
      <c r="GSX51" s="61"/>
      <c r="GSY51" s="61"/>
      <c r="GSZ51" s="61"/>
      <c r="GTA51" s="61"/>
      <c r="GTB51" s="61"/>
      <c r="GTC51" s="61"/>
      <c r="GTD51" s="61"/>
      <c r="GTE51" s="61"/>
      <c r="GTF51" s="61"/>
      <c r="GTG51" s="61"/>
      <c r="GTH51" s="61"/>
      <c r="GTI51" s="61"/>
      <c r="GTJ51" s="61"/>
      <c r="GTK51" s="61"/>
      <c r="GTL51" s="61"/>
      <c r="GTM51" s="61"/>
      <c r="GTN51" s="61"/>
      <c r="GTO51" s="61"/>
      <c r="GTP51" s="61"/>
      <c r="GTQ51" s="61"/>
      <c r="GTR51" s="61"/>
      <c r="GTS51" s="61"/>
      <c r="GTT51" s="61"/>
      <c r="GTU51" s="61"/>
      <c r="GTV51" s="61"/>
      <c r="GTW51" s="61"/>
      <c r="GTX51" s="61"/>
      <c r="GTY51" s="61"/>
      <c r="GTZ51" s="61"/>
      <c r="GUA51" s="61"/>
      <c r="GUB51" s="61"/>
      <c r="GUC51" s="61"/>
      <c r="GUD51" s="61"/>
      <c r="GUE51" s="61"/>
      <c r="GUF51" s="61"/>
      <c r="GUG51" s="61"/>
      <c r="GUH51" s="61"/>
      <c r="GUI51" s="61"/>
      <c r="GUJ51" s="61"/>
      <c r="GUK51" s="61"/>
      <c r="GUL51" s="61"/>
      <c r="GUM51" s="61"/>
      <c r="GUN51" s="61"/>
      <c r="GUO51" s="61"/>
      <c r="GUP51" s="61"/>
      <c r="GUQ51" s="61"/>
      <c r="GUR51" s="61"/>
      <c r="GUS51" s="61"/>
      <c r="GUT51" s="61"/>
      <c r="GUU51" s="61"/>
      <c r="GUV51" s="61"/>
      <c r="GUW51" s="61"/>
      <c r="GUX51" s="61"/>
      <c r="GUY51" s="61"/>
      <c r="GUZ51" s="61"/>
      <c r="GVA51" s="61"/>
      <c r="GVB51" s="61"/>
      <c r="GVC51" s="61"/>
      <c r="GVD51" s="61"/>
      <c r="GVE51" s="61"/>
      <c r="GVF51" s="61"/>
      <c r="GVG51" s="61"/>
      <c r="GVH51" s="61"/>
      <c r="GVI51" s="61"/>
      <c r="GVJ51" s="61"/>
      <c r="GVK51" s="61"/>
      <c r="GVL51" s="61"/>
      <c r="GVM51" s="61"/>
      <c r="GVN51" s="61"/>
      <c r="GVO51" s="61"/>
      <c r="GVP51" s="61"/>
      <c r="GVQ51" s="61"/>
      <c r="GVR51" s="61"/>
      <c r="GVS51" s="61"/>
      <c r="GVT51" s="61"/>
      <c r="GVU51" s="61"/>
      <c r="GVV51" s="61"/>
      <c r="GVW51" s="61"/>
      <c r="GVX51" s="61"/>
      <c r="GVY51" s="61"/>
      <c r="GVZ51" s="61"/>
      <c r="GWA51" s="61"/>
      <c r="GWB51" s="61"/>
      <c r="GWC51" s="61"/>
      <c r="GWD51" s="61"/>
      <c r="GWE51" s="61"/>
      <c r="GWF51" s="61"/>
      <c r="GWG51" s="61"/>
      <c r="GWH51" s="61"/>
      <c r="GWI51" s="61"/>
      <c r="GWJ51" s="61"/>
      <c r="GWK51" s="61"/>
      <c r="GWL51" s="61"/>
      <c r="GWM51" s="61"/>
      <c r="GWN51" s="61"/>
      <c r="GWO51" s="61"/>
      <c r="GWP51" s="61"/>
      <c r="GWQ51" s="61"/>
      <c r="GWR51" s="61"/>
      <c r="GWS51" s="61"/>
      <c r="GWT51" s="61"/>
      <c r="GWU51" s="61"/>
      <c r="GWV51" s="61"/>
      <c r="GWW51" s="61"/>
      <c r="GWX51" s="61"/>
      <c r="GWY51" s="61"/>
      <c r="GWZ51" s="61"/>
      <c r="GXA51" s="61"/>
      <c r="GXB51" s="61"/>
      <c r="GXC51" s="61"/>
      <c r="GXD51" s="61"/>
      <c r="GXE51" s="61"/>
      <c r="GXF51" s="61"/>
      <c r="GXG51" s="61"/>
      <c r="GXH51" s="61"/>
      <c r="GXI51" s="61"/>
      <c r="GXJ51" s="61"/>
      <c r="GXK51" s="61"/>
      <c r="GXL51" s="61"/>
      <c r="GXM51" s="61"/>
      <c r="GXN51" s="61"/>
      <c r="GXO51" s="61"/>
      <c r="GXP51" s="61"/>
      <c r="GXQ51" s="61"/>
      <c r="GXR51" s="61"/>
      <c r="GXS51" s="61"/>
      <c r="GXT51" s="61"/>
      <c r="GXU51" s="61"/>
      <c r="GXV51" s="61"/>
      <c r="GXW51" s="61"/>
      <c r="GXX51" s="61"/>
      <c r="GXY51" s="61"/>
      <c r="GXZ51" s="61"/>
      <c r="GYA51" s="61"/>
      <c r="GYB51" s="61"/>
      <c r="GYC51" s="61"/>
      <c r="GYD51" s="61"/>
      <c r="GYE51" s="61"/>
      <c r="GYF51" s="61"/>
      <c r="GYG51" s="61"/>
      <c r="GYH51" s="61"/>
      <c r="GYI51" s="61"/>
      <c r="GYJ51" s="61"/>
      <c r="GYK51" s="61"/>
      <c r="GYL51" s="61"/>
      <c r="GYM51" s="61"/>
      <c r="GYN51" s="61"/>
      <c r="GYO51" s="61"/>
      <c r="GYP51" s="61"/>
      <c r="GYQ51" s="61"/>
      <c r="GYR51" s="61"/>
      <c r="GYS51" s="61"/>
      <c r="GYT51" s="61"/>
      <c r="GYU51" s="61"/>
      <c r="GYV51" s="61"/>
      <c r="GYW51" s="61"/>
      <c r="GYX51" s="61"/>
      <c r="GYY51" s="61"/>
      <c r="GYZ51" s="61"/>
      <c r="GZA51" s="61"/>
      <c r="GZB51" s="61"/>
      <c r="GZC51" s="61"/>
      <c r="GZD51" s="61"/>
      <c r="GZE51" s="61"/>
      <c r="GZF51" s="61"/>
      <c r="GZG51" s="61"/>
      <c r="GZH51" s="61"/>
      <c r="GZI51" s="61"/>
      <c r="GZJ51" s="61"/>
      <c r="GZK51" s="61"/>
      <c r="GZL51" s="61"/>
      <c r="GZM51" s="61"/>
      <c r="GZN51" s="61"/>
      <c r="GZO51" s="61"/>
      <c r="GZP51" s="61"/>
      <c r="GZQ51" s="61"/>
      <c r="GZR51" s="61"/>
      <c r="GZS51" s="61"/>
      <c r="GZT51" s="61"/>
      <c r="GZU51" s="61"/>
      <c r="GZV51" s="61"/>
      <c r="GZW51" s="61"/>
      <c r="GZX51" s="61"/>
      <c r="GZY51" s="61"/>
      <c r="GZZ51" s="61"/>
      <c r="HAA51" s="61"/>
      <c r="HAB51" s="61"/>
      <c r="HAC51" s="61"/>
      <c r="HAD51" s="61"/>
      <c r="HAE51" s="61"/>
      <c r="HAF51" s="61"/>
      <c r="HAG51" s="61"/>
      <c r="HAH51" s="61"/>
      <c r="HAI51" s="61"/>
      <c r="HAJ51" s="61"/>
      <c r="HAK51" s="61"/>
      <c r="HAL51" s="61"/>
      <c r="HAM51" s="61"/>
      <c r="HAN51" s="61"/>
      <c r="HAO51" s="61"/>
      <c r="HAP51" s="61"/>
      <c r="HAQ51" s="61"/>
      <c r="HAR51" s="61"/>
      <c r="HAS51" s="61"/>
      <c r="HAT51" s="61"/>
      <c r="HAU51" s="61"/>
      <c r="HAV51" s="61"/>
      <c r="HAW51" s="61"/>
      <c r="HAX51" s="61"/>
      <c r="HAY51" s="61"/>
      <c r="HAZ51" s="61"/>
      <c r="HBA51" s="61"/>
      <c r="HBB51" s="61"/>
      <c r="HBC51" s="61"/>
      <c r="HBD51" s="61"/>
      <c r="HBE51" s="61"/>
      <c r="HBF51" s="61"/>
      <c r="HBG51" s="61"/>
      <c r="HBH51" s="61"/>
      <c r="HBI51" s="61"/>
      <c r="HBJ51" s="61"/>
      <c r="HBK51" s="61"/>
      <c r="HBL51" s="61"/>
      <c r="HBM51" s="61"/>
      <c r="HBN51" s="61"/>
      <c r="HBO51" s="61"/>
      <c r="HBP51" s="61"/>
      <c r="HBQ51" s="61"/>
      <c r="HBR51" s="61"/>
      <c r="HBS51" s="61"/>
      <c r="HBT51" s="61"/>
      <c r="HBU51" s="61"/>
      <c r="HBV51" s="61"/>
      <c r="HBW51" s="61"/>
      <c r="HBX51" s="61"/>
      <c r="HBY51" s="61"/>
      <c r="HBZ51" s="61"/>
      <c r="HCA51" s="61"/>
      <c r="HCB51" s="61"/>
      <c r="HCC51" s="61"/>
      <c r="HCD51" s="61"/>
      <c r="HCE51" s="61"/>
      <c r="HCF51" s="61"/>
      <c r="HCG51" s="61"/>
      <c r="HCH51" s="61"/>
      <c r="HCI51" s="61"/>
      <c r="HCJ51" s="61"/>
      <c r="HCK51" s="61"/>
      <c r="HCL51" s="61"/>
      <c r="HCM51" s="61"/>
      <c r="HCN51" s="61"/>
      <c r="HCO51" s="61"/>
      <c r="HCP51" s="61"/>
      <c r="HCQ51" s="61"/>
      <c r="HCR51" s="61"/>
      <c r="HCS51" s="61"/>
      <c r="HCT51" s="61"/>
      <c r="HCU51" s="61"/>
      <c r="HCV51" s="61"/>
      <c r="HCW51" s="61"/>
      <c r="HCX51" s="61"/>
      <c r="HCY51" s="61"/>
      <c r="HCZ51" s="61"/>
      <c r="HDA51" s="61"/>
      <c r="HDB51" s="61"/>
      <c r="HDC51" s="61"/>
      <c r="HDD51" s="61"/>
      <c r="HDE51" s="61"/>
      <c r="HDF51" s="61"/>
      <c r="HDG51" s="61"/>
      <c r="HDH51" s="61"/>
      <c r="HDI51" s="61"/>
      <c r="HDJ51" s="61"/>
      <c r="HDK51" s="61"/>
      <c r="HDL51" s="61"/>
      <c r="HDM51" s="61"/>
      <c r="HDN51" s="61"/>
      <c r="HDO51" s="61"/>
      <c r="HDP51" s="61"/>
      <c r="HDQ51" s="61"/>
      <c r="HDR51" s="61"/>
      <c r="HDS51" s="61"/>
      <c r="HDT51" s="61"/>
      <c r="HDU51" s="61"/>
      <c r="HDV51" s="61"/>
      <c r="HDW51" s="61"/>
      <c r="HDX51" s="61"/>
      <c r="HDY51" s="61"/>
      <c r="HDZ51" s="61"/>
      <c r="HEA51" s="61"/>
      <c r="HEB51" s="61"/>
      <c r="HEC51" s="61"/>
      <c r="HED51" s="61"/>
      <c r="HEE51" s="61"/>
      <c r="HEF51" s="61"/>
      <c r="HEG51" s="61"/>
      <c r="HEH51" s="61"/>
      <c r="HEI51" s="61"/>
      <c r="HEJ51" s="61"/>
      <c r="HEK51" s="61"/>
      <c r="HEL51" s="61"/>
      <c r="HEM51" s="61"/>
      <c r="HEN51" s="61"/>
      <c r="HEO51" s="61"/>
      <c r="HEP51" s="61"/>
      <c r="HEQ51" s="61"/>
      <c r="HER51" s="61"/>
      <c r="HES51" s="61"/>
      <c r="HET51" s="61"/>
      <c r="HEU51" s="61"/>
      <c r="HEV51" s="61"/>
      <c r="HEW51" s="61"/>
      <c r="HEX51" s="61"/>
      <c r="HEY51" s="61"/>
      <c r="HEZ51" s="61"/>
      <c r="HFA51" s="61"/>
      <c r="HFB51" s="61"/>
      <c r="HFC51" s="61"/>
      <c r="HFD51" s="61"/>
      <c r="HFE51" s="61"/>
      <c r="HFF51" s="61"/>
      <c r="HFG51" s="61"/>
      <c r="HFH51" s="61"/>
      <c r="HFI51" s="61"/>
      <c r="HFJ51" s="61"/>
      <c r="HFK51" s="61"/>
      <c r="HFL51" s="61"/>
      <c r="HFM51" s="61"/>
      <c r="HFN51" s="61"/>
      <c r="HFO51" s="61"/>
      <c r="HFP51" s="61"/>
      <c r="HFQ51" s="61"/>
      <c r="HFR51" s="61"/>
      <c r="HFS51" s="61"/>
      <c r="HFT51" s="61"/>
      <c r="HFU51" s="61"/>
      <c r="HFV51" s="61"/>
      <c r="HFW51" s="61"/>
      <c r="HFX51" s="61"/>
      <c r="HFY51" s="61"/>
      <c r="HFZ51" s="61"/>
      <c r="HGA51" s="61"/>
      <c r="HGB51" s="61"/>
      <c r="HGC51" s="61"/>
      <c r="HGD51" s="61"/>
      <c r="HGE51" s="61"/>
      <c r="HGF51" s="61"/>
      <c r="HGG51" s="61"/>
      <c r="HGH51" s="61"/>
      <c r="HGI51" s="61"/>
      <c r="HGJ51" s="61"/>
      <c r="HGK51" s="61"/>
      <c r="HGL51" s="61"/>
      <c r="HGM51" s="61"/>
      <c r="HGN51" s="61"/>
      <c r="HGO51" s="61"/>
      <c r="HGP51" s="61"/>
      <c r="HGQ51" s="61"/>
      <c r="HGR51" s="61"/>
      <c r="HGS51" s="61"/>
      <c r="HGT51" s="61"/>
      <c r="HGU51" s="61"/>
      <c r="HGV51" s="61"/>
      <c r="HGW51" s="61"/>
      <c r="HGX51" s="61"/>
      <c r="HGY51" s="61"/>
      <c r="HGZ51" s="61"/>
      <c r="HHA51" s="61"/>
      <c r="HHB51" s="61"/>
      <c r="HHC51" s="61"/>
      <c r="HHD51" s="61"/>
      <c r="HHE51" s="61"/>
      <c r="HHF51" s="61"/>
      <c r="HHG51" s="61"/>
      <c r="HHH51" s="61"/>
      <c r="HHI51" s="61"/>
      <c r="HHJ51" s="61"/>
      <c r="HHK51" s="61"/>
      <c r="HHL51" s="61"/>
      <c r="HHM51" s="61"/>
      <c r="HHN51" s="61"/>
      <c r="HHO51" s="61"/>
      <c r="HHP51" s="61"/>
      <c r="HHQ51" s="61"/>
      <c r="HHR51" s="61"/>
      <c r="HHS51" s="61"/>
      <c r="HHT51" s="61"/>
      <c r="HHU51" s="61"/>
      <c r="HHV51" s="61"/>
      <c r="HHW51" s="61"/>
      <c r="HHX51" s="61"/>
      <c r="HHY51" s="61"/>
      <c r="HHZ51" s="61"/>
      <c r="HIA51" s="61"/>
      <c r="HIB51" s="61"/>
      <c r="HIC51" s="61"/>
      <c r="HID51" s="61"/>
      <c r="HIE51" s="61"/>
      <c r="HIF51" s="61"/>
      <c r="HIG51" s="61"/>
      <c r="HIH51" s="61"/>
      <c r="HII51" s="61"/>
      <c r="HIJ51" s="61"/>
      <c r="HIK51" s="61"/>
      <c r="HIL51" s="61"/>
      <c r="HIM51" s="61"/>
      <c r="HIN51" s="61"/>
      <c r="HIO51" s="61"/>
      <c r="HIP51" s="61"/>
      <c r="HIQ51" s="61"/>
      <c r="HIR51" s="61"/>
      <c r="HIS51" s="61"/>
      <c r="HIT51" s="61"/>
      <c r="HIU51" s="61"/>
      <c r="HIV51" s="61"/>
      <c r="HIW51" s="61"/>
      <c r="HIX51" s="61"/>
      <c r="HIY51" s="61"/>
      <c r="HIZ51" s="61"/>
      <c r="HJA51" s="61"/>
      <c r="HJB51" s="61"/>
      <c r="HJC51" s="61"/>
      <c r="HJD51" s="61"/>
      <c r="HJE51" s="61"/>
      <c r="HJF51" s="61"/>
      <c r="HJG51" s="61"/>
      <c r="HJH51" s="61"/>
      <c r="HJI51" s="61"/>
      <c r="HJJ51" s="61"/>
      <c r="HJK51" s="61"/>
      <c r="HJL51" s="61"/>
      <c r="HJM51" s="61"/>
      <c r="HJN51" s="61"/>
      <c r="HJO51" s="61"/>
      <c r="HJP51" s="61"/>
      <c r="HJQ51" s="61"/>
      <c r="HJR51" s="61"/>
      <c r="HJS51" s="61"/>
      <c r="HJT51" s="61"/>
      <c r="HJU51" s="61"/>
      <c r="HJV51" s="61"/>
      <c r="HJW51" s="61"/>
      <c r="HJX51" s="61"/>
      <c r="HJY51" s="61"/>
      <c r="HJZ51" s="61"/>
      <c r="HKA51" s="61"/>
      <c r="HKB51" s="61"/>
      <c r="HKC51" s="61"/>
      <c r="HKD51" s="61"/>
      <c r="HKE51" s="61"/>
      <c r="HKF51" s="61"/>
      <c r="HKG51" s="61"/>
      <c r="HKH51" s="61"/>
      <c r="HKI51" s="61"/>
      <c r="HKJ51" s="61"/>
      <c r="HKK51" s="61"/>
      <c r="HKL51" s="61"/>
      <c r="HKM51" s="61"/>
      <c r="HKN51" s="61"/>
      <c r="HKO51" s="61"/>
      <c r="HKP51" s="61"/>
      <c r="HKQ51" s="61"/>
      <c r="HKR51" s="61"/>
      <c r="HKS51" s="61"/>
      <c r="HKT51" s="61"/>
      <c r="HKU51" s="61"/>
      <c r="HKV51" s="61"/>
      <c r="HKW51" s="61"/>
      <c r="HKX51" s="61"/>
      <c r="HKY51" s="61"/>
      <c r="HKZ51" s="61"/>
      <c r="HLA51" s="61"/>
      <c r="HLB51" s="61"/>
      <c r="HLC51" s="61"/>
      <c r="HLD51" s="61"/>
      <c r="HLE51" s="61"/>
      <c r="HLF51" s="61"/>
      <c r="HLG51" s="61"/>
      <c r="HLH51" s="61"/>
      <c r="HLI51" s="61"/>
      <c r="HLJ51" s="61"/>
      <c r="HLK51" s="61"/>
      <c r="HLL51" s="61"/>
      <c r="HLM51" s="61"/>
      <c r="HLN51" s="61"/>
      <c r="HLO51" s="61"/>
      <c r="HLP51" s="61"/>
      <c r="HLQ51" s="61"/>
      <c r="HLR51" s="61"/>
      <c r="HLS51" s="61"/>
      <c r="HLT51" s="61"/>
      <c r="HLU51" s="61"/>
      <c r="HLV51" s="61"/>
      <c r="HLW51" s="61"/>
      <c r="HLX51" s="61"/>
      <c r="HLY51" s="61"/>
      <c r="HLZ51" s="61"/>
      <c r="HMA51" s="61"/>
      <c r="HMB51" s="61"/>
      <c r="HMC51" s="61"/>
      <c r="HMD51" s="61"/>
      <c r="HME51" s="61"/>
      <c r="HMF51" s="61"/>
      <c r="HMG51" s="61"/>
      <c r="HMH51" s="61"/>
      <c r="HMI51" s="61"/>
      <c r="HMJ51" s="61"/>
      <c r="HMK51" s="61"/>
      <c r="HML51" s="61"/>
      <c r="HMM51" s="61"/>
      <c r="HMN51" s="61"/>
      <c r="HMO51" s="61"/>
      <c r="HMP51" s="61"/>
      <c r="HMQ51" s="61"/>
      <c r="HMR51" s="61"/>
      <c r="HMS51" s="61"/>
      <c r="HMT51" s="61"/>
      <c r="HMU51" s="61"/>
      <c r="HMV51" s="61"/>
      <c r="HMW51" s="61"/>
      <c r="HMX51" s="61"/>
      <c r="HMY51" s="61"/>
      <c r="HMZ51" s="61"/>
      <c r="HNA51" s="61"/>
      <c r="HNB51" s="61"/>
      <c r="HNC51" s="61"/>
      <c r="HND51" s="61"/>
      <c r="HNE51" s="61"/>
      <c r="HNF51" s="61"/>
      <c r="HNG51" s="61"/>
      <c r="HNH51" s="61"/>
      <c r="HNI51" s="61"/>
      <c r="HNJ51" s="61"/>
      <c r="HNK51" s="61"/>
      <c r="HNL51" s="61"/>
      <c r="HNM51" s="61"/>
      <c r="HNN51" s="61"/>
      <c r="HNO51" s="61"/>
      <c r="HNP51" s="61"/>
      <c r="HNQ51" s="61"/>
      <c r="HNR51" s="61"/>
      <c r="HNS51" s="61"/>
      <c r="HNT51" s="61"/>
      <c r="HNU51" s="61"/>
      <c r="HNV51" s="61"/>
      <c r="HNW51" s="61"/>
      <c r="HNX51" s="61"/>
      <c r="HNY51" s="61"/>
      <c r="HNZ51" s="61"/>
      <c r="HOA51" s="61"/>
      <c r="HOB51" s="61"/>
      <c r="HOC51" s="61"/>
      <c r="HOD51" s="61"/>
      <c r="HOE51" s="61"/>
      <c r="HOF51" s="61"/>
      <c r="HOG51" s="61"/>
      <c r="HOH51" s="61"/>
      <c r="HOI51" s="61"/>
      <c r="HOJ51" s="61"/>
      <c r="HOK51" s="61"/>
      <c r="HOL51" s="61"/>
      <c r="HOM51" s="61"/>
      <c r="HON51" s="61"/>
      <c r="HOO51" s="61"/>
      <c r="HOP51" s="61"/>
      <c r="HOQ51" s="61"/>
      <c r="HOR51" s="61"/>
      <c r="HOS51" s="61"/>
      <c r="HOT51" s="61"/>
      <c r="HOU51" s="61"/>
      <c r="HOV51" s="61"/>
      <c r="HOW51" s="61"/>
      <c r="HOX51" s="61"/>
      <c r="HOY51" s="61"/>
      <c r="HOZ51" s="61"/>
      <c r="HPA51" s="61"/>
      <c r="HPB51" s="61"/>
      <c r="HPC51" s="61"/>
      <c r="HPD51" s="61"/>
      <c r="HPE51" s="61"/>
      <c r="HPF51" s="61"/>
      <c r="HPG51" s="61"/>
      <c r="HPH51" s="61"/>
      <c r="HPI51" s="61"/>
      <c r="HPJ51" s="61"/>
      <c r="HPK51" s="61"/>
      <c r="HPL51" s="61"/>
      <c r="HPM51" s="61"/>
      <c r="HPN51" s="61"/>
      <c r="HPO51" s="61"/>
      <c r="HPP51" s="61"/>
      <c r="HPQ51" s="61"/>
      <c r="HPR51" s="61"/>
      <c r="HPS51" s="61"/>
      <c r="HPT51" s="61"/>
      <c r="HPU51" s="61"/>
      <c r="HPV51" s="61"/>
      <c r="HPW51" s="61"/>
      <c r="HPX51" s="61"/>
      <c r="HPY51" s="61"/>
      <c r="HPZ51" s="61"/>
      <c r="HQA51" s="61"/>
      <c r="HQB51" s="61"/>
      <c r="HQC51" s="61"/>
      <c r="HQD51" s="61"/>
      <c r="HQE51" s="61"/>
      <c r="HQF51" s="61"/>
      <c r="HQG51" s="61"/>
      <c r="HQH51" s="61"/>
      <c r="HQI51" s="61"/>
      <c r="HQJ51" s="61"/>
      <c r="HQK51" s="61"/>
      <c r="HQL51" s="61"/>
      <c r="HQM51" s="61"/>
      <c r="HQN51" s="61"/>
      <c r="HQO51" s="61"/>
      <c r="HQP51" s="61"/>
      <c r="HQQ51" s="61"/>
      <c r="HQR51" s="61"/>
      <c r="HQS51" s="61"/>
      <c r="HQT51" s="61"/>
      <c r="HQU51" s="61"/>
      <c r="HQV51" s="61"/>
      <c r="HQW51" s="61"/>
      <c r="HQX51" s="61"/>
      <c r="HQY51" s="61"/>
      <c r="HQZ51" s="61"/>
      <c r="HRA51" s="61"/>
      <c r="HRB51" s="61"/>
      <c r="HRC51" s="61"/>
      <c r="HRD51" s="61"/>
      <c r="HRE51" s="61"/>
      <c r="HRF51" s="61"/>
      <c r="HRG51" s="61"/>
      <c r="HRH51" s="61"/>
      <c r="HRI51" s="61"/>
      <c r="HRJ51" s="61"/>
      <c r="HRK51" s="61"/>
      <c r="HRL51" s="61"/>
      <c r="HRM51" s="61"/>
      <c r="HRN51" s="61"/>
      <c r="HRO51" s="61"/>
      <c r="HRP51" s="61"/>
      <c r="HRQ51" s="61"/>
      <c r="HRR51" s="61"/>
      <c r="HRS51" s="61"/>
      <c r="HRT51" s="61"/>
      <c r="HRU51" s="61"/>
      <c r="HRV51" s="61"/>
      <c r="HRW51" s="61"/>
      <c r="HRX51" s="61"/>
      <c r="HRY51" s="61"/>
      <c r="HRZ51" s="61"/>
      <c r="HSA51" s="61"/>
      <c r="HSB51" s="61"/>
      <c r="HSC51" s="61"/>
      <c r="HSD51" s="61"/>
      <c r="HSE51" s="61"/>
      <c r="HSF51" s="61"/>
      <c r="HSG51" s="61"/>
      <c r="HSH51" s="61"/>
      <c r="HSI51" s="61"/>
      <c r="HSJ51" s="61"/>
      <c r="HSK51" s="61"/>
      <c r="HSL51" s="61"/>
      <c r="HSM51" s="61"/>
      <c r="HSN51" s="61"/>
      <c r="HSO51" s="61"/>
      <c r="HSP51" s="61"/>
      <c r="HSQ51" s="61"/>
      <c r="HSR51" s="61"/>
      <c r="HSS51" s="61"/>
      <c r="HST51" s="61"/>
      <c r="HSU51" s="61"/>
      <c r="HSV51" s="61"/>
      <c r="HSW51" s="61"/>
      <c r="HSX51" s="61"/>
      <c r="HSY51" s="61"/>
      <c r="HSZ51" s="61"/>
      <c r="HTA51" s="61"/>
      <c r="HTB51" s="61"/>
      <c r="HTC51" s="61"/>
      <c r="HTD51" s="61"/>
      <c r="HTE51" s="61"/>
      <c r="HTF51" s="61"/>
      <c r="HTG51" s="61"/>
      <c r="HTH51" s="61"/>
      <c r="HTI51" s="61"/>
      <c r="HTJ51" s="61"/>
      <c r="HTK51" s="61"/>
      <c r="HTL51" s="61"/>
      <c r="HTM51" s="61"/>
      <c r="HTN51" s="61"/>
      <c r="HTO51" s="61"/>
      <c r="HTP51" s="61"/>
      <c r="HTQ51" s="61"/>
      <c r="HTR51" s="61"/>
      <c r="HTS51" s="61"/>
      <c r="HTT51" s="61"/>
      <c r="HTU51" s="61"/>
      <c r="HTV51" s="61"/>
      <c r="HTW51" s="61"/>
      <c r="HTX51" s="61"/>
      <c r="HTY51" s="61"/>
      <c r="HTZ51" s="61"/>
      <c r="HUA51" s="61"/>
      <c r="HUB51" s="61"/>
      <c r="HUC51" s="61"/>
      <c r="HUD51" s="61"/>
      <c r="HUE51" s="61"/>
      <c r="HUF51" s="61"/>
      <c r="HUG51" s="61"/>
      <c r="HUH51" s="61"/>
      <c r="HUI51" s="61"/>
      <c r="HUJ51" s="61"/>
      <c r="HUK51" s="61"/>
      <c r="HUL51" s="61"/>
      <c r="HUM51" s="61"/>
      <c r="HUN51" s="61"/>
      <c r="HUO51" s="61"/>
      <c r="HUP51" s="61"/>
      <c r="HUQ51" s="61"/>
      <c r="HUR51" s="61"/>
      <c r="HUS51" s="61"/>
      <c r="HUT51" s="61"/>
      <c r="HUU51" s="61"/>
      <c r="HUV51" s="61"/>
      <c r="HUW51" s="61"/>
      <c r="HUX51" s="61"/>
      <c r="HUY51" s="61"/>
      <c r="HUZ51" s="61"/>
      <c r="HVA51" s="61"/>
      <c r="HVB51" s="61"/>
      <c r="HVC51" s="61"/>
      <c r="HVD51" s="61"/>
      <c r="HVE51" s="61"/>
      <c r="HVF51" s="61"/>
      <c r="HVG51" s="61"/>
      <c r="HVH51" s="61"/>
      <c r="HVI51" s="61"/>
      <c r="HVJ51" s="61"/>
      <c r="HVK51" s="61"/>
      <c r="HVL51" s="61"/>
      <c r="HVM51" s="61"/>
      <c r="HVN51" s="61"/>
      <c r="HVO51" s="61"/>
      <c r="HVP51" s="61"/>
      <c r="HVQ51" s="61"/>
      <c r="HVR51" s="61"/>
      <c r="HVS51" s="61"/>
      <c r="HVT51" s="61"/>
      <c r="HVU51" s="61"/>
      <c r="HVV51" s="61"/>
      <c r="HVW51" s="61"/>
      <c r="HVX51" s="61"/>
      <c r="HVY51" s="61"/>
      <c r="HVZ51" s="61"/>
      <c r="HWA51" s="61"/>
      <c r="HWB51" s="61"/>
      <c r="HWC51" s="61"/>
      <c r="HWD51" s="61"/>
      <c r="HWE51" s="61"/>
      <c r="HWF51" s="61"/>
      <c r="HWG51" s="61"/>
      <c r="HWH51" s="61"/>
      <c r="HWI51" s="61"/>
      <c r="HWJ51" s="61"/>
      <c r="HWK51" s="61"/>
      <c r="HWL51" s="61"/>
      <c r="HWM51" s="61"/>
      <c r="HWN51" s="61"/>
      <c r="HWO51" s="61"/>
      <c r="HWP51" s="61"/>
      <c r="HWQ51" s="61"/>
      <c r="HWR51" s="61"/>
      <c r="HWS51" s="61"/>
      <c r="HWT51" s="61"/>
      <c r="HWU51" s="61"/>
      <c r="HWV51" s="61"/>
      <c r="HWW51" s="61"/>
      <c r="HWX51" s="61"/>
      <c r="HWY51" s="61"/>
      <c r="HWZ51" s="61"/>
      <c r="HXA51" s="61"/>
      <c r="HXB51" s="61"/>
      <c r="HXC51" s="61"/>
      <c r="HXD51" s="61"/>
      <c r="HXE51" s="61"/>
      <c r="HXF51" s="61"/>
      <c r="HXG51" s="61"/>
      <c r="HXH51" s="61"/>
      <c r="HXI51" s="61"/>
      <c r="HXJ51" s="61"/>
      <c r="HXK51" s="61"/>
      <c r="HXL51" s="61"/>
      <c r="HXM51" s="61"/>
      <c r="HXN51" s="61"/>
      <c r="HXO51" s="61"/>
      <c r="HXP51" s="61"/>
      <c r="HXQ51" s="61"/>
      <c r="HXR51" s="61"/>
      <c r="HXS51" s="61"/>
      <c r="HXT51" s="61"/>
      <c r="HXU51" s="61"/>
      <c r="HXV51" s="61"/>
      <c r="HXW51" s="61"/>
      <c r="HXX51" s="61"/>
      <c r="HXY51" s="61"/>
      <c r="HXZ51" s="61"/>
      <c r="HYA51" s="61"/>
      <c r="HYB51" s="61"/>
      <c r="HYC51" s="61"/>
      <c r="HYD51" s="61"/>
      <c r="HYE51" s="61"/>
      <c r="HYF51" s="61"/>
      <c r="HYG51" s="61"/>
      <c r="HYH51" s="61"/>
      <c r="HYI51" s="61"/>
      <c r="HYJ51" s="61"/>
      <c r="HYK51" s="61"/>
      <c r="HYL51" s="61"/>
      <c r="HYM51" s="61"/>
      <c r="HYN51" s="61"/>
      <c r="HYO51" s="61"/>
      <c r="HYP51" s="61"/>
      <c r="HYQ51" s="61"/>
      <c r="HYR51" s="61"/>
      <c r="HYS51" s="61"/>
      <c r="HYT51" s="61"/>
      <c r="HYU51" s="61"/>
      <c r="HYV51" s="61"/>
      <c r="HYW51" s="61"/>
      <c r="HYX51" s="61"/>
      <c r="HYY51" s="61"/>
      <c r="HYZ51" s="61"/>
      <c r="HZA51" s="61"/>
      <c r="HZB51" s="61"/>
      <c r="HZC51" s="61"/>
      <c r="HZD51" s="61"/>
      <c r="HZE51" s="61"/>
      <c r="HZF51" s="61"/>
      <c r="HZG51" s="61"/>
      <c r="HZH51" s="61"/>
      <c r="HZI51" s="61"/>
      <c r="HZJ51" s="61"/>
      <c r="HZK51" s="61"/>
      <c r="HZL51" s="61"/>
      <c r="HZM51" s="61"/>
      <c r="HZN51" s="61"/>
      <c r="HZO51" s="61"/>
      <c r="HZP51" s="61"/>
      <c r="HZQ51" s="61"/>
      <c r="HZR51" s="61"/>
      <c r="HZS51" s="61"/>
      <c r="HZT51" s="61"/>
      <c r="HZU51" s="61"/>
      <c r="HZV51" s="61"/>
      <c r="HZW51" s="61"/>
      <c r="HZX51" s="61"/>
      <c r="HZY51" s="61"/>
      <c r="HZZ51" s="61"/>
      <c r="IAA51" s="61"/>
      <c r="IAB51" s="61"/>
      <c r="IAC51" s="61"/>
      <c r="IAD51" s="61"/>
      <c r="IAE51" s="61"/>
      <c r="IAF51" s="61"/>
      <c r="IAG51" s="61"/>
      <c r="IAH51" s="61"/>
      <c r="IAI51" s="61"/>
      <c r="IAJ51" s="61"/>
      <c r="IAK51" s="61"/>
      <c r="IAL51" s="61"/>
      <c r="IAM51" s="61"/>
      <c r="IAN51" s="61"/>
      <c r="IAO51" s="61"/>
      <c r="IAP51" s="61"/>
      <c r="IAQ51" s="61"/>
      <c r="IAR51" s="61"/>
      <c r="IAS51" s="61"/>
      <c r="IAT51" s="61"/>
      <c r="IAU51" s="61"/>
      <c r="IAV51" s="61"/>
      <c r="IAW51" s="61"/>
      <c r="IAX51" s="61"/>
      <c r="IAY51" s="61"/>
      <c r="IAZ51" s="61"/>
      <c r="IBA51" s="61"/>
      <c r="IBB51" s="61"/>
      <c r="IBC51" s="61"/>
      <c r="IBD51" s="61"/>
      <c r="IBE51" s="61"/>
      <c r="IBF51" s="61"/>
      <c r="IBG51" s="61"/>
      <c r="IBH51" s="61"/>
      <c r="IBI51" s="61"/>
      <c r="IBJ51" s="61"/>
      <c r="IBK51" s="61"/>
      <c r="IBL51" s="61"/>
      <c r="IBM51" s="61"/>
      <c r="IBN51" s="61"/>
      <c r="IBO51" s="61"/>
      <c r="IBP51" s="61"/>
      <c r="IBQ51" s="61"/>
      <c r="IBR51" s="61"/>
      <c r="IBS51" s="61"/>
      <c r="IBT51" s="61"/>
      <c r="IBU51" s="61"/>
      <c r="IBV51" s="61"/>
      <c r="IBW51" s="61"/>
      <c r="IBX51" s="61"/>
      <c r="IBY51" s="61"/>
      <c r="IBZ51" s="61"/>
      <c r="ICA51" s="61"/>
      <c r="ICB51" s="61"/>
      <c r="ICC51" s="61"/>
      <c r="ICD51" s="61"/>
      <c r="ICE51" s="61"/>
      <c r="ICF51" s="61"/>
      <c r="ICG51" s="61"/>
      <c r="ICH51" s="61"/>
      <c r="ICI51" s="61"/>
      <c r="ICJ51" s="61"/>
      <c r="ICK51" s="61"/>
      <c r="ICL51" s="61"/>
      <c r="ICM51" s="61"/>
      <c r="ICN51" s="61"/>
      <c r="ICO51" s="61"/>
      <c r="ICP51" s="61"/>
      <c r="ICQ51" s="61"/>
      <c r="ICR51" s="61"/>
      <c r="ICS51" s="61"/>
      <c r="ICT51" s="61"/>
      <c r="ICU51" s="61"/>
      <c r="ICV51" s="61"/>
      <c r="ICW51" s="61"/>
      <c r="ICX51" s="61"/>
      <c r="ICY51" s="61"/>
      <c r="ICZ51" s="61"/>
      <c r="IDA51" s="61"/>
      <c r="IDB51" s="61"/>
      <c r="IDC51" s="61"/>
      <c r="IDD51" s="61"/>
      <c r="IDE51" s="61"/>
      <c r="IDF51" s="61"/>
      <c r="IDG51" s="61"/>
      <c r="IDH51" s="61"/>
      <c r="IDI51" s="61"/>
      <c r="IDJ51" s="61"/>
      <c r="IDK51" s="61"/>
      <c r="IDL51" s="61"/>
      <c r="IDM51" s="61"/>
      <c r="IDN51" s="61"/>
      <c r="IDO51" s="61"/>
      <c r="IDP51" s="61"/>
      <c r="IDQ51" s="61"/>
      <c r="IDR51" s="61"/>
      <c r="IDS51" s="61"/>
      <c r="IDT51" s="61"/>
      <c r="IDU51" s="61"/>
      <c r="IDV51" s="61"/>
      <c r="IDW51" s="61"/>
      <c r="IDX51" s="61"/>
      <c r="IDY51" s="61"/>
      <c r="IDZ51" s="61"/>
      <c r="IEA51" s="61"/>
      <c r="IEB51" s="61"/>
      <c r="IEC51" s="61"/>
      <c r="IED51" s="61"/>
      <c r="IEE51" s="61"/>
      <c r="IEF51" s="61"/>
      <c r="IEG51" s="61"/>
      <c r="IEH51" s="61"/>
      <c r="IEI51" s="61"/>
      <c r="IEJ51" s="61"/>
      <c r="IEK51" s="61"/>
      <c r="IEL51" s="61"/>
      <c r="IEM51" s="61"/>
      <c r="IEN51" s="61"/>
      <c r="IEO51" s="61"/>
      <c r="IEP51" s="61"/>
      <c r="IEQ51" s="61"/>
      <c r="IER51" s="61"/>
      <c r="IES51" s="61"/>
      <c r="IET51" s="61"/>
      <c r="IEU51" s="61"/>
      <c r="IEV51" s="61"/>
      <c r="IEW51" s="61"/>
      <c r="IEX51" s="61"/>
      <c r="IEY51" s="61"/>
      <c r="IEZ51" s="61"/>
      <c r="IFA51" s="61"/>
      <c r="IFB51" s="61"/>
      <c r="IFC51" s="61"/>
      <c r="IFD51" s="61"/>
      <c r="IFE51" s="61"/>
      <c r="IFF51" s="61"/>
      <c r="IFG51" s="61"/>
      <c r="IFH51" s="61"/>
      <c r="IFI51" s="61"/>
      <c r="IFJ51" s="61"/>
      <c r="IFK51" s="61"/>
      <c r="IFL51" s="61"/>
      <c r="IFM51" s="61"/>
      <c r="IFN51" s="61"/>
      <c r="IFO51" s="61"/>
      <c r="IFP51" s="61"/>
      <c r="IFQ51" s="61"/>
      <c r="IFR51" s="61"/>
      <c r="IFS51" s="61"/>
      <c r="IFT51" s="61"/>
      <c r="IFU51" s="61"/>
      <c r="IFV51" s="61"/>
      <c r="IFW51" s="61"/>
      <c r="IFX51" s="61"/>
      <c r="IFY51" s="61"/>
      <c r="IFZ51" s="61"/>
      <c r="IGA51" s="61"/>
      <c r="IGB51" s="61"/>
      <c r="IGC51" s="61"/>
      <c r="IGD51" s="61"/>
      <c r="IGE51" s="61"/>
      <c r="IGF51" s="61"/>
      <c r="IGG51" s="61"/>
      <c r="IGH51" s="61"/>
      <c r="IGI51" s="61"/>
      <c r="IGJ51" s="61"/>
      <c r="IGK51" s="61"/>
      <c r="IGL51" s="61"/>
      <c r="IGM51" s="61"/>
      <c r="IGN51" s="61"/>
      <c r="IGO51" s="61"/>
      <c r="IGP51" s="61"/>
      <c r="IGQ51" s="61"/>
      <c r="IGR51" s="61"/>
      <c r="IGS51" s="61"/>
      <c r="IGT51" s="61"/>
      <c r="IGU51" s="61"/>
      <c r="IGV51" s="61"/>
      <c r="IGW51" s="61"/>
      <c r="IGX51" s="61"/>
      <c r="IGY51" s="61"/>
      <c r="IGZ51" s="61"/>
      <c r="IHA51" s="61"/>
      <c r="IHB51" s="61"/>
      <c r="IHC51" s="61"/>
      <c r="IHD51" s="61"/>
      <c r="IHE51" s="61"/>
      <c r="IHF51" s="61"/>
      <c r="IHG51" s="61"/>
      <c r="IHH51" s="61"/>
      <c r="IHI51" s="61"/>
      <c r="IHJ51" s="61"/>
      <c r="IHK51" s="61"/>
      <c r="IHL51" s="61"/>
      <c r="IHM51" s="61"/>
      <c r="IHN51" s="61"/>
      <c r="IHO51" s="61"/>
      <c r="IHP51" s="61"/>
      <c r="IHQ51" s="61"/>
      <c r="IHR51" s="61"/>
      <c r="IHS51" s="61"/>
      <c r="IHT51" s="61"/>
      <c r="IHU51" s="61"/>
      <c r="IHV51" s="61"/>
      <c r="IHW51" s="61"/>
      <c r="IHX51" s="61"/>
      <c r="IHY51" s="61"/>
      <c r="IHZ51" s="61"/>
      <c r="IIA51" s="61"/>
      <c r="IIB51" s="61"/>
      <c r="IIC51" s="61"/>
      <c r="IID51" s="61"/>
      <c r="IIE51" s="61"/>
      <c r="IIF51" s="61"/>
      <c r="IIG51" s="61"/>
      <c r="IIH51" s="61"/>
      <c r="III51" s="61"/>
      <c r="IIJ51" s="61"/>
      <c r="IIK51" s="61"/>
      <c r="IIL51" s="61"/>
      <c r="IIM51" s="61"/>
      <c r="IIN51" s="61"/>
      <c r="IIO51" s="61"/>
      <c r="IIP51" s="61"/>
      <c r="IIQ51" s="61"/>
      <c r="IIR51" s="61"/>
      <c r="IIS51" s="61"/>
      <c r="IIT51" s="61"/>
      <c r="IIU51" s="61"/>
      <c r="IIV51" s="61"/>
      <c r="IIW51" s="61"/>
      <c r="IIX51" s="61"/>
      <c r="IIY51" s="61"/>
      <c r="IIZ51" s="61"/>
      <c r="IJA51" s="61"/>
      <c r="IJB51" s="61"/>
      <c r="IJC51" s="61"/>
      <c r="IJD51" s="61"/>
      <c r="IJE51" s="61"/>
      <c r="IJF51" s="61"/>
      <c r="IJG51" s="61"/>
      <c r="IJH51" s="61"/>
      <c r="IJI51" s="61"/>
      <c r="IJJ51" s="61"/>
      <c r="IJK51" s="61"/>
      <c r="IJL51" s="61"/>
      <c r="IJM51" s="61"/>
      <c r="IJN51" s="61"/>
      <c r="IJO51" s="61"/>
      <c r="IJP51" s="61"/>
      <c r="IJQ51" s="61"/>
      <c r="IJR51" s="61"/>
      <c r="IJS51" s="61"/>
      <c r="IJT51" s="61"/>
      <c r="IJU51" s="61"/>
      <c r="IJV51" s="61"/>
      <c r="IJW51" s="61"/>
      <c r="IJX51" s="61"/>
      <c r="IJY51" s="61"/>
      <c r="IJZ51" s="61"/>
      <c r="IKA51" s="61"/>
      <c r="IKB51" s="61"/>
      <c r="IKC51" s="61"/>
      <c r="IKD51" s="61"/>
      <c r="IKE51" s="61"/>
      <c r="IKF51" s="61"/>
      <c r="IKG51" s="61"/>
      <c r="IKH51" s="61"/>
      <c r="IKI51" s="61"/>
      <c r="IKJ51" s="61"/>
      <c r="IKK51" s="61"/>
      <c r="IKL51" s="61"/>
      <c r="IKM51" s="61"/>
      <c r="IKN51" s="61"/>
      <c r="IKO51" s="61"/>
      <c r="IKP51" s="61"/>
      <c r="IKQ51" s="61"/>
      <c r="IKR51" s="61"/>
      <c r="IKS51" s="61"/>
      <c r="IKT51" s="61"/>
      <c r="IKU51" s="61"/>
      <c r="IKV51" s="61"/>
      <c r="IKW51" s="61"/>
      <c r="IKX51" s="61"/>
      <c r="IKY51" s="61"/>
      <c r="IKZ51" s="61"/>
      <c r="ILA51" s="61"/>
      <c r="ILB51" s="61"/>
      <c r="ILC51" s="61"/>
      <c r="ILD51" s="61"/>
      <c r="ILE51" s="61"/>
      <c r="ILF51" s="61"/>
      <c r="ILG51" s="61"/>
      <c r="ILH51" s="61"/>
      <c r="ILI51" s="61"/>
      <c r="ILJ51" s="61"/>
      <c r="ILK51" s="61"/>
      <c r="ILL51" s="61"/>
      <c r="ILM51" s="61"/>
      <c r="ILN51" s="61"/>
      <c r="ILO51" s="61"/>
      <c r="ILP51" s="61"/>
      <c r="ILQ51" s="61"/>
      <c r="ILR51" s="61"/>
      <c r="ILS51" s="61"/>
      <c r="ILT51" s="61"/>
      <c r="ILU51" s="61"/>
      <c r="ILV51" s="61"/>
      <c r="ILW51" s="61"/>
      <c r="ILX51" s="61"/>
      <c r="ILY51" s="61"/>
      <c r="ILZ51" s="61"/>
      <c r="IMA51" s="61"/>
      <c r="IMB51" s="61"/>
      <c r="IMC51" s="61"/>
      <c r="IMD51" s="61"/>
      <c r="IME51" s="61"/>
      <c r="IMF51" s="61"/>
      <c r="IMG51" s="61"/>
      <c r="IMH51" s="61"/>
      <c r="IMI51" s="61"/>
      <c r="IMJ51" s="61"/>
      <c r="IMK51" s="61"/>
      <c r="IML51" s="61"/>
      <c r="IMM51" s="61"/>
      <c r="IMN51" s="61"/>
      <c r="IMO51" s="61"/>
      <c r="IMP51" s="61"/>
      <c r="IMQ51" s="61"/>
      <c r="IMR51" s="61"/>
      <c r="IMS51" s="61"/>
      <c r="IMT51" s="61"/>
      <c r="IMU51" s="61"/>
      <c r="IMV51" s="61"/>
      <c r="IMW51" s="61"/>
      <c r="IMX51" s="61"/>
      <c r="IMY51" s="61"/>
      <c r="IMZ51" s="61"/>
      <c r="INA51" s="61"/>
      <c r="INB51" s="61"/>
      <c r="INC51" s="61"/>
      <c r="IND51" s="61"/>
      <c r="INE51" s="61"/>
      <c r="INF51" s="61"/>
      <c r="ING51" s="61"/>
      <c r="INH51" s="61"/>
      <c r="INI51" s="61"/>
      <c r="INJ51" s="61"/>
      <c r="INK51" s="61"/>
      <c r="INL51" s="61"/>
      <c r="INM51" s="61"/>
      <c r="INN51" s="61"/>
      <c r="INO51" s="61"/>
      <c r="INP51" s="61"/>
      <c r="INQ51" s="61"/>
      <c r="INR51" s="61"/>
      <c r="INS51" s="61"/>
      <c r="INT51" s="61"/>
      <c r="INU51" s="61"/>
      <c r="INV51" s="61"/>
      <c r="INW51" s="61"/>
      <c r="INX51" s="61"/>
      <c r="INY51" s="61"/>
      <c r="INZ51" s="61"/>
      <c r="IOA51" s="61"/>
      <c r="IOB51" s="61"/>
      <c r="IOC51" s="61"/>
      <c r="IOD51" s="61"/>
      <c r="IOE51" s="61"/>
      <c r="IOF51" s="61"/>
      <c r="IOG51" s="61"/>
      <c r="IOH51" s="61"/>
      <c r="IOI51" s="61"/>
      <c r="IOJ51" s="61"/>
      <c r="IOK51" s="61"/>
      <c r="IOL51" s="61"/>
      <c r="IOM51" s="61"/>
      <c r="ION51" s="61"/>
      <c r="IOO51" s="61"/>
      <c r="IOP51" s="61"/>
      <c r="IOQ51" s="61"/>
      <c r="IOR51" s="61"/>
      <c r="IOS51" s="61"/>
      <c r="IOT51" s="61"/>
      <c r="IOU51" s="61"/>
      <c r="IOV51" s="61"/>
      <c r="IOW51" s="61"/>
      <c r="IOX51" s="61"/>
      <c r="IOY51" s="61"/>
      <c r="IOZ51" s="61"/>
      <c r="IPA51" s="61"/>
      <c r="IPB51" s="61"/>
      <c r="IPC51" s="61"/>
      <c r="IPD51" s="61"/>
      <c r="IPE51" s="61"/>
      <c r="IPF51" s="61"/>
      <c r="IPG51" s="61"/>
      <c r="IPH51" s="61"/>
      <c r="IPI51" s="61"/>
      <c r="IPJ51" s="61"/>
      <c r="IPK51" s="61"/>
      <c r="IPL51" s="61"/>
      <c r="IPM51" s="61"/>
      <c r="IPN51" s="61"/>
      <c r="IPO51" s="61"/>
      <c r="IPP51" s="61"/>
      <c r="IPQ51" s="61"/>
      <c r="IPR51" s="61"/>
      <c r="IPS51" s="61"/>
      <c r="IPT51" s="61"/>
      <c r="IPU51" s="61"/>
      <c r="IPV51" s="61"/>
      <c r="IPW51" s="61"/>
      <c r="IPX51" s="61"/>
      <c r="IPY51" s="61"/>
      <c r="IPZ51" s="61"/>
      <c r="IQA51" s="61"/>
      <c r="IQB51" s="61"/>
      <c r="IQC51" s="61"/>
      <c r="IQD51" s="61"/>
      <c r="IQE51" s="61"/>
      <c r="IQF51" s="61"/>
      <c r="IQG51" s="61"/>
      <c r="IQH51" s="61"/>
      <c r="IQI51" s="61"/>
      <c r="IQJ51" s="61"/>
      <c r="IQK51" s="61"/>
      <c r="IQL51" s="61"/>
      <c r="IQM51" s="61"/>
      <c r="IQN51" s="61"/>
      <c r="IQO51" s="61"/>
      <c r="IQP51" s="61"/>
      <c r="IQQ51" s="61"/>
      <c r="IQR51" s="61"/>
      <c r="IQS51" s="61"/>
      <c r="IQT51" s="61"/>
      <c r="IQU51" s="61"/>
      <c r="IQV51" s="61"/>
      <c r="IQW51" s="61"/>
      <c r="IQX51" s="61"/>
      <c r="IQY51" s="61"/>
      <c r="IQZ51" s="61"/>
      <c r="IRA51" s="61"/>
      <c r="IRB51" s="61"/>
      <c r="IRC51" s="61"/>
      <c r="IRD51" s="61"/>
      <c r="IRE51" s="61"/>
      <c r="IRF51" s="61"/>
      <c r="IRG51" s="61"/>
      <c r="IRH51" s="61"/>
      <c r="IRI51" s="61"/>
      <c r="IRJ51" s="61"/>
      <c r="IRK51" s="61"/>
      <c r="IRL51" s="61"/>
      <c r="IRM51" s="61"/>
      <c r="IRN51" s="61"/>
      <c r="IRO51" s="61"/>
      <c r="IRP51" s="61"/>
      <c r="IRQ51" s="61"/>
      <c r="IRR51" s="61"/>
      <c r="IRS51" s="61"/>
      <c r="IRT51" s="61"/>
      <c r="IRU51" s="61"/>
      <c r="IRV51" s="61"/>
      <c r="IRW51" s="61"/>
      <c r="IRX51" s="61"/>
      <c r="IRY51" s="61"/>
      <c r="IRZ51" s="61"/>
      <c r="ISA51" s="61"/>
      <c r="ISB51" s="61"/>
      <c r="ISC51" s="61"/>
      <c r="ISD51" s="61"/>
      <c r="ISE51" s="61"/>
      <c r="ISF51" s="61"/>
      <c r="ISG51" s="61"/>
      <c r="ISH51" s="61"/>
      <c r="ISI51" s="61"/>
      <c r="ISJ51" s="61"/>
      <c r="ISK51" s="61"/>
      <c r="ISL51" s="61"/>
      <c r="ISM51" s="61"/>
      <c r="ISN51" s="61"/>
      <c r="ISO51" s="61"/>
      <c r="ISP51" s="61"/>
      <c r="ISQ51" s="61"/>
      <c r="ISR51" s="61"/>
      <c r="ISS51" s="61"/>
      <c r="IST51" s="61"/>
      <c r="ISU51" s="61"/>
      <c r="ISV51" s="61"/>
      <c r="ISW51" s="61"/>
      <c r="ISX51" s="61"/>
      <c r="ISY51" s="61"/>
      <c r="ISZ51" s="61"/>
      <c r="ITA51" s="61"/>
      <c r="ITB51" s="61"/>
      <c r="ITC51" s="61"/>
      <c r="ITD51" s="61"/>
      <c r="ITE51" s="61"/>
      <c r="ITF51" s="61"/>
      <c r="ITG51" s="61"/>
      <c r="ITH51" s="61"/>
      <c r="ITI51" s="61"/>
      <c r="ITJ51" s="61"/>
      <c r="ITK51" s="61"/>
      <c r="ITL51" s="61"/>
      <c r="ITM51" s="61"/>
      <c r="ITN51" s="61"/>
      <c r="ITO51" s="61"/>
      <c r="ITP51" s="61"/>
      <c r="ITQ51" s="61"/>
      <c r="ITR51" s="61"/>
      <c r="ITS51" s="61"/>
      <c r="ITT51" s="61"/>
      <c r="ITU51" s="61"/>
      <c r="ITV51" s="61"/>
      <c r="ITW51" s="61"/>
      <c r="ITX51" s="61"/>
      <c r="ITY51" s="61"/>
      <c r="ITZ51" s="61"/>
      <c r="IUA51" s="61"/>
      <c r="IUB51" s="61"/>
      <c r="IUC51" s="61"/>
      <c r="IUD51" s="61"/>
      <c r="IUE51" s="61"/>
      <c r="IUF51" s="61"/>
      <c r="IUG51" s="61"/>
      <c r="IUH51" s="61"/>
      <c r="IUI51" s="61"/>
      <c r="IUJ51" s="61"/>
      <c r="IUK51" s="61"/>
      <c r="IUL51" s="61"/>
      <c r="IUM51" s="61"/>
      <c r="IUN51" s="61"/>
      <c r="IUO51" s="61"/>
      <c r="IUP51" s="61"/>
      <c r="IUQ51" s="61"/>
      <c r="IUR51" s="61"/>
      <c r="IUS51" s="61"/>
      <c r="IUT51" s="61"/>
      <c r="IUU51" s="61"/>
      <c r="IUV51" s="61"/>
      <c r="IUW51" s="61"/>
      <c r="IUX51" s="61"/>
      <c r="IUY51" s="61"/>
      <c r="IUZ51" s="61"/>
      <c r="IVA51" s="61"/>
      <c r="IVB51" s="61"/>
      <c r="IVC51" s="61"/>
      <c r="IVD51" s="61"/>
      <c r="IVE51" s="61"/>
      <c r="IVF51" s="61"/>
      <c r="IVG51" s="61"/>
      <c r="IVH51" s="61"/>
      <c r="IVI51" s="61"/>
      <c r="IVJ51" s="61"/>
      <c r="IVK51" s="61"/>
      <c r="IVL51" s="61"/>
      <c r="IVM51" s="61"/>
      <c r="IVN51" s="61"/>
      <c r="IVO51" s="61"/>
      <c r="IVP51" s="61"/>
      <c r="IVQ51" s="61"/>
      <c r="IVR51" s="61"/>
      <c r="IVS51" s="61"/>
      <c r="IVT51" s="61"/>
      <c r="IVU51" s="61"/>
      <c r="IVV51" s="61"/>
      <c r="IVW51" s="61"/>
      <c r="IVX51" s="61"/>
      <c r="IVY51" s="61"/>
      <c r="IVZ51" s="61"/>
      <c r="IWA51" s="61"/>
      <c r="IWB51" s="61"/>
      <c r="IWC51" s="61"/>
      <c r="IWD51" s="61"/>
      <c r="IWE51" s="61"/>
      <c r="IWF51" s="61"/>
      <c r="IWG51" s="61"/>
      <c r="IWH51" s="61"/>
      <c r="IWI51" s="61"/>
      <c r="IWJ51" s="61"/>
      <c r="IWK51" s="61"/>
      <c r="IWL51" s="61"/>
      <c r="IWM51" s="61"/>
      <c r="IWN51" s="61"/>
      <c r="IWO51" s="61"/>
      <c r="IWP51" s="61"/>
      <c r="IWQ51" s="61"/>
      <c r="IWR51" s="61"/>
      <c r="IWS51" s="61"/>
      <c r="IWT51" s="61"/>
      <c r="IWU51" s="61"/>
      <c r="IWV51" s="61"/>
      <c r="IWW51" s="61"/>
      <c r="IWX51" s="61"/>
      <c r="IWY51" s="61"/>
      <c r="IWZ51" s="61"/>
      <c r="IXA51" s="61"/>
      <c r="IXB51" s="61"/>
      <c r="IXC51" s="61"/>
      <c r="IXD51" s="61"/>
      <c r="IXE51" s="61"/>
      <c r="IXF51" s="61"/>
      <c r="IXG51" s="61"/>
      <c r="IXH51" s="61"/>
      <c r="IXI51" s="61"/>
      <c r="IXJ51" s="61"/>
      <c r="IXK51" s="61"/>
      <c r="IXL51" s="61"/>
      <c r="IXM51" s="61"/>
      <c r="IXN51" s="61"/>
      <c r="IXO51" s="61"/>
      <c r="IXP51" s="61"/>
      <c r="IXQ51" s="61"/>
      <c r="IXR51" s="61"/>
      <c r="IXS51" s="61"/>
      <c r="IXT51" s="61"/>
      <c r="IXU51" s="61"/>
      <c r="IXV51" s="61"/>
      <c r="IXW51" s="61"/>
      <c r="IXX51" s="61"/>
      <c r="IXY51" s="61"/>
      <c r="IXZ51" s="61"/>
      <c r="IYA51" s="61"/>
      <c r="IYB51" s="61"/>
      <c r="IYC51" s="61"/>
      <c r="IYD51" s="61"/>
      <c r="IYE51" s="61"/>
      <c r="IYF51" s="61"/>
      <c r="IYG51" s="61"/>
      <c r="IYH51" s="61"/>
      <c r="IYI51" s="61"/>
      <c r="IYJ51" s="61"/>
      <c r="IYK51" s="61"/>
      <c r="IYL51" s="61"/>
      <c r="IYM51" s="61"/>
      <c r="IYN51" s="61"/>
      <c r="IYO51" s="61"/>
      <c r="IYP51" s="61"/>
      <c r="IYQ51" s="61"/>
      <c r="IYR51" s="61"/>
      <c r="IYS51" s="61"/>
      <c r="IYT51" s="61"/>
      <c r="IYU51" s="61"/>
      <c r="IYV51" s="61"/>
      <c r="IYW51" s="61"/>
      <c r="IYX51" s="61"/>
      <c r="IYY51" s="61"/>
      <c r="IYZ51" s="61"/>
      <c r="IZA51" s="61"/>
      <c r="IZB51" s="61"/>
      <c r="IZC51" s="61"/>
      <c r="IZD51" s="61"/>
      <c r="IZE51" s="61"/>
      <c r="IZF51" s="61"/>
      <c r="IZG51" s="61"/>
      <c r="IZH51" s="61"/>
      <c r="IZI51" s="61"/>
      <c r="IZJ51" s="61"/>
      <c r="IZK51" s="61"/>
      <c r="IZL51" s="61"/>
      <c r="IZM51" s="61"/>
      <c r="IZN51" s="61"/>
      <c r="IZO51" s="61"/>
      <c r="IZP51" s="61"/>
      <c r="IZQ51" s="61"/>
      <c r="IZR51" s="61"/>
      <c r="IZS51" s="61"/>
      <c r="IZT51" s="61"/>
      <c r="IZU51" s="61"/>
      <c r="IZV51" s="61"/>
      <c r="IZW51" s="61"/>
      <c r="IZX51" s="61"/>
      <c r="IZY51" s="61"/>
      <c r="IZZ51" s="61"/>
      <c r="JAA51" s="61"/>
      <c r="JAB51" s="61"/>
      <c r="JAC51" s="61"/>
      <c r="JAD51" s="61"/>
      <c r="JAE51" s="61"/>
      <c r="JAF51" s="61"/>
      <c r="JAG51" s="61"/>
      <c r="JAH51" s="61"/>
      <c r="JAI51" s="61"/>
      <c r="JAJ51" s="61"/>
      <c r="JAK51" s="61"/>
      <c r="JAL51" s="61"/>
      <c r="JAM51" s="61"/>
      <c r="JAN51" s="61"/>
      <c r="JAO51" s="61"/>
      <c r="JAP51" s="61"/>
      <c r="JAQ51" s="61"/>
      <c r="JAR51" s="61"/>
      <c r="JAS51" s="61"/>
      <c r="JAT51" s="61"/>
      <c r="JAU51" s="61"/>
      <c r="JAV51" s="61"/>
      <c r="JAW51" s="61"/>
      <c r="JAX51" s="61"/>
      <c r="JAY51" s="61"/>
      <c r="JAZ51" s="61"/>
      <c r="JBA51" s="61"/>
      <c r="JBB51" s="61"/>
      <c r="JBC51" s="61"/>
      <c r="JBD51" s="61"/>
      <c r="JBE51" s="61"/>
      <c r="JBF51" s="61"/>
      <c r="JBG51" s="61"/>
      <c r="JBH51" s="61"/>
      <c r="JBI51" s="61"/>
      <c r="JBJ51" s="61"/>
      <c r="JBK51" s="61"/>
      <c r="JBL51" s="61"/>
      <c r="JBM51" s="61"/>
      <c r="JBN51" s="61"/>
      <c r="JBO51" s="61"/>
      <c r="JBP51" s="61"/>
      <c r="JBQ51" s="61"/>
      <c r="JBR51" s="61"/>
      <c r="JBS51" s="61"/>
      <c r="JBT51" s="61"/>
      <c r="JBU51" s="61"/>
      <c r="JBV51" s="61"/>
      <c r="JBW51" s="61"/>
      <c r="JBX51" s="61"/>
      <c r="JBY51" s="61"/>
      <c r="JBZ51" s="61"/>
      <c r="JCA51" s="61"/>
      <c r="JCB51" s="61"/>
      <c r="JCC51" s="61"/>
      <c r="JCD51" s="61"/>
      <c r="JCE51" s="61"/>
      <c r="JCF51" s="61"/>
      <c r="JCG51" s="61"/>
      <c r="JCH51" s="61"/>
      <c r="JCI51" s="61"/>
      <c r="JCJ51" s="61"/>
      <c r="JCK51" s="61"/>
      <c r="JCL51" s="61"/>
      <c r="JCM51" s="61"/>
      <c r="JCN51" s="61"/>
      <c r="JCO51" s="61"/>
      <c r="JCP51" s="61"/>
      <c r="JCQ51" s="61"/>
      <c r="JCR51" s="61"/>
      <c r="JCS51" s="61"/>
      <c r="JCT51" s="61"/>
      <c r="JCU51" s="61"/>
      <c r="JCV51" s="61"/>
      <c r="JCW51" s="61"/>
      <c r="JCX51" s="61"/>
      <c r="JCY51" s="61"/>
      <c r="JCZ51" s="61"/>
      <c r="JDA51" s="61"/>
      <c r="JDB51" s="61"/>
      <c r="JDC51" s="61"/>
      <c r="JDD51" s="61"/>
      <c r="JDE51" s="61"/>
      <c r="JDF51" s="61"/>
      <c r="JDG51" s="61"/>
      <c r="JDH51" s="61"/>
      <c r="JDI51" s="61"/>
      <c r="JDJ51" s="61"/>
      <c r="JDK51" s="61"/>
      <c r="JDL51" s="61"/>
      <c r="JDM51" s="61"/>
      <c r="JDN51" s="61"/>
      <c r="JDO51" s="61"/>
      <c r="JDP51" s="61"/>
      <c r="JDQ51" s="61"/>
      <c r="JDR51" s="61"/>
      <c r="JDS51" s="61"/>
      <c r="JDT51" s="61"/>
      <c r="JDU51" s="61"/>
      <c r="JDV51" s="61"/>
      <c r="JDW51" s="61"/>
      <c r="JDX51" s="61"/>
      <c r="JDY51" s="61"/>
      <c r="JDZ51" s="61"/>
      <c r="JEA51" s="61"/>
      <c r="JEB51" s="61"/>
      <c r="JEC51" s="61"/>
      <c r="JED51" s="61"/>
      <c r="JEE51" s="61"/>
      <c r="JEF51" s="61"/>
      <c r="JEG51" s="61"/>
      <c r="JEH51" s="61"/>
      <c r="JEI51" s="61"/>
      <c r="JEJ51" s="61"/>
      <c r="JEK51" s="61"/>
      <c r="JEL51" s="61"/>
      <c r="JEM51" s="61"/>
      <c r="JEN51" s="61"/>
      <c r="JEO51" s="61"/>
      <c r="JEP51" s="61"/>
      <c r="JEQ51" s="61"/>
      <c r="JER51" s="61"/>
      <c r="JES51" s="61"/>
      <c r="JET51" s="61"/>
      <c r="JEU51" s="61"/>
      <c r="JEV51" s="61"/>
      <c r="JEW51" s="61"/>
      <c r="JEX51" s="61"/>
      <c r="JEY51" s="61"/>
      <c r="JEZ51" s="61"/>
      <c r="JFA51" s="61"/>
      <c r="JFB51" s="61"/>
      <c r="JFC51" s="61"/>
      <c r="JFD51" s="61"/>
      <c r="JFE51" s="61"/>
      <c r="JFF51" s="61"/>
      <c r="JFG51" s="61"/>
      <c r="JFH51" s="61"/>
      <c r="JFI51" s="61"/>
      <c r="JFJ51" s="61"/>
      <c r="JFK51" s="61"/>
      <c r="JFL51" s="61"/>
      <c r="JFM51" s="61"/>
      <c r="JFN51" s="61"/>
      <c r="JFO51" s="61"/>
      <c r="JFP51" s="61"/>
      <c r="JFQ51" s="61"/>
      <c r="JFR51" s="61"/>
      <c r="JFS51" s="61"/>
      <c r="JFT51" s="61"/>
      <c r="JFU51" s="61"/>
      <c r="JFV51" s="61"/>
      <c r="JFW51" s="61"/>
      <c r="JFX51" s="61"/>
      <c r="JFY51" s="61"/>
      <c r="JFZ51" s="61"/>
      <c r="JGA51" s="61"/>
      <c r="JGB51" s="61"/>
      <c r="JGC51" s="61"/>
      <c r="JGD51" s="61"/>
      <c r="JGE51" s="61"/>
      <c r="JGF51" s="61"/>
      <c r="JGG51" s="61"/>
      <c r="JGH51" s="61"/>
      <c r="JGI51" s="61"/>
      <c r="JGJ51" s="61"/>
      <c r="JGK51" s="61"/>
      <c r="JGL51" s="61"/>
      <c r="JGM51" s="61"/>
      <c r="JGN51" s="61"/>
      <c r="JGO51" s="61"/>
      <c r="JGP51" s="61"/>
      <c r="JGQ51" s="61"/>
      <c r="JGR51" s="61"/>
      <c r="JGS51" s="61"/>
      <c r="JGT51" s="61"/>
      <c r="JGU51" s="61"/>
      <c r="JGV51" s="61"/>
      <c r="JGW51" s="61"/>
      <c r="JGX51" s="61"/>
      <c r="JGY51" s="61"/>
      <c r="JGZ51" s="61"/>
      <c r="JHA51" s="61"/>
      <c r="JHB51" s="61"/>
      <c r="JHC51" s="61"/>
      <c r="JHD51" s="61"/>
      <c r="JHE51" s="61"/>
      <c r="JHF51" s="61"/>
      <c r="JHG51" s="61"/>
      <c r="JHH51" s="61"/>
      <c r="JHI51" s="61"/>
      <c r="JHJ51" s="61"/>
      <c r="JHK51" s="61"/>
      <c r="JHL51" s="61"/>
      <c r="JHM51" s="61"/>
      <c r="JHN51" s="61"/>
      <c r="JHO51" s="61"/>
      <c r="JHP51" s="61"/>
      <c r="JHQ51" s="61"/>
      <c r="JHR51" s="61"/>
      <c r="JHS51" s="61"/>
      <c r="JHT51" s="61"/>
      <c r="JHU51" s="61"/>
      <c r="JHV51" s="61"/>
      <c r="JHW51" s="61"/>
      <c r="JHX51" s="61"/>
      <c r="JHY51" s="61"/>
      <c r="JHZ51" s="61"/>
      <c r="JIA51" s="61"/>
      <c r="JIB51" s="61"/>
      <c r="JIC51" s="61"/>
      <c r="JID51" s="61"/>
      <c r="JIE51" s="61"/>
      <c r="JIF51" s="61"/>
      <c r="JIG51" s="61"/>
      <c r="JIH51" s="61"/>
      <c r="JII51" s="61"/>
      <c r="JIJ51" s="61"/>
      <c r="JIK51" s="61"/>
      <c r="JIL51" s="61"/>
      <c r="JIM51" s="61"/>
      <c r="JIN51" s="61"/>
      <c r="JIO51" s="61"/>
      <c r="JIP51" s="61"/>
      <c r="JIQ51" s="61"/>
      <c r="JIR51" s="61"/>
      <c r="JIS51" s="61"/>
      <c r="JIT51" s="61"/>
      <c r="JIU51" s="61"/>
      <c r="JIV51" s="61"/>
      <c r="JIW51" s="61"/>
      <c r="JIX51" s="61"/>
      <c r="JIY51" s="61"/>
      <c r="JIZ51" s="61"/>
      <c r="JJA51" s="61"/>
      <c r="JJB51" s="61"/>
      <c r="JJC51" s="61"/>
      <c r="JJD51" s="61"/>
      <c r="JJE51" s="61"/>
      <c r="JJF51" s="61"/>
      <c r="JJG51" s="61"/>
      <c r="JJH51" s="61"/>
      <c r="JJI51" s="61"/>
      <c r="JJJ51" s="61"/>
      <c r="JJK51" s="61"/>
      <c r="JJL51" s="61"/>
      <c r="JJM51" s="61"/>
      <c r="JJN51" s="61"/>
      <c r="JJO51" s="61"/>
      <c r="JJP51" s="61"/>
      <c r="JJQ51" s="61"/>
      <c r="JJR51" s="61"/>
      <c r="JJS51" s="61"/>
      <c r="JJT51" s="61"/>
      <c r="JJU51" s="61"/>
      <c r="JJV51" s="61"/>
      <c r="JJW51" s="61"/>
      <c r="JJX51" s="61"/>
      <c r="JJY51" s="61"/>
      <c r="JJZ51" s="61"/>
      <c r="JKA51" s="61"/>
      <c r="JKB51" s="61"/>
      <c r="JKC51" s="61"/>
      <c r="JKD51" s="61"/>
      <c r="JKE51" s="61"/>
      <c r="JKF51" s="61"/>
      <c r="JKG51" s="61"/>
      <c r="JKH51" s="61"/>
      <c r="JKI51" s="61"/>
      <c r="JKJ51" s="61"/>
      <c r="JKK51" s="61"/>
      <c r="JKL51" s="61"/>
      <c r="JKM51" s="61"/>
      <c r="JKN51" s="61"/>
      <c r="JKO51" s="61"/>
      <c r="JKP51" s="61"/>
      <c r="JKQ51" s="61"/>
      <c r="JKR51" s="61"/>
      <c r="JKS51" s="61"/>
      <c r="JKT51" s="61"/>
      <c r="JKU51" s="61"/>
      <c r="JKV51" s="61"/>
      <c r="JKW51" s="61"/>
      <c r="JKX51" s="61"/>
      <c r="JKY51" s="61"/>
      <c r="JKZ51" s="61"/>
      <c r="JLA51" s="61"/>
      <c r="JLB51" s="61"/>
      <c r="JLC51" s="61"/>
      <c r="JLD51" s="61"/>
      <c r="JLE51" s="61"/>
      <c r="JLF51" s="61"/>
      <c r="JLG51" s="61"/>
      <c r="JLH51" s="61"/>
      <c r="JLI51" s="61"/>
      <c r="JLJ51" s="61"/>
      <c r="JLK51" s="61"/>
      <c r="JLL51" s="61"/>
      <c r="JLM51" s="61"/>
      <c r="JLN51" s="61"/>
      <c r="JLO51" s="61"/>
      <c r="JLP51" s="61"/>
      <c r="JLQ51" s="61"/>
      <c r="JLR51" s="61"/>
      <c r="JLS51" s="61"/>
      <c r="JLT51" s="61"/>
      <c r="JLU51" s="61"/>
      <c r="JLV51" s="61"/>
      <c r="JLW51" s="61"/>
      <c r="JLX51" s="61"/>
      <c r="JLY51" s="61"/>
      <c r="JLZ51" s="61"/>
      <c r="JMA51" s="61"/>
      <c r="JMB51" s="61"/>
      <c r="JMC51" s="61"/>
      <c r="JMD51" s="61"/>
      <c r="JME51" s="61"/>
      <c r="JMF51" s="61"/>
      <c r="JMG51" s="61"/>
      <c r="JMH51" s="61"/>
      <c r="JMI51" s="61"/>
      <c r="JMJ51" s="61"/>
      <c r="JMK51" s="61"/>
      <c r="JML51" s="61"/>
      <c r="JMM51" s="61"/>
      <c r="JMN51" s="61"/>
      <c r="JMO51" s="61"/>
      <c r="JMP51" s="61"/>
      <c r="JMQ51" s="61"/>
      <c r="JMR51" s="61"/>
      <c r="JMS51" s="61"/>
      <c r="JMT51" s="61"/>
      <c r="JMU51" s="61"/>
      <c r="JMV51" s="61"/>
      <c r="JMW51" s="61"/>
      <c r="JMX51" s="61"/>
      <c r="JMY51" s="61"/>
      <c r="JMZ51" s="61"/>
      <c r="JNA51" s="61"/>
      <c r="JNB51" s="61"/>
      <c r="JNC51" s="61"/>
      <c r="JND51" s="61"/>
      <c r="JNE51" s="61"/>
      <c r="JNF51" s="61"/>
      <c r="JNG51" s="61"/>
      <c r="JNH51" s="61"/>
      <c r="JNI51" s="61"/>
      <c r="JNJ51" s="61"/>
      <c r="JNK51" s="61"/>
      <c r="JNL51" s="61"/>
      <c r="JNM51" s="61"/>
      <c r="JNN51" s="61"/>
      <c r="JNO51" s="61"/>
      <c r="JNP51" s="61"/>
      <c r="JNQ51" s="61"/>
      <c r="JNR51" s="61"/>
      <c r="JNS51" s="61"/>
      <c r="JNT51" s="61"/>
      <c r="JNU51" s="61"/>
      <c r="JNV51" s="61"/>
      <c r="JNW51" s="61"/>
      <c r="JNX51" s="61"/>
      <c r="JNY51" s="61"/>
      <c r="JNZ51" s="61"/>
      <c r="JOA51" s="61"/>
      <c r="JOB51" s="61"/>
      <c r="JOC51" s="61"/>
      <c r="JOD51" s="61"/>
      <c r="JOE51" s="61"/>
      <c r="JOF51" s="61"/>
      <c r="JOG51" s="61"/>
      <c r="JOH51" s="61"/>
      <c r="JOI51" s="61"/>
      <c r="JOJ51" s="61"/>
      <c r="JOK51" s="61"/>
      <c r="JOL51" s="61"/>
      <c r="JOM51" s="61"/>
      <c r="JON51" s="61"/>
      <c r="JOO51" s="61"/>
      <c r="JOP51" s="61"/>
      <c r="JOQ51" s="61"/>
      <c r="JOR51" s="61"/>
      <c r="JOS51" s="61"/>
      <c r="JOT51" s="61"/>
      <c r="JOU51" s="61"/>
      <c r="JOV51" s="61"/>
      <c r="JOW51" s="61"/>
      <c r="JOX51" s="61"/>
      <c r="JOY51" s="61"/>
      <c r="JOZ51" s="61"/>
      <c r="JPA51" s="61"/>
      <c r="JPB51" s="61"/>
      <c r="JPC51" s="61"/>
      <c r="JPD51" s="61"/>
      <c r="JPE51" s="61"/>
      <c r="JPF51" s="61"/>
      <c r="JPG51" s="61"/>
      <c r="JPH51" s="61"/>
      <c r="JPI51" s="61"/>
      <c r="JPJ51" s="61"/>
      <c r="JPK51" s="61"/>
      <c r="JPL51" s="61"/>
      <c r="JPM51" s="61"/>
      <c r="JPN51" s="61"/>
      <c r="JPO51" s="61"/>
      <c r="JPP51" s="61"/>
      <c r="JPQ51" s="61"/>
      <c r="JPR51" s="61"/>
      <c r="JPS51" s="61"/>
      <c r="JPT51" s="61"/>
      <c r="JPU51" s="61"/>
      <c r="JPV51" s="61"/>
      <c r="JPW51" s="61"/>
      <c r="JPX51" s="61"/>
      <c r="JPY51" s="61"/>
      <c r="JPZ51" s="61"/>
      <c r="JQA51" s="61"/>
      <c r="JQB51" s="61"/>
      <c r="JQC51" s="61"/>
      <c r="JQD51" s="61"/>
      <c r="JQE51" s="61"/>
      <c r="JQF51" s="61"/>
      <c r="JQG51" s="61"/>
      <c r="JQH51" s="61"/>
      <c r="JQI51" s="61"/>
      <c r="JQJ51" s="61"/>
      <c r="JQK51" s="61"/>
      <c r="JQL51" s="61"/>
      <c r="JQM51" s="61"/>
      <c r="JQN51" s="61"/>
      <c r="JQO51" s="61"/>
      <c r="JQP51" s="61"/>
      <c r="JQQ51" s="61"/>
      <c r="JQR51" s="61"/>
      <c r="JQS51" s="61"/>
      <c r="JQT51" s="61"/>
      <c r="JQU51" s="61"/>
      <c r="JQV51" s="61"/>
      <c r="JQW51" s="61"/>
      <c r="JQX51" s="61"/>
      <c r="JQY51" s="61"/>
      <c r="JQZ51" s="61"/>
      <c r="JRA51" s="61"/>
      <c r="JRB51" s="61"/>
      <c r="JRC51" s="61"/>
      <c r="JRD51" s="61"/>
      <c r="JRE51" s="61"/>
      <c r="JRF51" s="61"/>
      <c r="JRG51" s="61"/>
      <c r="JRH51" s="61"/>
      <c r="JRI51" s="61"/>
      <c r="JRJ51" s="61"/>
      <c r="JRK51" s="61"/>
      <c r="JRL51" s="61"/>
      <c r="JRM51" s="61"/>
      <c r="JRN51" s="61"/>
      <c r="JRO51" s="61"/>
      <c r="JRP51" s="61"/>
      <c r="JRQ51" s="61"/>
      <c r="JRR51" s="61"/>
      <c r="JRS51" s="61"/>
      <c r="JRT51" s="61"/>
      <c r="JRU51" s="61"/>
      <c r="JRV51" s="61"/>
      <c r="JRW51" s="61"/>
      <c r="JRX51" s="61"/>
      <c r="JRY51" s="61"/>
      <c r="JRZ51" s="61"/>
      <c r="JSA51" s="61"/>
      <c r="JSB51" s="61"/>
      <c r="JSC51" s="61"/>
      <c r="JSD51" s="61"/>
      <c r="JSE51" s="61"/>
      <c r="JSF51" s="61"/>
      <c r="JSG51" s="61"/>
      <c r="JSH51" s="61"/>
      <c r="JSI51" s="61"/>
      <c r="JSJ51" s="61"/>
      <c r="JSK51" s="61"/>
      <c r="JSL51" s="61"/>
      <c r="JSM51" s="61"/>
      <c r="JSN51" s="61"/>
      <c r="JSO51" s="61"/>
      <c r="JSP51" s="61"/>
      <c r="JSQ51" s="61"/>
      <c r="JSR51" s="61"/>
      <c r="JSS51" s="61"/>
      <c r="JST51" s="61"/>
      <c r="JSU51" s="61"/>
      <c r="JSV51" s="61"/>
      <c r="JSW51" s="61"/>
      <c r="JSX51" s="61"/>
      <c r="JSY51" s="61"/>
      <c r="JSZ51" s="61"/>
      <c r="JTA51" s="61"/>
      <c r="JTB51" s="61"/>
      <c r="JTC51" s="61"/>
      <c r="JTD51" s="61"/>
      <c r="JTE51" s="61"/>
      <c r="JTF51" s="61"/>
      <c r="JTG51" s="61"/>
      <c r="JTH51" s="61"/>
      <c r="JTI51" s="61"/>
      <c r="JTJ51" s="61"/>
      <c r="JTK51" s="61"/>
      <c r="JTL51" s="61"/>
      <c r="JTM51" s="61"/>
      <c r="JTN51" s="61"/>
      <c r="JTO51" s="61"/>
      <c r="JTP51" s="61"/>
      <c r="JTQ51" s="61"/>
      <c r="JTR51" s="61"/>
      <c r="JTS51" s="61"/>
      <c r="JTT51" s="61"/>
      <c r="JTU51" s="61"/>
      <c r="JTV51" s="61"/>
      <c r="JTW51" s="61"/>
      <c r="JTX51" s="61"/>
      <c r="JTY51" s="61"/>
      <c r="JTZ51" s="61"/>
      <c r="JUA51" s="61"/>
      <c r="JUB51" s="61"/>
      <c r="JUC51" s="61"/>
      <c r="JUD51" s="61"/>
      <c r="JUE51" s="61"/>
      <c r="JUF51" s="61"/>
      <c r="JUG51" s="61"/>
      <c r="JUH51" s="61"/>
      <c r="JUI51" s="61"/>
      <c r="JUJ51" s="61"/>
      <c r="JUK51" s="61"/>
      <c r="JUL51" s="61"/>
      <c r="JUM51" s="61"/>
      <c r="JUN51" s="61"/>
      <c r="JUO51" s="61"/>
      <c r="JUP51" s="61"/>
      <c r="JUQ51" s="61"/>
      <c r="JUR51" s="61"/>
      <c r="JUS51" s="61"/>
      <c r="JUT51" s="61"/>
      <c r="JUU51" s="61"/>
      <c r="JUV51" s="61"/>
      <c r="JUW51" s="61"/>
      <c r="JUX51" s="61"/>
      <c r="JUY51" s="61"/>
      <c r="JUZ51" s="61"/>
      <c r="JVA51" s="61"/>
      <c r="JVB51" s="61"/>
      <c r="JVC51" s="61"/>
      <c r="JVD51" s="61"/>
      <c r="JVE51" s="61"/>
      <c r="JVF51" s="61"/>
      <c r="JVG51" s="61"/>
      <c r="JVH51" s="61"/>
      <c r="JVI51" s="61"/>
      <c r="JVJ51" s="61"/>
      <c r="JVK51" s="61"/>
      <c r="JVL51" s="61"/>
      <c r="JVM51" s="61"/>
      <c r="JVN51" s="61"/>
      <c r="JVO51" s="61"/>
      <c r="JVP51" s="61"/>
      <c r="JVQ51" s="61"/>
      <c r="JVR51" s="61"/>
      <c r="JVS51" s="61"/>
      <c r="JVT51" s="61"/>
      <c r="JVU51" s="61"/>
      <c r="JVV51" s="61"/>
      <c r="JVW51" s="61"/>
      <c r="JVX51" s="61"/>
      <c r="JVY51" s="61"/>
      <c r="JVZ51" s="61"/>
      <c r="JWA51" s="61"/>
      <c r="JWB51" s="61"/>
      <c r="JWC51" s="61"/>
      <c r="JWD51" s="61"/>
      <c r="JWE51" s="61"/>
      <c r="JWF51" s="61"/>
      <c r="JWG51" s="61"/>
      <c r="JWH51" s="61"/>
      <c r="JWI51" s="61"/>
      <c r="JWJ51" s="61"/>
      <c r="JWK51" s="61"/>
      <c r="JWL51" s="61"/>
      <c r="JWM51" s="61"/>
      <c r="JWN51" s="61"/>
      <c r="JWO51" s="61"/>
      <c r="JWP51" s="61"/>
      <c r="JWQ51" s="61"/>
      <c r="JWR51" s="61"/>
      <c r="JWS51" s="61"/>
      <c r="JWT51" s="61"/>
      <c r="JWU51" s="61"/>
      <c r="JWV51" s="61"/>
      <c r="JWW51" s="61"/>
      <c r="JWX51" s="61"/>
      <c r="JWY51" s="61"/>
      <c r="JWZ51" s="61"/>
      <c r="JXA51" s="61"/>
      <c r="JXB51" s="61"/>
      <c r="JXC51" s="61"/>
      <c r="JXD51" s="61"/>
      <c r="JXE51" s="61"/>
      <c r="JXF51" s="61"/>
      <c r="JXG51" s="61"/>
      <c r="JXH51" s="61"/>
      <c r="JXI51" s="61"/>
      <c r="JXJ51" s="61"/>
      <c r="JXK51" s="61"/>
      <c r="JXL51" s="61"/>
      <c r="JXM51" s="61"/>
      <c r="JXN51" s="61"/>
      <c r="JXO51" s="61"/>
      <c r="JXP51" s="61"/>
      <c r="JXQ51" s="61"/>
      <c r="JXR51" s="61"/>
      <c r="JXS51" s="61"/>
      <c r="JXT51" s="61"/>
      <c r="JXU51" s="61"/>
      <c r="JXV51" s="61"/>
      <c r="JXW51" s="61"/>
      <c r="JXX51" s="61"/>
      <c r="JXY51" s="61"/>
      <c r="JXZ51" s="61"/>
      <c r="JYA51" s="61"/>
      <c r="JYB51" s="61"/>
      <c r="JYC51" s="61"/>
      <c r="JYD51" s="61"/>
      <c r="JYE51" s="61"/>
      <c r="JYF51" s="61"/>
      <c r="JYG51" s="61"/>
      <c r="JYH51" s="61"/>
      <c r="JYI51" s="61"/>
      <c r="JYJ51" s="61"/>
      <c r="JYK51" s="61"/>
      <c r="JYL51" s="61"/>
      <c r="JYM51" s="61"/>
      <c r="JYN51" s="61"/>
      <c r="JYO51" s="61"/>
      <c r="JYP51" s="61"/>
      <c r="JYQ51" s="61"/>
      <c r="JYR51" s="61"/>
      <c r="JYS51" s="61"/>
      <c r="JYT51" s="61"/>
      <c r="JYU51" s="61"/>
      <c r="JYV51" s="61"/>
      <c r="JYW51" s="61"/>
      <c r="JYX51" s="61"/>
      <c r="JYY51" s="61"/>
      <c r="JYZ51" s="61"/>
      <c r="JZA51" s="61"/>
      <c r="JZB51" s="61"/>
      <c r="JZC51" s="61"/>
      <c r="JZD51" s="61"/>
      <c r="JZE51" s="61"/>
      <c r="JZF51" s="61"/>
      <c r="JZG51" s="61"/>
      <c r="JZH51" s="61"/>
      <c r="JZI51" s="61"/>
      <c r="JZJ51" s="61"/>
      <c r="JZK51" s="61"/>
      <c r="JZL51" s="61"/>
      <c r="JZM51" s="61"/>
      <c r="JZN51" s="61"/>
      <c r="JZO51" s="61"/>
      <c r="JZP51" s="61"/>
      <c r="JZQ51" s="61"/>
      <c r="JZR51" s="61"/>
      <c r="JZS51" s="61"/>
      <c r="JZT51" s="61"/>
      <c r="JZU51" s="61"/>
      <c r="JZV51" s="61"/>
      <c r="JZW51" s="61"/>
      <c r="JZX51" s="61"/>
      <c r="JZY51" s="61"/>
      <c r="JZZ51" s="61"/>
      <c r="KAA51" s="61"/>
      <c r="KAB51" s="61"/>
      <c r="KAC51" s="61"/>
      <c r="KAD51" s="61"/>
      <c r="KAE51" s="61"/>
      <c r="KAF51" s="61"/>
      <c r="KAG51" s="61"/>
      <c r="KAH51" s="61"/>
      <c r="KAI51" s="61"/>
      <c r="KAJ51" s="61"/>
      <c r="KAK51" s="61"/>
      <c r="KAL51" s="61"/>
      <c r="KAM51" s="61"/>
      <c r="KAN51" s="61"/>
      <c r="KAO51" s="61"/>
      <c r="KAP51" s="61"/>
      <c r="KAQ51" s="61"/>
      <c r="KAR51" s="61"/>
      <c r="KAS51" s="61"/>
      <c r="KAT51" s="61"/>
      <c r="KAU51" s="61"/>
      <c r="KAV51" s="61"/>
      <c r="KAW51" s="61"/>
      <c r="KAX51" s="61"/>
      <c r="KAY51" s="61"/>
      <c r="KAZ51" s="61"/>
      <c r="KBA51" s="61"/>
      <c r="KBB51" s="61"/>
      <c r="KBC51" s="61"/>
      <c r="KBD51" s="61"/>
      <c r="KBE51" s="61"/>
      <c r="KBF51" s="61"/>
      <c r="KBG51" s="61"/>
      <c r="KBH51" s="61"/>
      <c r="KBI51" s="61"/>
      <c r="KBJ51" s="61"/>
      <c r="KBK51" s="61"/>
      <c r="KBL51" s="61"/>
      <c r="KBM51" s="61"/>
      <c r="KBN51" s="61"/>
      <c r="KBO51" s="61"/>
      <c r="KBP51" s="61"/>
      <c r="KBQ51" s="61"/>
      <c r="KBR51" s="61"/>
      <c r="KBS51" s="61"/>
      <c r="KBT51" s="61"/>
      <c r="KBU51" s="61"/>
      <c r="KBV51" s="61"/>
      <c r="KBW51" s="61"/>
      <c r="KBX51" s="61"/>
      <c r="KBY51" s="61"/>
      <c r="KBZ51" s="61"/>
      <c r="KCA51" s="61"/>
      <c r="KCB51" s="61"/>
      <c r="KCC51" s="61"/>
      <c r="KCD51" s="61"/>
      <c r="KCE51" s="61"/>
      <c r="KCF51" s="61"/>
      <c r="KCG51" s="61"/>
      <c r="KCH51" s="61"/>
      <c r="KCI51" s="61"/>
      <c r="KCJ51" s="61"/>
      <c r="KCK51" s="61"/>
      <c r="KCL51" s="61"/>
      <c r="KCM51" s="61"/>
      <c r="KCN51" s="61"/>
      <c r="KCO51" s="61"/>
      <c r="KCP51" s="61"/>
      <c r="KCQ51" s="61"/>
      <c r="KCR51" s="61"/>
      <c r="KCS51" s="61"/>
      <c r="KCT51" s="61"/>
      <c r="KCU51" s="61"/>
      <c r="KCV51" s="61"/>
      <c r="KCW51" s="61"/>
      <c r="KCX51" s="61"/>
      <c r="KCY51" s="61"/>
      <c r="KCZ51" s="61"/>
      <c r="KDA51" s="61"/>
      <c r="KDB51" s="61"/>
      <c r="KDC51" s="61"/>
      <c r="KDD51" s="61"/>
      <c r="KDE51" s="61"/>
      <c r="KDF51" s="61"/>
      <c r="KDG51" s="61"/>
      <c r="KDH51" s="61"/>
      <c r="KDI51" s="61"/>
      <c r="KDJ51" s="61"/>
      <c r="KDK51" s="61"/>
      <c r="KDL51" s="61"/>
      <c r="KDM51" s="61"/>
      <c r="KDN51" s="61"/>
      <c r="KDO51" s="61"/>
      <c r="KDP51" s="61"/>
      <c r="KDQ51" s="61"/>
      <c r="KDR51" s="61"/>
      <c r="KDS51" s="61"/>
      <c r="KDT51" s="61"/>
      <c r="KDU51" s="61"/>
      <c r="KDV51" s="61"/>
      <c r="KDW51" s="61"/>
      <c r="KDX51" s="61"/>
      <c r="KDY51" s="61"/>
      <c r="KDZ51" s="61"/>
      <c r="KEA51" s="61"/>
      <c r="KEB51" s="61"/>
      <c r="KEC51" s="61"/>
      <c r="KED51" s="61"/>
      <c r="KEE51" s="61"/>
      <c r="KEF51" s="61"/>
      <c r="KEG51" s="61"/>
      <c r="KEH51" s="61"/>
      <c r="KEI51" s="61"/>
      <c r="KEJ51" s="61"/>
      <c r="KEK51" s="61"/>
      <c r="KEL51" s="61"/>
      <c r="KEM51" s="61"/>
      <c r="KEN51" s="61"/>
      <c r="KEO51" s="61"/>
      <c r="KEP51" s="61"/>
      <c r="KEQ51" s="61"/>
      <c r="KER51" s="61"/>
      <c r="KES51" s="61"/>
      <c r="KET51" s="61"/>
      <c r="KEU51" s="61"/>
      <c r="KEV51" s="61"/>
      <c r="KEW51" s="61"/>
      <c r="KEX51" s="61"/>
      <c r="KEY51" s="61"/>
      <c r="KEZ51" s="61"/>
      <c r="KFA51" s="61"/>
      <c r="KFB51" s="61"/>
      <c r="KFC51" s="61"/>
      <c r="KFD51" s="61"/>
      <c r="KFE51" s="61"/>
      <c r="KFF51" s="61"/>
      <c r="KFG51" s="61"/>
      <c r="KFH51" s="61"/>
      <c r="KFI51" s="61"/>
      <c r="KFJ51" s="61"/>
      <c r="KFK51" s="61"/>
      <c r="KFL51" s="61"/>
      <c r="KFM51" s="61"/>
      <c r="KFN51" s="61"/>
      <c r="KFO51" s="61"/>
      <c r="KFP51" s="61"/>
      <c r="KFQ51" s="61"/>
      <c r="KFR51" s="61"/>
      <c r="KFS51" s="61"/>
      <c r="KFT51" s="61"/>
      <c r="KFU51" s="61"/>
      <c r="KFV51" s="61"/>
      <c r="KFW51" s="61"/>
      <c r="KFX51" s="61"/>
      <c r="KFY51" s="61"/>
      <c r="KFZ51" s="61"/>
      <c r="KGA51" s="61"/>
      <c r="KGB51" s="61"/>
      <c r="KGC51" s="61"/>
      <c r="KGD51" s="61"/>
      <c r="KGE51" s="61"/>
      <c r="KGF51" s="61"/>
      <c r="KGG51" s="61"/>
      <c r="KGH51" s="61"/>
      <c r="KGI51" s="61"/>
      <c r="KGJ51" s="61"/>
      <c r="KGK51" s="61"/>
      <c r="KGL51" s="61"/>
      <c r="KGM51" s="61"/>
      <c r="KGN51" s="61"/>
      <c r="KGO51" s="61"/>
      <c r="KGP51" s="61"/>
      <c r="KGQ51" s="61"/>
      <c r="KGR51" s="61"/>
      <c r="KGS51" s="61"/>
      <c r="KGT51" s="61"/>
      <c r="KGU51" s="61"/>
      <c r="KGV51" s="61"/>
      <c r="KGW51" s="61"/>
      <c r="KGX51" s="61"/>
      <c r="KGY51" s="61"/>
      <c r="KGZ51" s="61"/>
      <c r="KHA51" s="61"/>
      <c r="KHB51" s="61"/>
      <c r="KHC51" s="61"/>
      <c r="KHD51" s="61"/>
      <c r="KHE51" s="61"/>
      <c r="KHF51" s="61"/>
      <c r="KHG51" s="61"/>
      <c r="KHH51" s="61"/>
      <c r="KHI51" s="61"/>
      <c r="KHJ51" s="61"/>
      <c r="KHK51" s="61"/>
      <c r="KHL51" s="61"/>
      <c r="KHM51" s="61"/>
      <c r="KHN51" s="61"/>
      <c r="KHO51" s="61"/>
      <c r="KHP51" s="61"/>
      <c r="KHQ51" s="61"/>
      <c r="KHR51" s="61"/>
      <c r="KHS51" s="61"/>
      <c r="KHT51" s="61"/>
      <c r="KHU51" s="61"/>
      <c r="KHV51" s="61"/>
      <c r="KHW51" s="61"/>
      <c r="KHX51" s="61"/>
      <c r="KHY51" s="61"/>
      <c r="KHZ51" s="61"/>
      <c r="KIA51" s="61"/>
      <c r="KIB51" s="61"/>
      <c r="KIC51" s="61"/>
      <c r="KID51" s="61"/>
      <c r="KIE51" s="61"/>
      <c r="KIF51" s="61"/>
      <c r="KIG51" s="61"/>
      <c r="KIH51" s="61"/>
      <c r="KII51" s="61"/>
      <c r="KIJ51" s="61"/>
      <c r="KIK51" s="61"/>
      <c r="KIL51" s="61"/>
      <c r="KIM51" s="61"/>
      <c r="KIN51" s="61"/>
      <c r="KIO51" s="61"/>
      <c r="KIP51" s="61"/>
      <c r="KIQ51" s="61"/>
      <c r="KIR51" s="61"/>
      <c r="KIS51" s="61"/>
      <c r="KIT51" s="61"/>
      <c r="KIU51" s="61"/>
      <c r="KIV51" s="61"/>
      <c r="KIW51" s="61"/>
      <c r="KIX51" s="61"/>
      <c r="KIY51" s="61"/>
      <c r="KIZ51" s="61"/>
      <c r="KJA51" s="61"/>
      <c r="KJB51" s="61"/>
      <c r="KJC51" s="61"/>
      <c r="KJD51" s="61"/>
      <c r="KJE51" s="61"/>
      <c r="KJF51" s="61"/>
      <c r="KJG51" s="61"/>
      <c r="KJH51" s="61"/>
      <c r="KJI51" s="61"/>
      <c r="KJJ51" s="61"/>
      <c r="KJK51" s="61"/>
      <c r="KJL51" s="61"/>
      <c r="KJM51" s="61"/>
      <c r="KJN51" s="61"/>
      <c r="KJO51" s="61"/>
      <c r="KJP51" s="61"/>
      <c r="KJQ51" s="61"/>
      <c r="KJR51" s="61"/>
      <c r="KJS51" s="61"/>
      <c r="KJT51" s="61"/>
      <c r="KJU51" s="61"/>
      <c r="KJV51" s="61"/>
      <c r="KJW51" s="61"/>
      <c r="KJX51" s="61"/>
      <c r="KJY51" s="61"/>
      <c r="KJZ51" s="61"/>
      <c r="KKA51" s="61"/>
      <c r="KKB51" s="61"/>
      <c r="KKC51" s="61"/>
      <c r="KKD51" s="61"/>
      <c r="KKE51" s="61"/>
      <c r="KKF51" s="61"/>
      <c r="KKG51" s="61"/>
      <c r="KKH51" s="61"/>
      <c r="KKI51" s="61"/>
      <c r="KKJ51" s="61"/>
      <c r="KKK51" s="61"/>
      <c r="KKL51" s="61"/>
      <c r="KKM51" s="61"/>
      <c r="KKN51" s="61"/>
      <c r="KKO51" s="61"/>
      <c r="KKP51" s="61"/>
      <c r="KKQ51" s="61"/>
      <c r="KKR51" s="61"/>
      <c r="KKS51" s="61"/>
      <c r="KKT51" s="61"/>
      <c r="KKU51" s="61"/>
      <c r="KKV51" s="61"/>
      <c r="KKW51" s="61"/>
      <c r="KKX51" s="61"/>
      <c r="KKY51" s="61"/>
      <c r="KKZ51" s="61"/>
      <c r="KLA51" s="61"/>
      <c r="KLB51" s="61"/>
      <c r="KLC51" s="61"/>
      <c r="KLD51" s="61"/>
      <c r="KLE51" s="61"/>
      <c r="KLF51" s="61"/>
      <c r="KLG51" s="61"/>
      <c r="KLH51" s="61"/>
      <c r="KLI51" s="61"/>
      <c r="KLJ51" s="61"/>
      <c r="KLK51" s="61"/>
      <c r="KLL51" s="61"/>
      <c r="KLM51" s="61"/>
      <c r="KLN51" s="61"/>
      <c r="KLO51" s="61"/>
      <c r="KLP51" s="61"/>
      <c r="KLQ51" s="61"/>
      <c r="KLR51" s="61"/>
      <c r="KLS51" s="61"/>
      <c r="KLT51" s="61"/>
      <c r="KLU51" s="61"/>
      <c r="KLV51" s="61"/>
      <c r="KLW51" s="61"/>
      <c r="KLX51" s="61"/>
      <c r="KLY51" s="61"/>
      <c r="KLZ51" s="61"/>
      <c r="KMA51" s="61"/>
      <c r="KMB51" s="61"/>
      <c r="KMC51" s="61"/>
      <c r="KMD51" s="61"/>
      <c r="KME51" s="61"/>
      <c r="KMF51" s="61"/>
      <c r="KMG51" s="61"/>
      <c r="KMH51" s="61"/>
      <c r="KMI51" s="61"/>
      <c r="KMJ51" s="61"/>
      <c r="KMK51" s="61"/>
      <c r="KML51" s="61"/>
      <c r="KMM51" s="61"/>
      <c r="KMN51" s="61"/>
      <c r="KMO51" s="61"/>
      <c r="KMP51" s="61"/>
      <c r="KMQ51" s="61"/>
      <c r="KMR51" s="61"/>
      <c r="KMS51" s="61"/>
      <c r="KMT51" s="61"/>
      <c r="KMU51" s="61"/>
      <c r="KMV51" s="61"/>
      <c r="KMW51" s="61"/>
      <c r="KMX51" s="61"/>
      <c r="KMY51" s="61"/>
      <c r="KMZ51" s="61"/>
      <c r="KNA51" s="61"/>
      <c r="KNB51" s="61"/>
      <c r="KNC51" s="61"/>
      <c r="KND51" s="61"/>
      <c r="KNE51" s="61"/>
      <c r="KNF51" s="61"/>
      <c r="KNG51" s="61"/>
      <c r="KNH51" s="61"/>
      <c r="KNI51" s="61"/>
      <c r="KNJ51" s="61"/>
      <c r="KNK51" s="61"/>
      <c r="KNL51" s="61"/>
      <c r="KNM51" s="61"/>
      <c r="KNN51" s="61"/>
      <c r="KNO51" s="61"/>
      <c r="KNP51" s="61"/>
      <c r="KNQ51" s="61"/>
      <c r="KNR51" s="61"/>
      <c r="KNS51" s="61"/>
      <c r="KNT51" s="61"/>
      <c r="KNU51" s="61"/>
      <c r="KNV51" s="61"/>
      <c r="KNW51" s="61"/>
      <c r="KNX51" s="61"/>
      <c r="KNY51" s="61"/>
      <c r="KNZ51" s="61"/>
      <c r="KOA51" s="61"/>
      <c r="KOB51" s="61"/>
      <c r="KOC51" s="61"/>
      <c r="KOD51" s="61"/>
      <c r="KOE51" s="61"/>
      <c r="KOF51" s="61"/>
      <c r="KOG51" s="61"/>
      <c r="KOH51" s="61"/>
      <c r="KOI51" s="61"/>
      <c r="KOJ51" s="61"/>
      <c r="KOK51" s="61"/>
      <c r="KOL51" s="61"/>
      <c r="KOM51" s="61"/>
      <c r="KON51" s="61"/>
      <c r="KOO51" s="61"/>
      <c r="KOP51" s="61"/>
      <c r="KOQ51" s="61"/>
      <c r="KOR51" s="61"/>
      <c r="KOS51" s="61"/>
      <c r="KOT51" s="61"/>
      <c r="KOU51" s="61"/>
      <c r="KOV51" s="61"/>
      <c r="KOW51" s="61"/>
      <c r="KOX51" s="61"/>
      <c r="KOY51" s="61"/>
      <c r="KOZ51" s="61"/>
      <c r="KPA51" s="61"/>
      <c r="KPB51" s="61"/>
      <c r="KPC51" s="61"/>
      <c r="KPD51" s="61"/>
      <c r="KPE51" s="61"/>
      <c r="KPF51" s="61"/>
      <c r="KPG51" s="61"/>
      <c r="KPH51" s="61"/>
      <c r="KPI51" s="61"/>
      <c r="KPJ51" s="61"/>
      <c r="KPK51" s="61"/>
      <c r="KPL51" s="61"/>
      <c r="KPM51" s="61"/>
      <c r="KPN51" s="61"/>
      <c r="KPO51" s="61"/>
      <c r="KPP51" s="61"/>
      <c r="KPQ51" s="61"/>
      <c r="KPR51" s="61"/>
      <c r="KPS51" s="61"/>
      <c r="KPT51" s="61"/>
      <c r="KPU51" s="61"/>
      <c r="KPV51" s="61"/>
      <c r="KPW51" s="61"/>
      <c r="KPX51" s="61"/>
      <c r="KPY51" s="61"/>
      <c r="KPZ51" s="61"/>
      <c r="KQA51" s="61"/>
      <c r="KQB51" s="61"/>
      <c r="KQC51" s="61"/>
      <c r="KQD51" s="61"/>
      <c r="KQE51" s="61"/>
      <c r="KQF51" s="61"/>
      <c r="KQG51" s="61"/>
      <c r="KQH51" s="61"/>
      <c r="KQI51" s="61"/>
      <c r="KQJ51" s="61"/>
      <c r="KQK51" s="61"/>
      <c r="KQL51" s="61"/>
      <c r="KQM51" s="61"/>
      <c r="KQN51" s="61"/>
      <c r="KQO51" s="61"/>
      <c r="KQP51" s="61"/>
      <c r="KQQ51" s="61"/>
      <c r="KQR51" s="61"/>
      <c r="KQS51" s="61"/>
      <c r="KQT51" s="61"/>
      <c r="KQU51" s="61"/>
      <c r="KQV51" s="61"/>
      <c r="KQW51" s="61"/>
      <c r="KQX51" s="61"/>
      <c r="KQY51" s="61"/>
      <c r="KQZ51" s="61"/>
      <c r="KRA51" s="61"/>
      <c r="KRB51" s="61"/>
      <c r="KRC51" s="61"/>
      <c r="KRD51" s="61"/>
      <c r="KRE51" s="61"/>
      <c r="KRF51" s="61"/>
      <c r="KRG51" s="61"/>
      <c r="KRH51" s="61"/>
      <c r="KRI51" s="61"/>
      <c r="KRJ51" s="61"/>
      <c r="KRK51" s="61"/>
      <c r="KRL51" s="61"/>
      <c r="KRM51" s="61"/>
      <c r="KRN51" s="61"/>
      <c r="KRO51" s="61"/>
      <c r="KRP51" s="61"/>
      <c r="KRQ51" s="61"/>
      <c r="KRR51" s="61"/>
      <c r="KRS51" s="61"/>
      <c r="KRT51" s="61"/>
      <c r="KRU51" s="61"/>
      <c r="KRV51" s="61"/>
      <c r="KRW51" s="61"/>
      <c r="KRX51" s="61"/>
      <c r="KRY51" s="61"/>
      <c r="KRZ51" s="61"/>
      <c r="KSA51" s="61"/>
      <c r="KSB51" s="61"/>
      <c r="KSC51" s="61"/>
      <c r="KSD51" s="61"/>
      <c r="KSE51" s="61"/>
      <c r="KSF51" s="61"/>
      <c r="KSG51" s="61"/>
      <c r="KSH51" s="61"/>
      <c r="KSI51" s="61"/>
      <c r="KSJ51" s="61"/>
      <c r="KSK51" s="61"/>
      <c r="KSL51" s="61"/>
      <c r="KSM51" s="61"/>
      <c r="KSN51" s="61"/>
      <c r="KSO51" s="61"/>
      <c r="KSP51" s="61"/>
      <c r="KSQ51" s="61"/>
      <c r="KSR51" s="61"/>
      <c r="KSS51" s="61"/>
      <c r="KST51" s="61"/>
      <c r="KSU51" s="61"/>
      <c r="KSV51" s="61"/>
      <c r="KSW51" s="61"/>
      <c r="KSX51" s="61"/>
      <c r="KSY51" s="61"/>
      <c r="KSZ51" s="61"/>
      <c r="KTA51" s="61"/>
      <c r="KTB51" s="61"/>
      <c r="KTC51" s="61"/>
      <c r="KTD51" s="61"/>
      <c r="KTE51" s="61"/>
      <c r="KTF51" s="61"/>
      <c r="KTG51" s="61"/>
      <c r="KTH51" s="61"/>
      <c r="KTI51" s="61"/>
      <c r="KTJ51" s="61"/>
      <c r="KTK51" s="61"/>
      <c r="KTL51" s="61"/>
      <c r="KTM51" s="61"/>
      <c r="KTN51" s="61"/>
      <c r="KTO51" s="61"/>
      <c r="KTP51" s="61"/>
      <c r="KTQ51" s="61"/>
      <c r="KTR51" s="61"/>
      <c r="KTS51" s="61"/>
      <c r="KTT51" s="61"/>
      <c r="KTU51" s="61"/>
      <c r="KTV51" s="61"/>
      <c r="KTW51" s="61"/>
      <c r="KTX51" s="61"/>
      <c r="KTY51" s="61"/>
      <c r="KTZ51" s="61"/>
      <c r="KUA51" s="61"/>
      <c r="KUB51" s="61"/>
      <c r="KUC51" s="61"/>
      <c r="KUD51" s="61"/>
      <c r="KUE51" s="61"/>
      <c r="KUF51" s="61"/>
      <c r="KUG51" s="61"/>
      <c r="KUH51" s="61"/>
      <c r="KUI51" s="61"/>
      <c r="KUJ51" s="61"/>
      <c r="KUK51" s="61"/>
      <c r="KUL51" s="61"/>
      <c r="KUM51" s="61"/>
      <c r="KUN51" s="61"/>
      <c r="KUO51" s="61"/>
      <c r="KUP51" s="61"/>
      <c r="KUQ51" s="61"/>
      <c r="KUR51" s="61"/>
      <c r="KUS51" s="61"/>
      <c r="KUT51" s="61"/>
      <c r="KUU51" s="61"/>
      <c r="KUV51" s="61"/>
      <c r="KUW51" s="61"/>
      <c r="KUX51" s="61"/>
      <c r="KUY51" s="61"/>
      <c r="KUZ51" s="61"/>
      <c r="KVA51" s="61"/>
      <c r="KVB51" s="61"/>
      <c r="KVC51" s="61"/>
      <c r="KVD51" s="61"/>
      <c r="KVE51" s="61"/>
      <c r="KVF51" s="61"/>
      <c r="KVG51" s="61"/>
      <c r="KVH51" s="61"/>
      <c r="KVI51" s="61"/>
      <c r="KVJ51" s="61"/>
      <c r="KVK51" s="61"/>
      <c r="KVL51" s="61"/>
      <c r="KVM51" s="61"/>
      <c r="KVN51" s="61"/>
      <c r="KVO51" s="61"/>
      <c r="KVP51" s="61"/>
      <c r="KVQ51" s="61"/>
      <c r="KVR51" s="61"/>
      <c r="KVS51" s="61"/>
      <c r="KVT51" s="61"/>
      <c r="KVU51" s="61"/>
      <c r="KVV51" s="61"/>
      <c r="KVW51" s="61"/>
      <c r="KVX51" s="61"/>
      <c r="KVY51" s="61"/>
      <c r="KVZ51" s="61"/>
      <c r="KWA51" s="61"/>
      <c r="KWB51" s="61"/>
      <c r="KWC51" s="61"/>
      <c r="KWD51" s="61"/>
      <c r="KWE51" s="61"/>
      <c r="KWF51" s="61"/>
      <c r="KWG51" s="61"/>
      <c r="KWH51" s="61"/>
      <c r="KWI51" s="61"/>
      <c r="KWJ51" s="61"/>
      <c r="KWK51" s="61"/>
      <c r="KWL51" s="61"/>
      <c r="KWM51" s="61"/>
      <c r="KWN51" s="61"/>
      <c r="KWO51" s="61"/>
      <c r="KWP51" s="61"/>
      <c r="KWQ51" s="61"/>
      <c r="KWR51" s="61"/>
      <c r="KWS51" s="61"/>
      <c r="KWT51" s="61"/>
      <c r="KWU51" s="61"/>
      <c r="KWV51" s="61"/>
      <c r="KWW51" s="61"/>
      <c r="KWX51" s="61"/>
      <c r="KWY51" s="61"/>
      <c r="KWZ51" s="61"/>
      <c r="KXA51" s="61"/>
      <c r="KXB51" s="61"/>
      <c r="KXC51" s="61"/>
      <c r="KXD51" s="61"/>
      <c r="KXE51" s="61"/>
      <c r="KXF51" s="61"/>
      <c r="KXG51" s="61"/>
      <c r="KXH51" s="61"/>
      <c r="KXI51" s="61"/>
      <c r="KXJ51" s="61"/>
      <c r="KXK51" s="61"/>
      <c r="KXL51" s="61"/>
      <c r="KXM51" s="61"/>
      <c r="KXN51" s="61"/>
      <c r="KXO51" s="61"/>
      <c r="KXP51" s="61"/>
      <c r="KXQ51" s="61"/>
      <c r="KXR51" s="61"/>
      <c r="KXS51" s="61"/>
      <c r="KXT51" s="61"/>
      <c r="KXU51" s="61"/>
      <c r="KXV51" s="61"/>
      <c r="KXW51" s="61"/>
      <c r="KXX51" s="61"/>
      <c r="KXY51" s="61"/>
      <c r="KXZ51" s="61"/>
      <c r="KYA51" s="61"/>
      <c r="KYB51" s="61"/>
      <c r="KYC51" s="61"/>
      <c r="KYD51" s="61"/>
      <c r="KYE51" s="61"/>
      <c r="KYF51" s="61"/>
      <c r="KYG51" s="61"/>
      <c r="KYH51" s="61"/>
      <c r="KYI51" s="61"/>
      <c r="KYJ51" s="61"/>
      <c r="KYK51" s="61"/>
      <c r="KYL51" s="61"/>
      <c r="KYM51" s="61"/>
      <c r="KYN51" s="61"/>
      <c r="KYO51" s="61"/>
      <c r="KYP51" s="61"/>
      <c r="KYQ51" s="61"/>
      <c r="KYR51" s="61"/>
      <c r="KYS51" s="61"/>
      <c r="KYT51" s="61"/>
      <c r="KYU51" s="61"/>
      <c r="KYV51" s="61"/>
      <c r="KYW51" s="61"/>
      <c r="KYX51" s="61"/>
      <c r="KYY51" s="61"/>
      <c r="KYZ51" s="61"/>
      <c r="KZA51" s="61"/>
      <c r="KZB51" s="61"/>
      <c r="KZC51" s="61"/>
      <c r="KZD51" s="61"/>
      <c r="KZE51" s="61"/>
      <c r="KZF51" s="61"/>
      <c r="KZG51" s="61"/>
      <c r="KZH51" s="61"/>
      <c r="KZI51" s="61"/>
      <c r="KZJ51" s="61"/>
      <c r="KZK51" s="61"/>
      <c r="KZL51" s="61"/>
      <c r="KZM51" s="61"/>
      <c r="KZN51" s="61"/>
      <c r="KZO51" s="61"/>
      <c r="KZP51" s="61"/>
      <c r="KZQ51" s="61"/>
      <c r="KZR51" s="61"/>
      <c r="KZS51" s="61"/>
      <c r="KZT51" s="61"/>
      <c r="KZU51" s="61"/>
      <c r="KZV51" s="61"/>
      <c r="KZW51" s="61"/>
      <c r="KZX51" s="61"/>
      <c r="KZY51" s="61"/>
      <c r="KZZ51" s="61"/>
      <c r="LAA51" s="61"/>
      <c r="LAB51" s="61"/>
      <c r="LAC51" s="61"/>
      <c r="LAD51" s="61"/>
      <c r="LAE51" s="61"/>
      <c r="LAF51" s="61"/>
      <c r="LAG51" s="61"/>
      <c r="LAH51" s="61"/>
      <c r="LAI51" s="61"/>
      <c r="LAJ51" s="61"/>
      <c r="LAK51" s="61"/>
      <c r="LAL51" s="61"/>
      <c r="LAM51" s="61"/>
      <c r="LAN51" s="61"/>
      <c r="LAO51" s="61"/>
      <c r="LAP51" s="61"/>
      <c r="LAQ51" s="61"/>
      <c r="LAR51" s="61"/>
      <c r="LAS51" s="61"/>
      <c r="LAT51" s="61"/>
      <c r="LAU51" s="61"/>
      <c r="LAV51" s="61"/>
      <c r="LAW51" s="61"/>
      <c r="LAX51" s="61"/>
      <c r="LAY51" s="61"/>
      <c r="LAZ51" s="61"/>
      <c r="LBA51" s="61"/>
      <c r="LBB51" s="61"/>
      <c r="LBC51" s="61"/>
      <c r="LBD51" s="61"/>
      <c r="LBE51" s="61"/>
      <c r="LBF51" s="61"/>
      <c r="LBG51" s="61"/>
      <c r="LBH51" s="61"/>
      <c r="LBI51" s="61"/>
      <c r="LBJ51" s="61"/>
      <c r="LBK51" s="61"/>
      <c r="LBL51" s="61"/>
      <c r="LBM51" s="61"/>
      <c r="LBN51" s="61"/>
      <c r="LBO51" s="61"/>
      <c r="LBP51" s="61"/>
      <c r="LBQ51" s="61"/>
      <c r="LBR51" s="61"/>
      <c r="LBS51" s="61"/>
      <c r="LBT51" s="61"/>
      <c r="LBU51" s="61"/>
      <c r="LBV51" s="61"/>
      <c r="LBW51" s="61"/>
      <c r="LBX51" s="61"/>
      <c r="LBY51" s="61"/>
      <c r="LBZ51" s="61"/>
      <c r="LCA51" s="61"/>
      <c r="LCB51" s="61"/>
      <c r="LCC51" s="61"/>
      <c r="LCD51" s="61"/>
      <c r="LCE51" s="61"/>
      <c r="LCF51" s="61"/>
      <c r="LCG51" s="61"/>
      <c r="LCH51" s="61"/>
      <c r="LCI51" s="61"/>
      <c r="LCJ51" s="61"/>
      <c r="LCK51" s="61"/>
      <c r="LCL51" s="61"/>
      <c r="LCM51" s="61"/>
      <c r="LCN51" s="61"/>
      <c r="LCO51" s="61"/>
      <c r="LCP51" s="61"/>
      <c r="LCQ51" s="61"/>
      <c r="LCR51" s="61"/>
      <c r="LCS51" s="61"/>
      <c r="LCT51" s="61"/>
      <c r="LCU51" s="61"/>
      <c r="LCV51" s="61"/>
      <c r="LCW51" s="61"/>
      <c r="LCX51" s="61"/>
      <c r="LCY51" s="61"/>
      <c r="LCZ51" s="61"/>
      <c r="LDA51" s="61"/>
      <c r="LDB51" s="61"/>
      <c r="LDC51" s="61"/>
      <c r="LDD51" s="61"/>
      <c r="LDE51" s="61"/>
      <c r="LDF51" s="61"/>
      <c r="LDG51" s="61"/>
      <c r="LDH51" s="61"/>
      <c r="LDI51" s="61"/>
      <c r="LDJ51" s="61"/>
      <c r="LDK51" s="61"/>
      <c r="LDL51" s="61"/>
      <c r="LDM51" s="61"/>
      <c r="LDN51" s="61"/>
      <c r="LDO51" s="61"/>
      <c r="LDP51" s="61"/>
      <c r="LDQ51" s="61"/>
      <c r="LDR51" s="61"/>
      <c r="LDS51" s="61"/>
      <c r="LDT51" s="61"/>
      <c r="LDU51" s="61"/>
      <c r="LDV51" s="61"/>
      <c r="LDW51" s="61"/>
      <c r="LDX51" s="61"/>
      <c r="LDY51" s="61"/>
      <c r="LDZ51" s="61"/>
      <c r="LEA51" s="61"/>
      <c r="LEB51" s="61"/>
      <c r="LEC51" s="61"/>
      <c r="LED51" s="61"/>
      <c r="LEE51" s="61"/>
      <c r="LEF51" s="61"/>
      <c r="LEG51" s="61"/>
      <c r="LEH51" s="61"/>
      <c r="LEI51" s="61"/>
      <c r="LEJ51" s="61"/>
      <c r="LEK51" s="61"/>
      <c r="LEL51" s="61"/>
      <c r="LEM51" s="61"/>
      <c r="LEN51" s="61"/>
      <c r="LEO51" s="61"/>
      <c r="LEP51" s="61"/>
      <c r="LEQ51" s="61"/>
      <c r="LER51" s="61"/>
      <c r="LES51" s="61"/>
      <c r="LET51" s="61"/>
      <c r="LEU51" s="61"/>
      <c r="LEV51" s="61"/>
      <c r="LEW51" s="61"/>
      <c r="LEX51" s="61"/>
      <c r="LEY51" s="61"/>
      <c r="LEZ51" s="61"/>
      <c r="LFA51" s="61"/>
      <c r="LFB51" s="61"/>
      <c r="LFC51" s="61"/>
      <c r="LFD51" s="61"/>
      <c r="LFE51" s="61"/>
      <c r="LFF51" s="61"/>
      <c r="LFG51" s="61"/>
      <c r="LFH51" s="61"/>
      <c r="LFI51" s="61"/>
      <c r="LFJ51" s="61"/>
      <c r="LFK51" s="61"/>
      <c r="LFL51" s="61"/>
      <c r="LFM51" s="61"/>
      <c r="LFN51" s="61"/>
      <c r="LFO51" s="61"/>
      <c r="LFP51" s="61"/>
      <c r="LFQ51" s="61"/>
      <c r="LFR51" s="61"/>
      <c r="LFS51" s="61"/>
      <c r="LFT51" s="61"/>
      <c r="LFU51" s="61"/>
      <c r="LFV51" s="61"/>
      <c r="LFW51" s="61"/>
      <c r="LFX51" s="61"/>
      <c r="LFY51" s="61"/>
      <c r="LFZ51" s="61"/>
      <c r="LGA51" s="61"/>
      <c r="LGB51" s="61"/>
      <c r="LGC51" s="61"/>
      <c r="LGD51" s="61"/>
      <c r="LGE51" s="61"/>
      <c r="LGF51" s="61"/>
      <c r="LGG51" s="61"/>
      <c r="LGH51" s="61"/>
      <c r="LGI51" s="61"/>
      <c r="LGJ51" s="61"/>
      <c r="LGK51" s="61"/>
      <c r="LGL51" s="61"/>
      <c r="LGM51" s="61"/>
      <c r="LGN51" s="61"/>
      <c r="LGO51" s="61"/>
      <c r="LGP51" s="61"/>
      <c r="LGQ51" s="61"/>
      <c r="LGR51" s="61"/>
      <c r="LGS51" s="61"/>
      <c r="LGT51" s="61"/>
      <c r="LGU51" s="61"/>
      <c r="LGV51" s="61"/>
      <c r="LGW51" s="61"/>
      <c r="LGX51" s="61"/>
      <c r="LGY51" s="61"/>
      <c r="LGZ51" s="61"/>
      <c r="LHA51" s="61"/>
      <c r="LHB51" s="61"/>
      <c r="LHC51" s="61"/>
      <c r="LHD51" s="61"/>
      <c r="LHE51" s="61"/>
      <c r="LHF51" s="61"/>
      <c r="LHG51" s="61"/>
      <c r="LHH51" s="61"/>
      <c r="LHI51" s="61"/>
      <c r="LHJ51" s="61"/>
      <c r="LHK51" s="61"/>
      <c r="LHL51" s="61"/>
      <c r="LHM51" s="61"/>
      <c r="LHN51" s="61"/>
      <c r="LHO51" s="61"/>
      <c r="LHP51" s="61"/>
      <c r="LHQ51" s="61"/>
      <c r="LHR51" s="61"/>
      <c r="LHS51" s="61"/>
      <c r="LHT51" s="61"/>
      <c r="LHU51" s="61"/>
      <c r="LHV51" s="61"/>
      <c r="LHW51" s="61"/>
      <c r="LHX51" s="61"/>
      <c r="LHY51" s="61"/>
      <c r="LHZ51" s="61"/>
      <c r="LIA51" s="61"/>
      <c r="LIB51" s="61"/>
      <c r="LIC51" s="61"/>
      <c r="LID51" s="61"/>
      <c r="LIE51" s="61"/>
      <c r="LIF51" s="61"/>
      <c r="LIG51" s="61"/>
      <c r="LIH51" s="61"/>
      <c r="LII51" s="61"/>
      <c r="LIJ51" s="61"/>
      <c r="LIK51" s="61"/>
      <c r="LIL51" s="61"/>
      <c r="LIM51" s="61"/>
      <c r="LIN51" s="61"/>
      <c r="LIO51" s="61"/>
      <c r="LIP51" s="61"/>
      <c r="LIQ51" s="61"/>
      <c r="LIR51" s="61"/>
      <c r="LIS51" s="61"/>
      <c r="LIT51" s="61"/>
      <c r="LIU51" s="61"/>
      <c r="LIV51" s="61"/>
      <c r="LIW51" s="61"/>
      <c r="LIX51" s="61"/>
      <c r="LIY51" s="61"/>
      <c r="LIZ51" s="61"/>
      <c r="LJA51" s="61"/>
      <c r="LJB51" s="61"/>
      <c r="LJC51" s="61"/>
      <c r="LJD51" s="61"/>
      <c r="LJE51" s="61"/>
      <c r="LJF51" s="61"/>
      <c r="LJG51" s="61"/>
      <c r="LJH51" s="61"/>
      <c r="LJI51" s="61"/>
      <c r="LJJ51" s="61"/>
      <c r="LJK51" s="61"/>
      <c r="LJL51" s="61"/>
      <c r="LJM51" s="61"/>
      <c r="LJN51" s="61"/>
      <c r="LJO51" s="61"/>
      <c r="LJP51" s="61"/>
      <c r="LJQ51" s="61"/>
      <c r="LJR51" s="61"/>
      <c r="LJS51" s="61"/>
      <c r="LJT51" s="61"/>
      <c r="LJU51" s="61"/>
      <c r="LJV51" s="61"/>
      <c r="LJW51" s="61"/>
      <c r="LJX51" s="61"/>
      <c r="LJY51" s="61"/>
      <c r="LJZ51" s="61"/>
      <c r="LKA51" s="61"/>
      <c r="LKB51" s="61"/>
      <c r="LKC51" s="61"/>
      <c r="LKD51" s="61"/>
      <c r="LKE51" s="61"/>
      <c r="LKF51" s="61"/>
      <c r="LKG51" s="61"/>
      <c r="LKH51" s="61"/>
      <c r="LKI51" s="61"/>
      <c r="LKJ51" s="61"/>
      <c r="LKK51" s="61"/>
      <c r="LKL51" s="61"/>
      <c r="LKM51" s="61"/>
      <c r="LKN51" s="61"/>
      <c r="LKO51" s="61"/>
      <c r="LKP51" s="61"/>
      <c r="LKQ51" s="61"/>
      <c r="LKR51" s="61"/>
      <c r="LKS51" s="61"/>
      <c r="LKT51" s="61"/>
      <c r="LKU51" s="61"/>
      <c r="LKV51" s="61"/>
      <c r="LKW51" s="61"/>
      <c r="LKX51" s="61"/>
      <c r="LKY51" s="61"/>
      <c r="LKZ51" s="61"/>
      <c r="LLA51" s="61"/>
      <c r="LLB51" s="61"/>
      <c r="LLC51" s="61"/>
      <c r="LLD51" s="61"/>
      <c r="LLE51" s="61"/>
      <c r="LLF51" s="61"/>
      <c r="LLG51" s="61"/>
      <c r="LLH51" s="61"/>
      <c r="LLI51" s="61"/>
      <c r="LLJ51" s="61"/>
      <c r="LLK51" s="61"/>
      <c r="LLL51" s="61"/>
      <c r="LLM51" s="61"/>
      <c r="LLN51" s="61"/>
      <c r="LLO51" s="61"/>
      <c r="LLP51" s="61"/>
      <c r="LLQ51" s="61"/>
      <c r="LLR51" s="61"/>
      <c r="LLS51" s="61"/>
      <c r="LLT51" s="61"/>
      <c r="LLU51" s="61"/>
      <c r="LLV51" s="61"/>
      <c r="LLW51" s="61"/>
      <c r="LLX51" s="61"/>
      <c r="LLY51" s="61"/>
      <c r="LLZ51" s="61"/>
      <c r="LMA51" s="61"/>
      <c r="LMB51" s="61"/>
      <c r="LMC51" s="61"/>
      <c r="LMD51" s="61"/>
      <c r="LME51" s="61"/>
      <c r="LMF51" s="61"/>
      <c r="LMG51" s="61"/>
      <c r="LMH51" s="61"/>
      <c r="LMI51" s="61"/>
      <c r="LMJ51" s="61"/>
      <c r="LMK51" s="61"/>
      <c r="LML51" s="61"/>
      <c r="LMM51" s="61"/>
      <c r="LMN51" s="61"/>
      <c r="LMO51" s="61"/>
      <c r="LMP51" s="61"/>
      <c r="LMQ51" s="61"/>
      <c r="LMR51" s="61"/>
      <c r="LMS51" s="61"/>
      <c r="LMT51" s="61"/>
      <c r="LMU51" s="61"/>
      <c r="LMV51" s="61"/>
      <c r="LMW51" s="61"/>
      <c r="LMX51" s="61"/>
      <c r="LMY51" s="61"/>
      <c r="LMZ51" s="61"/>
      <c r="LNA51" s="61"/>
      <c r="LNB51" s="61"/>
      <c r="LNC51" s="61"/>
      <c r="LND51" s="61"/>
      <c r="LNE51" s="61"/>
      <c r="LNF51" s="61"/>
      <c r="LNG51" s="61"/>
      <c r="LNH51" s="61"/>
      <c r="LNI51" s="61"/>
      <c r="LNJ51" s="61"/>
      <c r="LNK51" s="61"/>
      <c r="LNL51" s="61"/>
      <c r="LNM51" s="61"/>
      <c r="LNN51" s="61"/>
      <c r="LNO51" s="61"/>
      <c r="LNP51" s="61"/>
      <c r="LNQ51" s="61"/>
      <c r="LNR51" s="61"/>
      <c r="LNS51" s="61"/>
      <c r="LNT51" s="61"/>
      <c r="LNU51" s="61"/>
      <c r="LNV51" s="61"/>
      <c r="LNW51" s="61"/>
      <c r="LNX51" s="61"/>
      <c r="LNY51" s="61"/>
      <c r="LNZ51" s="61"/>
      <c r="LOA51" s="61"/>
      <c r="LOB51" s="61"/>
      <c r="LOC51" s="61"/>
      <c r="LOD51" s="61"/>
      <c r="LOE51" s="61"/>
      <c r="LOF51" s="61"/>
      <c r="LOG51" s="61"/>
      <c r="LOH51" s="61"/>
      <c r="LOI51" s="61"/>
      <c r="LOJ51" s="61"/>
      <c r="LOK51" s="61"/>
      <c r="LOL51" s="61"/>
      <c r="LOM51" s="61"/>
      <c r="LON51" s="61"/>
      <c r="LOO51" s="61"/>
      <c r="LOP51" s="61"/>
      <c r="LOQ51" s="61"/>
      <c r="LOR51" s="61"/>
      <c r="LOS51" s="61"/>
      <c r="LOT51" s="61"/>
      <c r="LOU51" s="61"/>
      <c r="LOV51" s="61"/>
      <c r="LOW51" s="61"/>
      <c r="LOX51" s="61"/>
      <c r="LOY51" s="61"/>
      <c r="LOZ51" s="61"/>
      <c r="LPA51" s="61"/>
      <c r="LPB51" s="61"/>
      <c r="LPC51" s="61"/>
      <c r="LPD51" s="61"/>
      <c r="LPE51" s="61"/>
      <c r="LPF51" s="61"/>
      <c r="LPG51" s="61"/>
      <c r="LPH51" s="61"/>
      <c r="LPI51" s="61"/>
      <c r="LPJ51" s="61"/>
      <c r="LPK51" s="61"/>
      <c r="LPL51" s="61"/>
      <c r="LPM51" s="61"/>
      <c r="LPN51" s="61"/>
      <c r="LPO51" s="61"/>
      <c r="LPP51" s="61"/>
      <c r="LPQ51" s="61"/>
      <c r="LPR51" s="61"/>
      <c r="LPS51" s="61"/>
      <c r="LPT51" s="61"/>
      <c r="LPU51" s="61"/>
      <c r="LPV51" s="61"/>
      <c r="LPW51" s="61"/>
      <c r="LPX51" s="61"/>
      <c r="LPY51" s="61"/>
      <c r="LPZ51" s="61"/>
      <c r="LQA51" s="61"/>
      <c r="LQB51" s="61"/>
      <c r="LQC51" s="61"/>
      <c r="LQD51" s="61"/>
      <c r="LQE51" s="61"/>
      <c r="LQF51" s="61"/>
      <c r="LQG51" s="61"/>
      <c r="LQH51" s="61"/>
      <c r="LQI51" s="61"/>
      <c r="LQJ51" s="61"/>
      <c r="LQK51" s="61"/>
      <c r="LQL51" s="61"/>
      <c r="LQM51" s="61"/>
      <c r="LQN51" s="61"/>
      <c r="LQO51" s="61"/>
      <c r="LQP51" s="61"/>
      <c r="LQQ51" s="61"/>
      <c r="LQR51" s="61"/>
      <c r="LQS51" s="61"/>
      <c r="LQT51" s="61"/>
      <c r="LQU51" s="61"/>
      <c r="LQV51" s="61"/>
      <c r="LQW51" s="61"/>
      <c r="LQX51" s="61"/>
      <c r="LQY51" s="61"/>
      <c r="LQZ51" s="61"/>
      <c r="LRA51" s="61"/>
      <c r="LRB51" s="61"/>
      <c r="LRC51" s="61"/>
      <c r="LRD51" s="61"/>
      <c r="LRE51" s="61"/>
      <c r="LRF51" s="61"/>
      <c r="LRG51" s="61"/>
      <c r="LRH51" s="61"/>
      <c r="LRI51" s="61"/>
      <c r="LRJ51" s="61"/>
      <c r="LRK51" s="61"/>
      <c r="LRL51" s="61"/>
      <c r="LRM51" s="61"/>
      <c r="LRN51" s="61"/>
      <c r="LRO51" s="61"/>
      <c r="LRP51" s="61"/>
      <c r="LRQ51" s="61"/>
      <c r="LRR51" s="61"/>
      <c r="LRS51" s="61"/>
      <c r="LRT51" s="61"/>
      <c r="LRU51" s="61"/>
      <c r="LRV51" s="61"/>
      <c r="LRW51" s="61"/>
      <c r="LRX51" s="61"/>
      <c r="LRY51" s="61"/>
      <c r="LRZ51" s="61"/>
      <c r="LSA51" s="61"/>
      <c r="LSB51" s="61"/>
      <c r="LSC51" s="61"/>
      <c r="LSD51" s="61"/>
      <c r="LSE51" s="61"/>
      <c r="LSF51" s="61"/>
      <c r="LSG51" s="61"/>
      <c r="LSH51" s="61"/>
      <c r="LSI51" s="61"/>
      <c r="LSJ51" s="61"/>
      <c r="LSK51" s="61"/>
      <c r="LSL51" s="61"/>
      <c r="LSM51" s="61"/>
      <c r="LSN51" s="61"/>
      <c r="LSO51" s="61"/>
      <c r="LSP51" s="61"/>
      <c r="LSQ51" s="61"/>
      <c r="LSR51" s="61"/>
      <c r="LSS51" s="61"/>
      <c r="LST51" s="61"/>
      <c r="LSU51" s="61"/>
      <c r="LSV51" s="61"/>
      <c r="LSW51" s="61"/>
      <c r="LSX51" s="61"/>
      <c r="LSY51" s="61"/>
      <c r="LSZ51" s="61"/>
      <c r="LTA51" s="61"/>
      <c r="LTB51" s="61"/>
      <c r="LTC51" s="61"/>
      <c r="LTD51" s="61"/>
      <c r="LTE51" s="61"/>
      <c r="LTF51" s="61"/>
      <c r="LTG51" s="61"/>
      <c r="LTH51" s="61"/>
      <c r="LTI51" s="61"/>
      <c r="LTJ51" s="61"/>
      <c r="LTK51" s="61"/>
      <c r="LTL51" s="61"/>
      <c r="LTM51" s="61"/>
      <c r="LTN51" s="61"/>
      <c r="LTO51" s="61"/>
      <c r="LTP51" s="61"/>
      <c r="LTQ51" s="61"/>
      <c r="LTR51" s="61"/>
      <c r="LTS51" s="61"/>
      <c r="LTT51" s="61"/>
      <c r="LTU51" s="61"/>
      <c r="LTV51" s="61"/>
      <c r="LTW51" s="61"/>
      <c r="LTX51" s="61"/>
      <c r="LTY51" s="61"/>
      <c r="LTZ51" s="61"/>
      <c r="LUA51" s="61"/>
      <c r="LUB51" s="61"/>
      <c r="LUC51" s="61"/>
      <c r="LUD51" s="61"/>
      <c r="LUE51" s="61"/>
      <c r="LUF51" s="61"/>
      <c r="LUG51" s="61"/>
      <c r="LUH51" s="61"/>
      <c r="LUI51" s="61"/>
      <c r="LUJ51" s="61"/>
      <c r="LUK51" s="61"/>
      <c r="LUL51" s="61"/>
      <c r="LUM51" s="61"/>
      <c r="LUN51" s="61"/>
      <c r="LUO51" s="61"/>
      <c r="LUP51" s="61"/>
      <c r="LUQ51" s="61"/>
      <c r="LUR51" s="61"/>
      <c r="LUS51" s="61"/>
      <c r="LUT51" s="61"/>
      <c r="LUU51" s="61"/>
      <c r="LUV51" s="61"/>
      <c r="LUW51" s="61"/>
      <c r="LUX51" s="61"/>
      <c r="LUY51" s="61"/>
      <c r="LUZ51" s="61"/>
      <c r="LVA51" s="61"/>
      <c r="LVB51" s="61"/>
      <c r="LVC51" s="61"/>
      <c r="LVD51" s="61"/>
      <c r="LVE51" s="61"/>
      <c r="LVF51" s="61"/>
      <c r="LVG51" s="61"/>
      <c r="LVH51" s="61"/>
      <c r="LVI51" s="61"/>
      <c r="LVJ51" s="61"/>
      <c r="LVK51" s="61"/>
      <c r="LVL51" s="61"/>
      <c r="LVM51" s="61"/>
      <c r="LVN51" s="61"/>
      <c r="LVO51" s="61"/>
      <c r="LVP51" s="61"/>
      <c r="LVQ51" s="61"/>
      <c r="LVR51" s="61"/>
      <c r="LVS51" s="61"/>
      <c r="LVT51" s="61"/>
      <c r="LVU51" s="61"/>
      <c r="LVV51" s="61"/>
      <c r="LVW51" s="61"/>
      <c r="LVX51" s="61"/>
      <c r="LVY51" s="61"/>
      <c r="LVZ51" s="61"/>
      <c r="LWA51" s="61"/>
      <c r="LWB51" s="61"/>
      <c r="LWC51" s="61"/>
      <c r="LWD51" s="61"/>
      <c r="LWE51" s="61"/>
      <c r="LWF51" s="61"/>
      <c r="LWG51" s="61"/>
      <c r="LWH51" s="61"/>
      <c r="LWI51" s="61"/>
      <c r="LWJ51" s="61"/>
      <c r="LWK51" s="61"/>
      <c r="LWL51" s="61"/>
      <c r="LWM51" s="61"/>
      <c r="LWN51" s="61"/>
      <c r="LWO51" s="61"/>
      <c r="LWP51" s="61"/>
      <c r="LWQ51" s="61"/>
      <c r="LWR51" s="61"/>
      <c r="LWS51" s="61"/>
      <c r="LWT51" s="61"/>
      <c r="LWU51" s="61"/>
      <c r="LWV51" s="61"/>
      <c r="LWW51" s="61"/>
      <c r="LWX51" s="61"/>
      <c r="LWY51" s="61"/>
      <c r="LWZ51" s="61"/>
      <c r="LXA51" s="61"/>
      <c r="LXB51" s="61"/>
      <c r="LXC51" s="61"/>
      <c r="LXD51" s="61"/>
      <c r="LXE51" s="61"/>
      <c r="LXF51" s="61"/>
      <c r="LXG51" s="61"/>
      <c r="LXH51" s="61"/>
      <c r="LXI51" s="61"/>
      <c r="LXJ51" s="61"/>
      <c r="LXK51" s="61"/>
      <c r="LXL51" s="61"/>
      <c r="LXM51" s="61"/>
      <c r="LXN51" s="61"/>
      <c r="LXO51" s="61"/>
      <c r="LXP51" s="61"/>
      <c r="LXQ51" s="61"/>
      <c r="LXR51" s="61"/>
      <c r="LXS51" s="61"/>
      <c r="LXT51" s="61"/>
      <c r="LXU51" s="61"/>
      <c r="LXV51" s="61"/>
      <c r="LXW51" s="61"/>
      <c r="LXX51" s="61"/>
      <c r="LXY51" s="61"/>
      <c r="LXZ51" s="61"/>
      <c r="LYA51" s="61"/>
      <c r="LYB51" s="61"/>
      <c r="LYC51" s="61"/>
      <c r="LYD51" s="61"/>
      <c r="LYE51" s="61"/>
      <c r="LYF51" s="61"/>
      <c r="LYG51" s="61"/>
      <c r="LYH51" s="61"/>
      <c r="LYI51" s="61"/>
      <c r="LYJ51" s="61"/>
      <c r="LYK51" s="61"/>
      <c r="LYL51" s="61"/>
      <c r="LYM51" s="61"/>
      <c r="LYN51" s="61"/>
      <c r="LYO51" s="61"/>
      <c r="LYP51" s="61"/>
      <c r="LYQ51" s="61"/>
      <c r="LYR51" s="61"/>
      <c r="LYS51" s="61"/>
      <c r="LYT51" s="61"/>
      <c r="LYU51" s="61"/>
      <c r="LYV51" s="61"/>
      <c r="LYW51" s="61"/>
      <c r="LYX51" s="61"/>
      <c r="LYY51" s="61"/>
      <c r="LYZ51" s="61"/>
      <c r="LZA51" s="61"/>
      <c r="LZB51" s="61"/>
      <c r="LZC51" s="61"/>
      <c r="LZD51" s="61"/>
      <c r="LZE51" s="61"/>
      <c r="LZF51" s="61"/>
      <c r="LZG51" s="61"/>
      <c r="LZH51" s="61"/>
      <c r="LZI51" s="61"/>
      <c r="LZJ51" s="61"/>
      <c r="LZK51" s="61"/>
      <c r="LZL51" s="61"/>
      <c r="LZM51" s="61"/>
      <c r="LZN51" s="61"/>
      <c r="LZO51" s="61"/>
      <c r="LZP51" s="61"/>
      <c r="LZQ51" s="61"/>
      <c r="LZR51" s="61"/>
      <c r="LZS51" s="61"/>
      <c r="LZT51" s="61"/>
      <c r="LZU51" s="61"/>
      <c r="LZV51" s="61"/>
      <c r="LZW51" s="61"/>
      <c r="LZX51" s="61"/>
      <c r="LZY51" s="61"/>
      <c r="LZZ51" s="61"/>
      <c r="MAA51" s="61"/>
      <c r="MAB51" s="61"/>
      <c r="MAC51" s="61"/>
      <c r="MAD51" s="61"/>
      <c r="MAE51" s="61"/>
      <c r="MAF51" s="61"/>
      <c r="MAG51" s="61"/>
      <c r="MAH51" s="61"/>
      <c r="MAI51" s="61"/>
      <c r="MAJ51" s="61"/>
      <c r="MAK51" s="61"/>
      <c r="MAL51" s="61"/>
      <c r="MAM51" s="61"/>
      <c r="MAN51" s="61"/>
      <c r="MAO51" s="61"/>
      <c r="MAP51" s="61"/>
      <c r="MAQ51" s="61"/>
      <c r="MAR51" s="61"/>
      <c r="MAS51" s="61"/>
      <c r="MAT51" s="61"/>
      <c r="MAU51" s="61"/>
      <c r="MAV51" s="61"/>
      <c r="MAW51" s="61"/>
      <c r="MAX51" s="61"/>
      <c r="MAY51" s="61"/>
      <c r="MAZ51" s="61"/>
      <c r="MBA51" s="61"/>
      <c r="MBB51" s="61"/>
      <c r="MBC51" s="61"/>
      <c r="MBD51" s="61"/>
      <c r="MBE51" s="61"/>
      <c r="MBF51" s="61"/>
      <c r="MBG51" s="61"/>
      <c r="MBH51" s="61"/>
      <c r="MBI51" s="61"/>
      <c r="MBJ51" s="61"/>
      <c r="MBK51" s="61"/>
      <c r="MBL51" s="61"/>
      <c r="MBM51" s="61"/>
      <c r="MBN51" s="61"/>
      <c r="MBO51" s="61"/>
      <c r="MBP51" s="61"/>
      <c r="MBQ51" s="61"/>
      <c r="MBR51" s="61"/>
      <c r="MBS51" s="61"/>
      <c r="MBT51" s="61"/>
      <c r="MBU51" s="61"/>
      <c r="MBV51" s="61"/>
      <c r="MBW51" s="61"/>
      <c r="MBX51" s="61"/>
      <c r="MBY51" s="61"/>
      <c r="MBZ51" s="61"/>
      <c r="MCA51" s="61"/>
      <c r="MCB51" s="61"/>
      <c r="MCC51" s="61"/>
      <c r="MCD51" s="61"/>
      <c r="MCE51" s="61"/>
      <c r="MCF51" s="61"/>
      <c r="MCG51" s="61"/>
      <c r="MCH51" s="61"/>
      <c r="MCI51" s="61"/>
      <c r="MCJ51" s="61"/>
      <c r="MCK51" s="61"/>
      <c r="MCL51" s="61"/>
      <c r="MCM51" s="61"/>
      <c r="MCN51" s="61"/>
      <c r="MCO51" s="61"/>
      <c r="MCP51" s="61"/>
      <c r="MCQ51" s="61"/>
      <c r="MCR51" s="61"/>
      <c r="MCS51" s="61"/>
      <c r="MCT51" s="61"/>
      <c r="MCU51" s="61"/>
      <c r="MCV51" s="61"/>
      <c r="MCW51" s="61"/>
      <c r="MCX51" s="61"/>
      <c r="MCY51" s="61"/>
      <c r="MCZ51" s="61"/>
      <c r="MDA51" s="61"/>
      <c r="MDB51" s="61"/>
      <c r="MDC51" s="61"/>
      <c r="MDD51" s="61"/>
      <c r="MDE51" s="61"/>
      <c r="MDF51" s="61"/>
      <c r="MDG51" s="61"/>
      <c r="MDH51" s="61"/>
      <c r="MDI51" s="61"/>
      <c r="MDJ51" s="61"/>
      <c r="MDK51" s="61"/>
      <c r="MDL51" s="61"/>
      <c r="MDM51" s="61"/>
      <c r="MDN51" s="61"/>
      <c r="MDO51" s="61"/>
      <c r="MDP51" s="61"/>
      <c r="MDQ51" s="61"/>
      <c r="MDR51" s="61"/>
      <c r="MDS51" s="61"/>
      <c r="MDT51" s="61"/>
      <c r="MDU51" s="61"/>
      <c r="MDV51" s="61"/>
      <c r="MDW51" s="61"/>
      <c r="MDX51" s="61"/>
      <c r="MDY51" s="61"/>
      <c r="MDZ51" s="61"/>
      <c r="MEA51" s="61"/>
      <c r="MEB51" s="61"/>
      <c r="MEC51" s="61"/>
      <c r="MED51" s="61"/>
      <c r="MEE51" s="61"/>
      <c r="MEF51" s="61"/>
      <c r="MEG51" s="61"/>
      <c r="MEH51" s="61"/>
      <c r="MEI51" s="61"/>
      <c r="MEJ51" s="61"/>
      <c r="MEK51" s="61"/>
      <c r="MEL51" s="61"/>
      <c r="MEM51" s="61"/>
      <c r="MEN51" s="61"/>
      <c r="MEO51" s="61"/>
      <c r="MEP51" s="61"/>
      <c r="MEQ51" s="61"/>
      <c r="MER51" s="61"/>
      <c r="MES51" s="61"/>
      <c r="MET51" s="61"/>
      <c r="MEU51" s="61"/>
      <c r="MEV51" s="61"/>
      <c r="MEW51" s="61"/>
      <c r="MEX51" s="61"/>
      <c r="MEY51" s="61"/>
      <c r="MEZ51" s="61"/>
      <c r="MFA51" s="61"/>
      <c r="MFB51" s="61"/>
      <c r="MFC51" s="61"/>
      <c r="MFD51" s="61"/>
      <c r="MFE51" s="61"/>
      <c r="MFF51" s="61"/>
      <c r="MFG51" s="61"/>
      <c r="MFH51" s="61"/>
      <c r="MFI51" s="61"/>
      <c r="MFJ51" s="61"/>
      <c r="MFK51" s="61"/>
      <c r="MFL51" s="61"/>
      <c r="MFM51" s="61"/>
      <c r="MFN51" s="61"/>
      <c r="MFO51" s="61"/>
      <c r="MFP51" s="61"/>
      <c r="MFQ51" s="61"/>
      <c r="MFR51" s="61"/>
      <c r="MFS51" s="61"/>
      <c r="MFT51" s="61"/>
      <c r="MFU51" s="61"/>
      <c r="MFV51" s="61"/>
      <c r="MFW51" s="61"/>
      <c r="MFX51" s="61"/>
      <c r="MFY51" s="61"/>
      <c r="MFZ51" s="61"/>
      <c r="MGA51" s="61"/>
      <c r="MGB51" s="61"/>
      <c r="MGC51" s="61"/>
      <c r="MGD51" s="61"/>
      <c r="MGE51" s="61"/>
      <c r="MGF51" s="61"/>
      <c r="MGG51" s="61"/>
      <c r="MGH51" s="61"/>
      <c r="MGI51" s="61"/>
      <c r="MGJ51" s="61"/>
      <c r="MGK51" s="61"/>
      <c r="MGL51" s="61"/>
      <c r="MGM51" s="61"/>
      <c r="MGN51" s="61"/>
      <c r="MGO51" s="61"/>
      <c r="MGP51" s="61"/>
      <c r="MGQ51" s="61"/>
      <c r="MGR51" s="61"/>
      <c r="MGS51" s="61"/>
      <c r="MGT51" s="61"/>
      <c r="MGU51" s="61"/>
      <c r="MGV51" s="61"/>
      <c r="MGW51" s="61"/>
      <c r="MGX51" s="61"/>
      <c r="MGY51" s="61"/>
      <c r="MGZ51" s="61"/>
      <c r="MHA51" s="61"/>
      <c r="MHB51" s="61"/>
      <c r="MHC51" s="61"/>
      <c r="MHD51" s="61"/>
      <c r="MHE51" s="61"/>
      <c r="MHF51" s="61"/>
      <c r="MHG51" s="61"/>
      <c r="MHH51" s="61"/>
      <c r="MHI51" s="61"/>
      <c r="MHJ51" s="61"/>
      <c r="MHK51" s="61"/>
      <c r="MHL51" s="61"/>
      <c r="MHM51" s="61"/>
      <c r="MHN51" s="61"/>
      <c r="MHO51" s="61"/>
      <c r="MHP51" s="61"/>
      <c r="MHQ51" s="61"/>
      <c r="MHR51" s="61"/>
      <c r="MHS51" s="61"/>
      <c r="MHT51" s="61"/>
      <c r="MHU51" s="61"/>
      <c r="MHV51" s="61"/>
      <c r="MHW51" s="61"/>
      <c r="MHX51" s="61"/>
      <c r="MHY51" s="61"/>
      <c r="MHZ51" s="61"/>
      <c r="MIA51" s="61"/>
      <c r="MIB51" s="61"/>
      <c r="MIC51" s="61"/>
      <c r="MID51" s="61"/>
      <c r="MIE51" s="61"/>
      <c r="MIF51" s="61"/>
      <c r="MIG51" s="61"/>
      <c r="MIH51" s="61"/>
      <c r="MII51" s="61"/>
      <c r="MIJ51" s="61"/>
      <c r="MIK51" s="61"/>
      <c r="MIL51" s="61"/>
      <c r="MIM51" s="61"/>
      <c r="MIN51" s="61"/>
      <c r="MIO51" s="61"/>
      <c r="MIP51" s="61"/>
      <c r="MIQ51" s="61"/>
      <c r="MIR51" s="61"/>
      <c r="MIS51" s="61"/>
      <c r="MIT51" s="61"/>
      <c r="MIU51" s="61"/>
      <c r="MIV51" s="61"/>
      <c r="MIW51" s="61"/>
      <c r="MIX51" s="61"/>
      <c r="MIY51" s="61"/>
      <c r="MIZ51" s="61"/>
      <c r="MJA51" s="61"/>
      <c r="MJB51" s="61"/>
      <c r="MJC51" s="61"/>
      <c r="MJD51" s="61"/>
      <c r="MJE51" s="61"/>
      <c r="MJF51" s="61"/>
      <c r="MJG51" s="61"/>
      <c r="MJH51" s="61"/>
      <c r="MJI51" s="61"/>
      <c r="MJJ51" s="61"/>
      <c r="MJK51" s="61"/>
      <c r="MJL51" s="61"/>
      <c r="MJM51" s="61"/>
      <c r="MJN51" s="61"/>
      <c r="MJO51" s="61"/>
      <c r="MJP51" s="61"/>
      <c r="MJQ51" s="61"/>
      <c r="MJR51" s="61"/>
      <c r="MJS51" s="61"/>
      <c r="MJT51" s="61"/>
      <c r="MJU51" s="61"/>
      <c r="MJV51" s="61"/>
      <c r="MJW51" s="61"/>
      <c r="MJX51" s="61"/>
      <c r="MJY51" s="61"/>
      <c r="MJZ51" s="61"/>
      <c r="MKA51" s="61"/>
      <c r="MKB51" s="61"/>
      <c r="MKC51" s="61"/>
      <c r="MKD51" s="61"/>
      <c r="MKE51" s="61"/>
      <c r="MKF51" s="61"/>
      <c r="MKG51" s="61"/>
      <c r="MKH51" s="61"/>
      <c r="MKI51" s="61"/>
      <c r="MKJ51" s="61"/>
      <c r="MKK51" s="61"/>
      <c r="MKL51" s="61"/>
      <c r="MKM51" s="61"/>
      <c r="MKN51" s="61"/>
      <c r="MKO51" s="61"/>
      <c r="MKP51" s="61"/>
      <c r="MKQ51" s="61"/>
      <c r="MKR51" s="61"/>
      <c r="MKS51" s="61"/>
      <c r="MKT51" s="61"/>
      <c r="MKU51" s="61"/>
      <c r="MKV51" s="61"/>
      <c r="MKW51" s="61"/>
      <c r="MKX51" s="61"/>
      <c r="MKY51" s="61"/>
      <c r="MKZ51" s="61"/>
      <c r="MLA51" s="61"/>
      <c r="MLB51" s="61"/>
      <c r="MLC51" s="61"/>
      <c r="MLD51" s="61"/>
      <c r="MLE51" s="61"/>
      <c r="MLF51" s="61"/>
      <c r="MLG51" s="61"/>
      <c r="MLH51" s="61"/>
      <c r="MLI51" s="61"/>
      <c r="MLJ51" s="61"/>
      <c r="MLK51" s="61"/>
      <c r="MLL51" s="61"/>
      <c r="MLM51" s="61"/>
      <c r="MLN51" s="61"/>
      <c r="MLO51" s="61"/>
      <c r="MLP51" s="61"/>
      <c r="MLQ51" s="61"/>
      <c r="MLR51" s="61"/>
      <c r="MLS51" s="61"/>
      <c r="MLT51" s="61"/>
      <c r="MLU51" s="61"/>
      <c r="MLV51" s="61"/>
      <c r="MLW51" s="61"/>
      <c r="MLX51" s="61"/>
      <c r="MLY51" s="61"/>
      <c r="MLZ51" s="61"/>
      <c r="MMA51" s="61"/>
      <c r="MMB51" s="61"/>
      <c r="MMC51" s="61"/>
      <c r="MMD51" s="61"/>
      <c r="MME51" s="61"/>
      <c r="MMF51" s="61"/>
      <c r="MMG51" s="61"/>
      <c r="MMH51" s="61"/>
      <c r="MMI51" s="61"/>
      <c r="MMJ51" s="61"/>
      <c r="MMK51" s="61"/>
      <c r="MML51" s="61"/>
      <c r="MMM51" s="61"/>
      <c r="MMN51" s="61"/>
      <c r="MMO51" s="61"/>
      <c r="MMP51" s="61"/>
      <c r="MMQ51" s="61"/>
      <c r="MMR51" s="61"/>
      <c r="MMS51" s="61"/>
      <c r="MMT51" s="61"/>
      <c r="MMU51" s="61"/>
      <c r="MMV51" s="61"/>
      <c r="MMW51" s="61"/>
      <c r="MMX51" s="61"/>
      <c r="MMY51" s="61"/>
      <c r="MMZ51" s="61"/>
      <c r="MNA51" s="61"/>
      <c r="MNB51" s="61"/>
      <c r="MNC51" s="61"/>
      <c r="MND51" s="61"/>
      <c r="MNE51" s="61"/>
      <c r="MNF51" s="61"/>
      <c r="MNG51" s="61"/>
      <c r="MNH51" s="61"/>
      <c r="MNI51" s="61"/>
      <c r="MNJ51" s="61"/>
      <c r="MNK51" s="61"/>
      <c r="MNL51" s="61"/>
      <c r="MNM51" s="61"/>
      <c r="MNN51" s="61"/>
      <c r="MNO51" s="61"/>
      <c r="MNP51" s="61"/>
      <c r="MNQ51" s="61"/>
      <c r="MNR51" s="61"/>
      <c r="MNS51" s="61"/>
      <c r="MNT51" s="61"/>
      <c r="MNU51" s="61"/>
      <c r="MNV51" s="61"/>
      <c r="MNW51" s="61"/>
      <c r="MNX51" s="61"/>
      <c r="MNY51" s="61"/>
      <c r="MNZ51" s="61"/>
      <c r="MOA51" s="61"/>
      <c r="MOB51" s="61"/>
      <c r="MOC51" s="61"/>
      <c r="MOD51" s="61"/>
      <c r="MOE51" s="61"/>
      <c r="MOF51" s="61"/>
      <c r="MOG51" s="61"/>
      <c r="MOH51" s="61"/>
      <c r="MOI51" s="61"/>
      <c r="MOJ51" s="61"/>
      <c r="MOK51" s="61"/>
      <c r="MOL51" s="61"/>
      <c r="MOM51" s="61"/>
      <c r="MON51" s="61"/>
      <c r="MOO51" s="61"/>
      <c r="MOP51" s="61"/>
      <c r="MOQ51" s="61"/>
      <c r="MOR51" s="61"/>
      <c r="MOS51" s="61"/>
      <c r="MOT51" s="61"/>
      <c r="MOU51" s="61"/>
      <c r="MOV51" s="61"/>
      <c r="MOW51" s="61"/>
      <c r="MOX51" s="61"/>
      <c r="MOY51" s="61"/>
      <c r="MOZ51" s="61"/>
      <c r="MPA51" s="61"/>
      <c r="MPB51" s="61"/>
      <c r="MPC51" s="61"/>
      <c r="MPD51" s="61"/>
      <c r="MPE51" s="61"/>
      <c r="MPF51" s="61"/>
      <c r="MPG51" s="61"/>
      <c r="MPH51" s="61"/>
      <c r="MPI51" s="61"/>
      <c r="MPJ51" s="61"/>
      <c r="MPK51" s="61"/>
      <c r="MPL51" s="61"/>
      <c r="MPM51" s="61"/>
      <c r="MPN51" s="61"/>
      <c r="MPO51" s="61"/>
      <c r="MPP51" s="61"/>
      <c r="MPQ51" s="61"/>
      <c r="MPR51" s="61"/>
      <c r="MPS51" s="61"/>
      <c r="MPT51" s="61"/>
      <c r="MPU51" s="61"/>
      <c r="MPV51" s="61"/>
      <c r="MPW51" s="61"/>
      <c r="MPX51" s="61"/>
      <c r="MPY51" s="61"/>
      <c r="MPZ51" s="61"/>
      <c r="MQA51" s="61"/>
      <c r="MQB51" s="61"/>
      <c r="MQC51" s="61"/>
      <c r="MQD51" s="61"/>
      <c r="MQE51" s="61"/>
      <c r="MQF51" s="61"/>
      <c r="MQG51" s="61"/>
      <c r="MQH51" s="61"/>
      <c r="MQI51" s="61"/>
      <c r="MQJ51" s="61"/>
      <c r="MQK51" s="61"/>
      <c r="MQL51" s="61"/>
      <c r="MQM51" s="61"/>
      <c r="MQN51" s="61"/>
      <c r="MQO51" s="61"/>
      <c r="MQP51" s="61"/>
      <c r="MQQ51" s="61"/>
      <c r="MQR51" s="61"/>
      <c r="MQS51" s="61"/>
      <c r="MQT51" s="61"/>
      <c r="MQU51" s="61"/>
      <c r="MQV51" s="61"/>
      <c r="MQW51" s="61"/>
      <c r="MQX51" s="61"/>
      <c r="MQY51" s="61"/>
      <c r="MQZ51" s="61"/>
      <c r="MRA51" s="61"/>
      <c r="MRB51" s="61"/>
      <c r="MRC51" s="61"/>
      <c r="MRD51" s="61"/>
      <c r="MRE51" s="61"/>
      <c r="MRF51" s="61"/>
      <c r="MRG51" s="61"/>
      <c r="MRH51" s="61"/>
      <c r="MRI51" s="61"/>
      <c r="MRJ51" s="61"/>
      <c r="MRK51" s="61"/>
      <c r="MRL51" s="61"/>
      <c r="MRM51" s="61"/>
      <c r="MRN51" s="61"/>
      <c r="MRO51" s="61"/>
      <c r="MRP51" s="61"/>
      <c r="MRQ51" s="61"/>
      <c r="MRR51" s="61"/>
      <c r="MRS51" s="61"/>
      <c r="MRT51" s="61"/>
      <c r="MRU51" s="61"/>
      <c r="MRV51" s="61"/>
      <c r="MRW51" s="61"/>
      <c r="MRX51" s="61"/>
      <c r="MRY51" s="61"/>
      <c r="MRZ51" s="61"/>
      <c r="MSA51" s="61"/>
      <c r="MSB51" s="61"/>
      <c r="MSC51" s="61"/>
      <c r="MSD51" s="61"/>
      <c r="MSE51" s="61"/>
      <c r="MSF51" s="61"/>
      <c r="MSG51" s="61"/>
      <c r="MSH51" s="61"/>
      <c r="MSI51" s="61"/>
      <c r="MSJ51" s="61"/>
      <c r="MSK51" s="61"/>
      <c r="MSL51" s="61"/>
      <c r="MSM51" s="61"/>
      <c r="MSN51" s="61"/>
      <c r="MSO51" s="61"/>
      <c r="MSP51" s="61"/>
      <c r="MSQ51" s="61"/>
      <c r="MSR51" s="61"/>
      <c r="MSS51" s="61"/>
      <c r="MST51" s="61"/>
      <c r="MSU51" s="61"/>
      <c r="MSV51" s="61"/>
      <c r="MSW51" s="61"/>
      <c r="MSX51" s="61"/>
      <c r="MSY51" s="61"/>
      <c r="MSZ51" s="61"/>
      <c r="MTA51" s="61"/>
      <c r="MTB51" s="61"/>
      <c r="MTC51" s="61"/>
      <c r="MTD51" s="61"/>
      <c r="MTE51" s="61"/>
      <c r="MTF51" s="61"/>
      <c r="MTG51" s="61"/>
      <c r="MTH51" s="61"/>
      <c r="MTI51" s="61"/>
      <c r="MTJ51" s="61"/>
      <c r="MTK51" s="61"/>
      <c r="MTL51" s="61"/>
      <c r="MTM51" s="61"/>
      <c r="MTN51" s="61"/>
      <c r="MTO51" s="61"/>
      <c r="MTP51" s="61"/>
      <c r="MTQ51" s="61"/>
      <c r="MTR51" s="61"/>
      <c r="MTS51" s="61"/>
      <c r="MTT51" s="61"/>
      <c r="MTU51" s="61"/>
      <c r="MTV51" s="61"/>
      <c r="MTW51" s="61"/>
      <c r="MTX51" s="61"/>
      <c r="MTY51" s="61"/>
      <c r="MTZ51" s="61"/>
      <c r="MUA51" s="61"/>
      <c r="MUB51" s="61"/>
      <c r="MUC51" s="61"/>
      <c r="MUD51" s="61"/>
      <c r="MUE51" s="61"/>
      <c r="MUF51" s="61"/>
      <c r="MUG51" s="61"/>
      <c r="MUH51" s="61"/>
      <c r="MUI51" s="61"/>
      <c r="MUJ51" s="61"/>
      <c r="MUK51" s="61"/>
      <c r="MUL51" s="61"/>
      <c r="MUM51" s="61"/>
      <c r="MUN51" s="61"/>
      <c r="MUO51" s="61"/>
      <c r="MUP51" s="61"/>
      <c r="MUQ51" s="61"/>
      <c r="MUR51" s="61"/>
      <c r="MUS51" s="61"/>
      <c r="MUT51" s="61"/>
      <c r="MUU51" s="61"/>
      <c r="MUV51" s="61"/>
      <c r="MUW51" s="61"/>
      <c r="MUX51" s="61"/>
      <c r="MUY51" s="61"/>
      <c r="MUZ51" s="61"/>
      <c r="MVA51" s="61"/>
      <c r="MVB51" s="61"/>
      <c r="MVC51" s="61"/>
      <c r="MVD51" s="61"/>
      <c r="MVE51" s="61"/>
      <c r="MVF51" s="61"/>
      <c r="MVG51" s="61"/>
      <c r="MVH51" s="61"/>
      <c r="MVI51" s="61"/>
      <c r="MVJ51" s="61"/>
      <c r="MVK51" s="61"/>
      <c r="MVL51" s="61"/>
      <c r="MVM51" s="61"/>
      <c r="MVN51" s="61"/>
      <c r="MVO51" s="61"/>
      <c r="MVP51" s="61"/>
      <c r="MVQ51" s="61"/>
      <c r="MVR51" s="61"/>
      <c r="MVS51" s="61"/>
      <c r="MVT51" s="61"/>
      <c r="MVU51" s="61"/>
      <c r="MVV51" s="61"/>
      <c r="MVW51" s="61"/>
      <c r="MVX51" s="61"/>
      <c r="MVY51" s="61"/>
      <c r="MVZ51" s="61"/>
      <c r="MWA51" s="61"/>
      <c r="MWB51" s="61"/>
      <c r="MWC51" s="61"/>
      <c r="MWD51" s="61"/>
      <c r="MWE51" s="61"/>
      <c r="MWF51" s="61"/>
      <c r="MWG51" s="61"/>
      <c r="MWH51" s="61"/>
      <c r="MWI51" s="61"/>
      <c r="MWJ51" s="61"/>
      <c r="MWK51" s="61"/>
      <c r="MWL51" s="61"/>
      <c r="MWM51" s="61"/>
      <c r="MWN51" s="61"/>
      <c r="MWO51" s="61"/>
      <c r="MWP51" s="61"/>
      <c r="MWQ51" s="61"/>
      <c r="MWR51" s="61"/>
      <c r="MWS51" s="61"/>
      <c r="MWT51" s="61"/>
      <c r="MWU51" s="61"/>
      <c r="MWV51" s="61"/>
      <c r="MWW51" s="61"/>
      <c r="MWX51" s="61"/>
      <c r="MWY51" s="61"/>
      <c r="MWZ51" s="61"/>
      <c r="MXA51" s="61"/>
      <c r="MXB51" s="61"/>
      <c r="MXC51" s="61"/>
      <c r="MXD51" s="61"/>
      <c r="MXE51" s="61"/>
      <c r="MXF51" s="61"/>
      <c r="MXG51" s="61"/>
      <c r="MXH51" s="61"/>
      <c r="MXI51" s="61"/>
      <c r="MXJ51" s="61"/>
      <c r="MXK51" s="61"/>
      <c r="MXL51" s="61"/>
      <c r="MXM51" s="61"/>
      <c r="MXN51" s="61"/>
      <c r="MXO51" s="61"/>
      <c r="MXP51" s="61"/>
      <c r="MXQ51" s="61"/>
      <c r="MXR51" s="61"/>
      <c r="MXS51" s="61"/>
      <c r="MXT51" s="61"/>
      <c r="MXU51" s="61"/>
      <c r="MXV51" s="61"/>
      <c r="MXW51" s="61"/>
      <c r="MXX51" s="61"/>
      <c r="MXY51" s="61"/>
      <c r="MXZ51" s="61"/>
      <c r="MYA51" s="61"/>
      <c r="MYB51" s="61"/>
      <c r="MYC51" s="61"/>
      <c r="MYD51" s="61"/>
      <c r="MYE51" s="61"/>
      <c r="MYF51" s="61"/>
      <c r="MYG51" s="61"/>
      <c r="MYH51" s="61"/>
      <c r="MYI51" s="61"/>
      <c r="MYJ51" s="61"/>
      <c r="MYK51" s="61"/>
      <c r="MYL51" s="61"/>
      <c r="MYM51" s="61"/>
      <c r="MYN51" s="61"/>
      <c r="MYO51" s="61"/>
      <c r="MYP51" s="61"/>
      <c r="MYQ51" s="61"/>
      <c r="MYR51" s="61"/>
      <c r="MYS51" s="61"/>
      <c r="MYT51" s="61"/>
      <c r="MYU51" s="61"/>
      <c r="MYV51" s="61"/>
      <c r="MYW51" s="61"/>
      <c r="MYX51" s="61"/>
      <c r="MYY51" s="61"/>
      <c r="MYZ51" s="61"/>
      <c r="MZA51" s="61"/>
      <c r="MZB51" s="61"/>
      <c r="MZC51" s="61"/>
      <c r="MZD51" s="61"/>
      <c r="MZE51" s="61"/>
      <c r="MZF51" s="61"/>
      <c r="MZG51" s="61"/>
      <c r="MZH51" s="61"/>
      <c r="MZI51" s="61"/>
      <c r="MZJ51" s="61"/>
      <c r="MZK51" s="61"/>
      <c r="MZL51" s="61"/>
      <c r="MZM51" s="61"/>
      <c r="MZN51" s="61"/>
      <c r="MZO51" s="61"/>
      <c r="MZP51" s="61"/>
      <c r="MZQ51" s="61"/>
      <c r="MZR51" s="61"/>
      <c r="MZS51" s="61"/>
      <c r="MZT51" s="61"/>
      <c r="MZU51" s="61"/>
      <c r="MZV51" s="61"/>
      <c r="MZW51" s="61"/>
      <c r="MZX51" s="61"/>
      <c r="MZY51" s="61"/>
      <c r="MZZ51" s="61"/>
      <c r="NAA51" s="61"/>
      <c r="NAB51" s="61"/>
      <c r="NAC51" s="61"/>
      <c r="NAD51" s="61"/>
      <c r="NAE51" s="61"/>
      <c r="NAF51" s="61"/>
      <c r="NAG51" s="61"/>
      <c r="NAH51" s="61"/>
      <c r="NAI51" s="61"/>
      <c r="NAJ51" s="61"/>
      <c r="NAK51" s="61"/>
      <c r="NAL51" s="61"/>
      <c r="NAM51" s="61"/>
      <c r="NAN51" s="61"/>
      <c r="NAO51" s="61"/>
      <c r="NAP51" s="61"/>
      <c r="NAQ51" s="61"/>
      <c r="NAR51" s="61"/>
      <c r="NAS51" s="61"/>
      <c r="NAT51" s="61"/>
      <c r="NAU51" s="61"/>
      <c r="NAV51" s="61"/>
      <c r="NAW51" s="61"/>
      <c r="NAX51" s="61"/>
      <c r="NAY51" s="61"/>
      <c r="NAZ51" s="61"/>
      <c r="NBA51" s="61"/>
      <c r="NBB51" s="61"/>
      <c r="NBC51" s="61"/>
      <c r="NBD51" s="61"/>
      <c r="NBE51" s="61"/>
      <c r="NBF51" s="61"/>
      <c r="NBG51" s="61"/>
      <c r="NBH51" s="61"/>
      <c r="NBI51" s="61"/>
      <c r="NBJ51" s="61"/>
      <c r="NBK51" s="61"/>
      <c r="NBL51" s="61"/>
      <c r="NBM51" s="61"/>
      <c r="NBN51" s="61"/>
      <c r="NBO51" s="61"/>
      <c r="NBP51" s="61"/>
      <c r="NBQ51" s="61"/>
      <c r="NBR51" s="61"/>
      <c r="NBS51" s="61"/>
      <c r="NBT51" s="61"/>
      <c r="NBU51" s="61"/>
      <c r="NBV51" s="61"/>
      <c r="NBW51" s="61"/>
      <c r="NBX51" s="61"/>
      <c r="NBY51" s="61"/>
      <c r="NBZ51" s="61"/>
      <c r="NCA51" s="61"/>
      <c r="NCB51" s="61"/>
      <c r="NCC51" s="61"/>
      <c r="NCD51" s="61"/>
      <c r="NCE51" s="61"/>
      <c r="NCF51" s="61"/>
      <c r="NCG51" s="61"/>
      <c r="NCH51" s="61"/>
      <c r="NCI51" s="61"/>
      <c r="NCJ51" s="61"/>
      <c r="NCK51" s="61"/>
      <c r="NCL51" s="61"/>
      <c r="NCM51" s="61"/>
      <c r="NCN51" s="61"/>
      <c r="NCO51" s="61"/>
      <c r="NCP51" s="61"/>
      <c r="NCQ51" s="61"/>
      <c r="NCR51" s="61"/>
      <c r="NCS51" s="61"/>
      <c r="NCT51" s="61"/>
      <c r="NCU51" s="61"/>
      <c r="NCV51" s="61"/>
      <c r="NCW51" s="61"/>
      <c r="NCX51" s="61"/>
      <c r="NCY51" s="61"/>
      <c r="NCZ51" s="61"/>
      <c r="NDA51" s="61"/>
      <c r="NDB51" s="61"/>
      <c r="NDC51" s="61"/>
      <c r="NDD51" s="61"/>
      <c r="NDE51" s="61"/>
      <c r="NDF51" s="61"/>
      <c r="NDG51" s="61"/>
      <c r="NDH51" s="61"/>
      <c r="NDI51" s="61"/>
      <c r="NDJ51" s="61"/>
      <c r="NDK51" s="61"/>
      <c r="NDL51" s="61"/>
      <c r="NDM51" s="61"/>
      <c r="NDN51" s="61"/>
      <c r="NDO51" s="61"/>
      <c r="NDP51" s="61"/>
      <c r="NDQ51" s="61"/>
      <c r="NDR51" s="61"/>
      <c r="NDS51" s="61"/>
      <c r="NDT51" s="61"/>
      <c r="NDU51" s="61"/>
      <c r="NDV51" s="61"/>
      <c r="NDW51" s="61"/>
      <c r="NDX51" s="61"/>
      <c r="NDY51" s="61"/>
      <c r="NDZ51" s="61"/>
      <c r="NEA51" s="61"/>
      <c r="NEB51" s="61"/>
      <c r="NEC51" s="61"/>
      <c r="NED51" s="61"/>
      <c r="NEE51" s="61"/>
      <c r="NEF51" s="61"/>
      <c r="NEG51" s="61"/>
      <c r="NEH51" s="61"/>
      <c r="NEI51" s="61"/>
      <c r="NEJ51" s="61"/>
      <c r="NEK51" s="61"/>
      <c r="NEL51" s="61"/>
      <c r="NEM51" s="61"/>
      <c r="NEN51" s="61"/>
      <c r="NEO51" s="61"/>
      <c r="NEP51" s="61"/>
      <c r="NEQ51" s="61"/>
      <c r="NER51" s="61"/>
      <c r="NES51" s="61"/>
      <c r="NET51" s="61"/>
      <c r="NEU51" s="61"/>
      <c r="NEV51" s="61"/>
      <c r="NEW51" s="61"/>
      <c r="NEX51" s="61"/>
      <c r="NEY51" s="61"/>
      <c r="NEZ51" s="61"/>
      <c r="NFA51" s="61"/>
      <c r="NFB51" s="61"/>
      <c r="NFC51" s="61"/>
      <c r="NFD51" s="61"/>
      <c r="NFE51" s="61"/>
      <c r="NFF51" s="61"/>
      <c r="NFG51" s="61"/>
      <c r="NFH51" s="61"/>
      <c r="NFI51" s="61"/>
      <c r="NFJ51" s="61"/>
      <c r="NFK51" s="61"/>
      <c r="NFL51" s="61"/>
      <c r="NFM51" s="61"/>
      <c r="NFN51" s="61"/>
      <c r="NFO51" s="61"/>
      <c r="NFP51" s="61"/>
      <c r="NFQ51" s="61"/>
      <c r="NFR51" s="61"/>
      <c r="NFS51" s="61"/>
      <c r="NFT51" s="61"/>
      <c r="NFU51" s="61"/>
      <c r="NFV51" s="61"/>
      <c r="NFW51" s="61"/>
      <c r="NFX51" s="61"/>
      <c r="NFY51" s="61"/>
      <c r="NFZ51" s="61"/>
      <c r="NGA51" s="61"/>
      <c r="NGB51" s="61"/>
      <c r="NGC51" s="61"/>
      <c r="NGD51" s="61"/>
      <c r="NGE51" s="61"/>
      <c r="NGF51" s="61"/>
      <c r="NGG51" s="61"/>
      <c r="NGH51" s="61"/>
      <c r="NGI51" s="61"/>
      <c r="NGJ51" s="61"/>
      <c r="NGK51" s="61"/>
      <c r="NGL51" s="61"/>
      <c r="NGM51" s="61"/>
      <c r="NGN51" s="61"/>
      <c r="NGO51" s="61"/>
      <c r="NGP51" s="61"/>
      <c r="NGQ51" s="61"/>
      <c r="NGR51" s="61"/>
      <c r="NGS51" s="61"/>
      <c r="NGT51" s="61"/>
      <c r="NGU51" s="61"/>
      <c r="NGV51" s="61"/>
      <c r="NGW51" s="61"/>
      <c r="NGX51" s="61"/>
      <c r="NGY51" s="61"/>
      <c r="NGZ51" s="61"/>
      <c r="NHA51" s="61"/>
      <c r="NHB51" s="61"/>
      <c r="NHC51" s="61"/>
      <c r="NHD51" s="61"/>
      <c r="NHE51" s="61"/>
      <c r="NHF51" s="61"/>
      <c r="NHG51" s="61"/>
      <c r="NHH51" s="61"/>
      <c r="NHI51" s="61"/>
      <c r="NHJ51" s="61"/>
      <c r="NHK51" s="61"/>
      <c r="NHL51" s="61"/>
      <c r="NHM51" s="61"/>
      <c r="NHN51" s="61"/>
      <c r="NHO51" s="61"/>
      <c r="NHP51" s="61"/>
      <c r="NHQ51" s="61"/>
      <c r="NHR51" s="61"/>
      <c r="NHS51" s="61"/>
      <c r="NHT51" s="61"/>
      <c r="NHU51" s="61"/>
      <c r="NHV51" s="61"/>
      <c r="NHW51" s="61"/>
      <c r="NHX51" s="61"/>
      <c r="NHY51" s="61"/>
      <c r="NHZ51" s="61"/>
      <c r="NIA51" s="61"/>
      <c r="NIB51" s="61"/>
      <c r="NIC51" s="61"/>
      <c r="NID51" s="61"/>
      <c r="NIE51" s="61"/>
      <c r="NIF51" s="61"/>
      <c r="NIG51" s="61"/>
      <c r="NIH51" s="61"/>
      <c r="NII51" s="61"/>
      <c r="NIJ51" s="61"/>
      <c r="NIK51" s="61"/>
      <c r="NIL51" s="61"/>
      <c r="NIM51" s="61"/>
      <c r="NIN51" s="61"/>
      <c r="NIO51" s="61"/>
      <c r="NIP51" s="61"/>
      <c r="NIQ51" s="61"/>
      <c r="NIR51" s="61"/>
      <c r="NIS51" s="61"/>
      <c r="NIT51" s="61"/>
      <c r="NIU51" s="61"/>
      <c r="NIV51" s="61"/>
      <c r="NIW51" s="61"/>
      <c r="NIX51" s="61"/>
      <c r="NIY51" s="61"/>
      <c r="NIZ51" s="61"/>
      <c r="NJA51" s="61"/>
      <c r="NJB51" s="61"/>
      <c r="NJC51" s="61"/>
      <c r="NJD51" s="61"/>
      <c r="NJE51" s="61"/>
      <c r="NJF51" s="61"/>
      <c r="NJG51" s="61"/>
      <c r="NJH51" s="61"/>
      <c r="NJI51" s="61"/>
      <c r="NJJ51" s="61"/>
      <c r="NJK51" s="61"/>
      <c r="NJL51" s="61"/>
      <c r="NJM51" s="61"/>
      <c r="NJN51" s="61"/>
      <c r="NJO51" s="61"/>
      <c r="NJP51" s="61"/>
      <c r="NJQ51" s="61"/>
      <c r="NJR51" s="61"/>
      <c r="NJS51" s="61"/>
      <c r="NJT51" s="61"/>
      <c r="NJU51" s="61"/>
      <c r="NJV51" s="61"/>
      <c r="NJW51" s="61"/>
      <c r="NJX51" s="61"/>
      <c r="NJY51" s="61"/>
      <c r="NJZ51" s="61"/>
      <c r="NKA51" s="61"/>
      <c r="NKB51" s="61"/>
      <c r="NKC51" s="61"/>
      <c r="NKD51" s="61"/>
      <c r="NKE51" s="61"/>
      <c r="NKF51" s="61"/>
      <c r="NKG51" s="61"/>
      <c r="NKH51" s="61"/>
      <c r="NKI51" s="61"/>
      <c r="NKJ51" s="61"/>
      <c r="NKK51" s="61"/>
      <c r="NKL51" s="61"/>
      <c r="NKM51" s="61"/>
      <c r="NKN51" s="61"/>
      <c r="NKO51" s="61"/>
      <c r="NKP51" s="61"/>
      <c r="NKQ51" s="61"/>
      <c r="NKR51" s="61"/>
      <c r="NKS51" s="61"/>
      <c r="NKT51" s="61"/>
      <c r="NKU51" s="61"/>
      <c r="NKV51" s="61"/>
      <c r="NKW51" s="61"/>
      <c r="NKX51" s="61"/>
      <c r="NKY51" s="61"/>
      <c r="NKZ51" s="61"/>
      <c r="NLA51" s="61"/>
      <c r="NLB51" s="61"/>
      <c r="NLC51" s="61"/>
      <c r="NLD51" s="61"/>
      <c r="NLE51" s="61"/>
      <c r="NLF51" s="61"/>
      <c r="NLG51" s="61"/>
      <c r="NLH51" s="61"/>
      <c r="NLI51" s="61"/>
      <c r="NLJ51" s="61"/>
      <c r="NLK51" s="61"/>
      <c r="NLL51" s="61"/>
      <c r="NLM51" s="61"/>
      <c r="NLN51" s="61"/>
      <c r="NLO51" s="61"/>
      <c r="NLP51" s="61"/>
      <c r="NLQ51" s="61"/>
      <c r="NLR51" s="61"/>
      <c r="NLS51" s="61"/>
      <c r="NLT51" s="61"/>
      <c r="NLU51" s="61"/>
      <c r="NLV51" s="61"/>
      <c r="NLW51" s="61"/>
      <c r="NLX51" s="61"/>
      <c r="NLY51" s="61"/>
      <c r="NLZ51" s="61"/>
      <c r="NMA51" s="61"/>
      <c r="NMB51" s="61"/>
      <c r="NMC51" s="61"/>
      <c r="NMD51" s="61"/>
      <c r="NME51" s="61"/>
      <c r="NMF51" s="61"/>
      <c r="NMG51" s="61"/>
      <c r="NMH51" s="61"/>
      <c r="NMI51" s="61"/>
      <c r="NMJ51" s="61"/>
      <c r="NMK51" s="61"/>
      <c r="NML51" s="61"/>
      <c r="NMM51" s="61"/>
      <c r="NMN51" s="61"/>
      <c r="NMO51" s="61"/>
      <c r="NMP51" s="61"/>
      <c r="NMQ51" s="61"/>
      <c r="NMR51" s="61"/>
      <c r="NMS51" s="61"/>
      <c r="NMT51" s="61"/>
      <c r="NMU51" s="61"/>
      <c r="NMV51" s="61"/>
      <c r="NMW51" s="61"/>
      <c r="NMX51" s="61"/>
      <c r="NMY51" s="61"/>
      <c r="NMZ51" s="61"/>
      <c r="NNA51" s="61"/>
      <c r="NNB51" s="61"/>
      <c r="NNC51" s="61"/>
      <c r="NND51" s="61"/>
      <c r="NNE51" s="61"/>
      <c r="NNF51" s="61"/>
      <c r="NNG51" s="61"/>
      <c r="NNH51" s="61"/>
      <c r="NNI51" s="61"/>
      <c r="NNJ51" s="61"/>
      <c r="NNK51" s="61"/>
      <c r="NNL51" s="61"/>
      <c r="NNM51" s="61"/>
      <c r="NNN51" s="61"/>
      <c r="NNO51" s="61"/>
      <c r="NNP51" s="61"/>
      <c r="NNQ51" s="61"/>
      <c r="NNR51" s="61"/>
      <c r="NNS51" s="61"/>
      <c r="NNT51" s="61"/>
      <c r="NNU51" s="61"/>
      <c r="NNV51" s="61"/>
      <c r="NNW51" s="61"/>
      <c r="NNX51" s="61"/>
      <c r="NNY51" s="61"/>
      <c r="NNZ51" s="61"/>
      <c r="NOA51" s="61"/>
      <c r="NOB51" s="61"/>
      <c r="NOC51" s="61"/>
      <c r="NOD51" s="61"/>
      <c r="NOE51" s="61"/>
      <c r="NOF51" s="61"/>
      <c r="NOG51" s="61"/>
      <c r="NOH51" s="61"/>
      <c r="NOI51" s="61"/>
      <c r="NOJ51" s="61"/>
      <c r="NOK51" s="61"/>
      <c r="NOL51" s="61"/>
      <c r="NOM51" s="61"/>
      <c r="NON51" s="61"/>
      <c r="NOO51" s="61"/>
      <c r="NOP51" s="61"/>
      <c r="NOQ51" s="61"/>
      <c r="NOR51" s="61"/>
      <c r="NOS51" s="61"/>
      <c r="NOT51" s="61"/>
      <c r="NOU51" s="61"/>
      <c r="NOV51" s="61"/>
      <c r="NOW51" s="61"/>
      <c r="NOX51" s="61"/>
      <c r="NOY51" s="61"/>
      <c r="NOZ51" s="61"/>
      <c r="NPA51" s="61"/>
      <c r="NPB51" s="61"/>
      <c r="NPC51" s="61"/>
      <c r="NPD51" s="61"/>
      <c r="NPE51" s="61"/>
      <c r="NPF51" s="61"/>
      <c r="NPG51" s="61"/>
      <c r="NPH51" s="61"/>
      <c r="NPI51" s="61"/>
      <c r="NPJ51" s="61"/>
      <c r="NPK51" s="61"/>
      <c r="NPL51" s="61"/>
      <c r="NPM51" s="61"/>
      <c r="NPN51" s="61"/>
      <c r="NPO51" s="61"/>
      <c r="NPP51" s="61"/>
      <c r="NPQ51" s="61"/>
      <c r="NPR51" s="61"/>
      <c r="NPS51" s="61"/>
      <c r="NPT51" s="61"/>
      <c r="NPU51" s="61"/>
      <c r="NPV51" s="61"/>
      <c r="NPW51" s="61"/>
      <c r="NPX51" s="61"/>
      <c r="NPY51" s="61"/>
      <c r="NPZ51" s="61"/>
      <c r="NQA51" s="61"/>
      <c r="NQB51" s="61"/>
      <c r="NQC51" s="61"/>
      <c r="NQD51" s="61"/>
      <c r="NQE51" s="61"/>
      <c r="NQF51" s="61"/>
      <c r="NQG51" s="61"/>
      <c r="NQH51" s="61"/>
      <c r="NQI51" s="61"/>
      <c r="NQJ51" s="61"/>
      <c r="NQK51" s="61"/>
      <c r="NQL51" s="61"/>
      <c r="NQM51" s="61"/>
      <c r="NQN51" s="61"/>
      <c r="NQO51" s="61"/>
      <c r="NQP51" s="61"/>
      <c r="NQQ51" s="61"/>
      <c r="NQR51" s="61"/>
      <c r="NQS51" s="61"/>
      <c r="NQT51" s="61"/>
      <c r="NQU51" s="61"/>
      <c r="NQV51" s="61"/>
      <c r="NQW51" s="61"/>
      <c r="NQX51" s="61"/>
      <c r="NQY51" s="61"/>
      <c r="NQZ51" s="61"/>
      <c r="NRA51" s="61"/>
      <c r="NRB51" s="61"/>
      <c r="NRC51" s="61"/>
      <c r="NRD51" s="61"/>
      <c r="NRE51" s="61"/>
      <c r="NRF51" s="61"/>
      <c r="NRG51" s="61"/>
      <c r="NRH51" s="61"/>
      <c r="NRI51" s="61"/>
      <c r="NRJ51" s="61"/>
      <c r="NRK51" s="61"/>
      <c r="NRL51" s="61"/>
      <c r="NRM51" s="61"/>
      <c r="NRN51" s="61"/>
      <c r="NRO51" s="61"/>
      <c r="NRP51" s="61"/>
      <c r="NRQ51" s="61"/>
      <c r="NRR51" s="61"/>
      <c r="NRS51" s="61"/>
      <c r="NRT51" s="61"/>
      <c r="NRU51" s="61"/>
      <c r="NRV51" s="61"/>
      <c r="NRW51" s="61"/>
      <c r="NRX51" s="61"/>
      <c r="NRY51" s="61"/>
      <c r="NRZ51" s="61"/>
      <c r="NSA51" s="61"/>
      <c r="NSB51" s="61"/>
      <c r="NSC51" s="61"/>
      <c r="NSD51" s="61"/>
      <c r="NSE51" s="61"/>
      <c r="NSF51" s="61"/>
      <c r="NSG51" s="61"/>
      <c r="NSH51" s="61"/>
      <c r="NSI51" s="61"/>
      <c r="NSJ51" s="61"/>
      <c r="NSK51" s="61"/>
      <c r="NSL51" s="61"/>
      <c r="NSM51" s="61"/>
      <c r="NSN51" s="61"/>
      <c r="NSO51" s="61"/>
      <c r="NSP51" s="61"/>
      <c r="NSQ51" s="61"/>
      <c r="NSR51" s="61"/>
      <c r="NSS51" s="61"/>
      <c r="NST51" s="61"/>
      <c r="NSU51" s="61"/>
      <c r="NSV51" s="61"/>
      <c r="NSW51" s="61"/>
      <c r="NSX51" s="61"/>
      <c r="NSY51" s="61"/>
      <c r="NSZ51" s="61"/>
      <c r="NTA51" s="61"/>
      <c r="NTB51" s="61"/>
      <c r="NTC51" s="61"/>
      <c r="NTD51" s="61"/>
      <c r="NTE51" s="61"/>
      <c r="NTF51" s="61"/>
      <c r="NTG51" s="61"/>
      <c r="NTH51" s="61"/>
      <c r="NTI51" s="61"/>
      <c r="NTJ51" s="61"/>
      <c r="NTK51" s="61"/>
      <c r="NTL51" s="61"/>
      <c r="NTM51" s="61"/>
      <c r="NTN51" s="61"/>
      <c r="NTO51" s="61"/>
      <c r="NTP51" s="61"/>
      <c r="NTQ51" s="61"/>
      <c r="NTR51" s="61"/>
      <c r="NTS51" s="61"/>
      <c r="NTT51" s="61"/>
      <c r="NTU51" s="61"/>
      <c r="NTV51" s="61"/>
      <c r="NTW51" s="61"/>
      <c r="NTX51" s="61"/>
      <c r="NTY51" s="61"/>
      <c r="NTZ51" s="61"/>
      <c r="NUA51" s="61"/>
      <c r="NUB51" s="61"/>
      <c r="NUC51" s="61"/>
      <c r="NUD51" s="61"/>
      <c r="NUE51" s="61"/>
      <c r="NUF51" s="61"/>
      <c r="NUG51" s="61"/>
      <c r="NUH51" s="61"/>
      <c r="NUI51" s="61"/>
      <c r="NUJ51" s="61"/>
      <c r="NUK51" s="61"/>
      <c r="NUL51" s="61"/>
      <c r="NUM51" s="61"/>
      <c r="NUN51" s="61"/>
      <c r="NUO51" s="61"/>
      <c r="NUP51" s="61"/>
      <c r="NUQ51" s="61"/>
      <c r="NUR51" s="61"/>
      <c r="NUS51" s="61"/>
      <c r="NUT51" s="61"/>
      <c r="NUU51" s="61"/>
      <c r="NUV51" s="61"/>
      <c r="NUW51" s="61"/>
      <c r="NUX51" s="61"/>
      <c r="NUY51" s="61"/>
      <c r="NUZ51" s="61"/>
      <c r="NVA51" s="61"/>
      <c r="NVB51" s="61"/>
      <c r="NVC51" s="61"/>
      <c r="NVD51" s="61"/>
      <c r="NVE51" s="61"/>
      <c r="NVF51" s="61"/>
      <c r="NVG51" s="61"/>
      <c r="NVH51" s="61"/>
      <c r="NVI51" s="61"/>
      <c r="NVJ51" s="61"/>
      <c r="NVK51" s="61"/>
      <c r="NVL51" s="61"/>
      <c r="NVM51" s="61"/>
      <c r="NVN51" s="61"/>
      <c r="NVO51" s="61"/>
      <c r="NVP51" s="61"/>
      <c r="NVQ51" s="61"/>
      <c r="NVR51" s="61"/>
      <c r="NVS51" s="61"/>
      <c r="NVT51" s="61"/>
      <c r="NVU51" s="61"/>
      <c r="NVV51" s="61"/>
      <c r="NVW51" s="61"/>
      <c r="NVX51" s="61"/>
      <c r="NVY51" s="61"/>
      <c r="NVZ51" s="61"/>
      <c r="NWA51" s="61"/>
      <c r="NWB51" s="61"/>
      <c r="NWC51" s="61"/>
      <c r="NWD51" s="61"/>
      <c r="NWE51" s="61"/>
      <c r="NWF51" s="61"/>
      <c r="NWG51" s="61"/>
      <c r="NWH51" s="61"/>
      <c r="NWI51" s="61"/>
      <c r="NWJ51" s="61"/>
      <c r="NWK51" s="61"/>
      <c r="NWL51" s="61"/>
      <c r="NWM51" s="61"/>
      <c r="NWN51" s="61"/>
      <c r="NWO51" s="61"/>
      <c r="NWP51" s="61"/>
      <c r="NWQ51" s="61"/>
      <c r="NWR51" s="61"/>
      <c r="NWS51" s="61"/>
      <c r="NWT51" s="61"/>
      <c r="NWU51" s="61"/>
      <c r="NWV51" s="61"/>
      <c r="NWW51" s="61"/>
      <c r="NWX51" s="61"/>
      <c r="NWY51" s="61"/>
      <c r="NWZ51" s="61"/>
      <c r="NXA51" s="61"/>
      <c r="NXB51" s="61"/>
      <c r="NXC51" s="61"/>
      <c r="NXD51" s="61"/>
      <c r="NXE51" s="61"/>
      <c r="NXF51" s="61"/>
      <c r="NXG51" s="61"/>
      <c r="NXH51" s="61"/>
      <c r="NXI51" s="61"/>
      <c r="NXJ51" s="61"/>
      <c r="NXK51" s="61"/>
      <c r="NXL51" s="61"/>
      <c r="NXM51" s="61"/>
      <c r="NXN51" s="61"/>
      <c r="NXO51" s="61"/>
      <c r="NXP51" s="61"/>
      <c r="NXQ51" s="61"/>
      <c r="NXR51" s="61"/>
      <c r="NXS51" s="61"/>
      <c r="NXT51" s="61"/>
      <c r="NXU51" s="61"/>
      <c r="NXV51" s="61"/>
      <c r="NXW51" s="61"/>
      <c r="NXX51" s="61"/>
      <c r="NXY51" s="61"/>
      <c r="NXZ51" s="61"/>
      <c r="NYA51" s="61"/>
      <c r="NYB51" s="61"/>
      <c r="NYC51" s="61"/>
      <c r="NYD51" s="61"/>
      <c r="NYE51" s="61"/>
      <c r="NYF51" s="61"/>
      <c r="NYG51" s="61"/>
      <c r="NYH51" s="61"/>
      <c r="NYI51" s="61"/>
      <c r="NYJ51" s="61"/>
      <c r="NYK51" s="61"/>
      <c r="NYL51" s="61"/>
      <c r="NYM51" s="61"/>
      <c r="NYN51" s="61"/>
      <c r="NYO51" s="61"/>
      <c r="NYP51" s="61"/>
      <c r="NYQ51" s="61"/>
      <c r="NYR51" s="61"/>
      <c r="NYS51" s="61"/>
      <c r="NYT51" s="61"/>
      <c r="NYU51" s="61"/>
      <c r="NYV51" s="61"/>
      <c r="NYW51" s="61"/>
      <c r="NYX51" s="61"/>
      <c r="NYY51" s="61"/>
      <c r="NYZ51" s="61"/>
      <c r="NZA51" s="61"/>
      <c r="NZB51" s="61"/>
      <c r="NZC51" s="61"/>
      <c r="NZD51" s="61"/>
      <c r="NZE51" s="61"/>
      <c r="NZF51" s="61"/>
      <c r="NZG51" s="61"/>
      <c r="NZH51" s="61"/>
      <c r="NZI51" s="61"/>
      <c r="NZJ51" s="61"/>
      <c r="NZK51" s="61"/>
      <c r="NZL51" s="61"/>
      <c r="NZM51" s="61"/>
      <c r="NZN51" s="61"/>
      <c r="NZO51" s="61"/>
      <c r="NZP51" s="61"/>
      <c r="NZQ51" s="61"/>
      <c r="NZR51" s="61"/>
      <c r="NZS51" s="61"/>
      <c r="NZT51" s="61"/>
      <c r="NZU51" s="61"/>
      <c r="NZV51" s="61"/>
      <c r="NZW51" s="61"/>
      <c r="NZX51" s="61"/>
      <c r="NZY51" s="61"/>
      <c r="NZZ51" s="61"/>
      <c r="OAA51" s="61"/>
      <c r="OAB51" s="61"/>
      <c r="OAC51" s="61"/>
      <c r="OAD51" s="61"/>
      <c r="OAE51" s="61"/>
      <c r="OAF51" s="61"/>
      <c r="OAG51" s="61"/>
      <c r="OAH51" s="61"/>
      <c r="OAI51" s="61"/>
      <c r="OAJ51" s="61"/>
      <c r="OAK51" s="61"/>
      <c r="OAL51" s="61"/>
      <c r="OAM51" s="61"/>
      <c r="OAN51" s="61"/>
      <c r="OAO51" s="61"/>
      <c r="OAP51" s="61"/>
      <c r="OAQ51" s="61"/>
      <c r="OAR51" s="61"/>
      <c r="OAS51" s="61"/>
      <c r="OAT51" s="61"/>
      <c r="OAU51" s="61"/>
      <c r="OAV51" s="61"/>
      <c r="OAW51" s="61"/>
      <c r="OAX51" s="61"/>
      <c r="OAY51" s="61"/>
      <c r="OAZ51" s="61"/>
      <c r="OBA51" s="61"/>
      <c r="OBB51" s="61"/>
      <c r="OBC51" s="61"/>
      <c r="OBD51" s="61"/>
      <c r="OBE51" s="61"/>
      <c r="OBF51" s="61"/>
      <c r="OBG51" s="61"/>
      <c r="OBH51" s="61"/>
      <c r="OBI51" s="61"/>
      <c r="OBJ51" s="61"/>
      <c r="OBK51" s="61"/>
      <c r="OBL51" s="61"/>
      <c r="OBM51" s="61"/>
      <c r="OBN51" s="61"/>
      <c r="OBO51" s="61"/>
      <c r="OBP51" s="61"/>
      <c r="OBQ51" s="61"/>
      <c r="OBR51" s="61"/>
      <c r="OBS51" s="61"/>
      <c r="OBT51" s="61"/>
      <c r="OBU51" s="61"/>
      <c r="OBV51" s="61"/>
      <c r="OBW51" s="61"/>
      <c r="OBX51" s="61"/>
      <c r="OBY51" s="61"/>
      <c r="OBZ51" s="61"/>
      <c r="OCA51" s="61"/>
      <c r="OCB51" s="61"/>
      <c r="OCC51" s="61"/>
      <c r="OCD51" s="61"/>
      <c r="OCE51" s="61"/>
      <c r="OCF51" s="61"/>
      <c r="OCG51" s="61"/>
      <c r="OCH51" s="61"/>
      <c r="OCI51" s="61"/>
      <c r="OCJ51" s="61"/>
      <c r="OCK51" s="61"/>
      <c r="OCL51" s="61"/>
      <c r="OCM51" s="61"/>
      <c r="OCN51" s="61"/>
      <c r="OCO51" s="61"/>
      <c r="OCP51" s="61"/>
      <c r="OCQ51" s="61"/>
      <c r="OCR51" s="61"/>
      <c r="OCS51" s="61"/>
      <c r="OCT51" s="61"/>
      <c r="OCU51" s="61"/>
      <c r="OCV51" s="61"/>
      <c r="OCW51" s="61"/>
      <c r="OCX51" s="61"/>
      <c r="OCY51" s="61"/>
      <c r="OCZ51" s="61"/>
      <c r="ODA51" s="61"/>
      <c r="ODB51" s="61"/>
      <c r="ODC51" s="61"/>
      <c r="ODD51" s="61"/>
      <c r="ODE51" s="61"/>
      <c r="ODF51" s="61"/>
      <c r="ODG51" s="61"/>
      <c r="ODH51" s="61"/>
      <c r="ODI51" s="61"/>
      <c r="ODJ51" s="61"/>
      <c r="ODK51" s="61"/>
      <c r="ODL51" s="61"/>
      <c r="ODM51" s="61"/>
      <c r="ODN51" s="61"/>
      <c r="ODO51" s="61"/>
      <c r="ODP51" s="61"/>
      <c r="ODQ51" s="61"/>
      <c r="ODR51" s="61"/>
      <c r="ODS51" s="61"/>
      <c r="ODT51" s="61"/>
      <c r="ODU51" s="61"/>
      <c r="ODV51" s="61"/>
      <c r="ODW51" s="61"/>
      <c r="ODX51" s="61"/>
      <c r="ODY51" s="61"/>
      <c r="ODZ51" s="61"/>
      <c r="OEA51" s="61"/>
      <c r="OEB51" s="61"/>
      <c r="OEC51" s="61"/>
      <c r="OED51" s="61"/>
      <c r="OEE51" s="61"/>
      <c r="OEF51" s="61"/>
      <c r="OEG51" s="61"/>
      <c r="OEH51" s="61"/>
      <c r="OEI51" s="61"/>
      <c r="OEJ51" s="61"/>
      <c r="OEK51" s="61"/>
      <c r="OEL51" s="61"/>
      <c r="OEM51" s="61"/>
      <c r="OEN51" s="61"/>
      <c r="OEO51" s="61"/>
      <c r="OEP51" s="61"/>
      <c r="OEQ51" s="61"/>
      <c r="OER51" s="61"/>
      <c r="OES51" s="61"/>
      <c r="OET51" s="61"/>
      <c r="OEU51" s="61"/>
      <c r="OEV51" s="61"/>
      <c r="OEW51" s="61"/>
      <c r="OEX51" s="61"/>
      <c r="OEY51" s="61"/>
      <c r="OEZ51" s="61"/>
      <c r="OFA51" s="61"/>
      <c r="OFB51" s="61"/>
      <c r="OFC51" s="61"/>
      <c r="OFD51" s="61"/>
      <c r="OFE51" s="61"/>
      <c r="OFF51" s="61"/>
      <c r="OFG51" s="61"/>
      <c r="OFH51" s="61"/>
      <c r="OFI51" s="61"/>
      <c r="OFJ51" s="61"/>
      <c r="OFK51" s="61"/>
      <c r="OFL51" s="61"/>
      <c r="OFM51" s="61"/>
      <c r="OFN51" s="61"/>
      <c r="OFO51" s="61"/>
      <c r="OFP51" s="61"/>
      <c r="OFQ51" s="61"/>
      <c r="OFR51" s="61"/>
      <c r="OFS51" s="61"/>
      <c r="OFT51" s="61"/>
      <c r="OFU51" s="61"/>
      <c r="OFV51" s="61"/>
      <c r="OFW51" s="61"/>
      <c r="OFX51" s="61"/>
      <c r="OFY51" s="61"/>
      <c r="OFZ51" s="61"/>
      <c r="OGA51" s="61"/>
      <c r="OGB51" s="61"/>
      <c r="OGC51" s="61"/>
      <c r="OGD51" s="61"/>
      <c r="OGE51" s="61"/>
      <c r="OGF51" s="61"/>
      <c r="OGG51" s="61"/>
      <c r="OGH51" s="61"/>
      <c r="OGI51" s="61"/>
      <c r="OGJ51" s="61"/>
      <c r="OGK51" s="61"/>
      <c r="OGL51" s="61"/>
      <c r="OGM51" s="61"/>
      <c r="OGN51" s="61"/>
      <c r="OGO51" s="61"/>
      <c r="OGP51" s="61"/>
      <c r="OGQ51" s="61"/>
      <c r="OGR51" s="61"/>
      <c r="OGS51" s="61"/>
      <c r="OGT51" s="61"/>
      <c r="OGU51" s="61"/>
      <c r="OGV51" s="61"/>
      <c r="OGW51" s="61"/>
      <c r="OGX51" s="61"/>
      <c r="OGY51" s="61"/>
      <c r="OGZ51" s="61"/>
      <c r="OHA51" s="61"/>
      <c r="OHB51" s="61"/>
      <c r="OHC51" s="61"/>
      <c r="OHD51" s="61"/>
      <c r="OHE51" s="61"/>
      <c r="OHF51" s="61"/>
      <c r="OHG51" s="61"/>
      <c r="OHH51" s="61"/>
      <c r="OHI51" s="61"/>
      <c r="OHJ51" s="61"/>
      <c r="OHK51" s="61"/>
      <c r="OHL51" s="61"/>
      <c r="OHM51" s="61"/>
      <c r="OHN51" s="61"/>
      <c r="OHO51" s="61"/>
      <c r="OHP51" s="61"/>
      <c r="OHQ51" s="61"/>
      <c r="OHR51" s="61"/>
      <c r="OHS51" s="61"/>
      <c r="OHT51" s="61"/>
      <c r="OHU51" s="61"/>
      <c r="OHV51" s="61"/>
      <c r="OHW51" s="61"/>
      <c r="OHX51" s="61"/>
      <c r="OHY51" s="61"/>
      <c r="OHZ51" s="61"/>
      <c r="OIA51" s="61"/>
      <c r="OIB51" s="61"/>
      <c r="OIC51" s="61"/>
      <c r="OID51" s="61"/>
      <c r="OIE51" s="61"/>
      <c r="OIF51" s="61"/>
      <c r="OIG51" s="61"/>
      <c r="OIH51" s="61"/>
      <c r="OII51" s="61"/>
      <c r="OIJ51" s="61"/>
      <c r="OIK51" s="61"/>
      <c r="OIL51" s="61"/>
      <c r="OIM51" s="61"/>
      <c r="OIN51" s="61"/>
      <c r="OIO51" s="61"/>
      <c r="OIP51" s="61"/>
      <c r="OIQ51" s="61"/>
      <c r="OIR51" s="61"/>
      <c r="OIS51" s="61"/>
      <c r="OIT51" s="61"/>
      <c r="OIU51" s="61"/>
      <c r="OIV51" s="61"/>
      <c r="OIW51" s="61"/>
      <c r="OIX51" s="61"/>
      <c r="OIY51" s="61"/>
      <c r="OIZ51" s="61"/>
      <c r="OJA51" s="61"/>
      <c r="OJB51" s="61"/>
      <c r="OJC51" s="61"/>
      <c r="OJD51" s="61"/>
      <c r="OJE51" s="61"/>
      <c r="OJF51" s="61"/>
      <c r="OJG51" s="61"/>
      <c r="OJH51" s="61"/>
      <c r="OJI51" s="61"/>
      <c r="OJJ51" s="61"/>
      <c r="OJK51" s="61"/>
      <c r="OJL51" s="61"/>
      <c r="OJM51" s="61"/>
      <c r="OJN51" s="61"/>
      <c r="OJO51" s="61"/>
      <c r="OJP51" s="61"/>
      <c r="OJQ51" s="61"/>
      <c r="OJR51" s="61"/>
      <c r="OJS51" s="61"/>
      <c r="OJT51" s="61"/>
      <c r="OJU51" s="61"/>
      <c r="OJV51" s="61"/>
      <c r="OJW51" s="61"/>
      <c r="OJX51" s="61"/>
      <c r="OJY51" s="61"/>
      <c r="OJZ51" s="61"/>
      <c r="OKA51" s="61"/>
      <c r="OKB51" s="61"/>
      <c r="OKC51" s="61"/>
      <c r="OKD51" s="61"/>
      <c r="OKE51" s="61"/>
      <c r="OKF51" s="61"/>
      <c r="OKG51" s="61"/>
      <c r="OKH51" s="61"/>
      <c r="OKI51" s="61"/>
      <c r="OKJ51" s="61"/>
      <c r="OKK51" s="61"/>
      <c r="OKL51" s="61"/>
      <c r="OKM51" s="61"/>
      <c r="OKN51" s="61"/>
      <c r="OKO51" s="61"/>
      <c r="OKP51" s="61"/>
      <c r="OKQ51" s="61"/>
      <c r="OKR51" s="61"/>
      <c r="OKS51" s="61"/>
      <c r="OKT51" s="61"/>
      <c r="OKU51" s="61"/>
      <c r="OKV51" s="61"/>
      <c r="OKW51" s="61"/>
      <c r="OKX51" s="61"/>
      <c r="OKY51" s="61"/>
      <c r="OKZ51" s="61"/>
      <c r="OLA51" s="61"/>
      <c r="OLB51" s="61"/>
      <c r="OLC51" s="61"/>
      <c r="OLD51" s="61"/>
      <c r="OLE51" s="61"/>
      <c r="OLF51" s="61"/>
      <c r="OLG51" s="61"/>
      <c r="OLH51" s="61"/>
      <c r="OLI51" s="61"/>
      <c r="OLJ51" s="61"/>
      <c r="OLK51" s="61"/>
      <c r="OLL51" s="61"/>
      <c r="OLM51" s="61"/>
      <c r="OLN51" s="61"/>
      <c r="OLO51" s="61"/>
      <c r="OLP51" s="61"/>
      <c r="OLQ51" s="61"/>
      <c r="OLR51" s="61"/>
      <c r="OLS51" s="61"/>
      <c r="OLT51" s="61"/>
      <c r="OLU51" s="61"/>
      <c r="OLV51" s="61"/>
      <c r="OLW51" s="61"/>
      <c r="OLX51" s="61"/>
      <c r="OLY51" s="61"/>
      <c r="OLZ51" s="61"/>
      <c r="OMA51" s="61"/>
      <c r="OMB51" s="61"/>
      <c r="OMC51" s="61"/>
      <c r="OMD51" s="61"/>
      <c r="OME51" s="61"/>
      <c r="OMF51" s="61"/>
      <c r="OMG51" s="61"/>
      <c r="OMH51" s="61"/>
      <c r="OMI51" s="61"/>
      <c r="OMJ51" s="61"/>
      <c r="OMK51" s="61"/>
      <c r="OML51" s="61"/>
      <c r="OMM51" s="61"/>
      <c r="OMN51" s="61"/>
      <c r="OMO51" s="61"/>
      <c r="OMP51" s="61"/>
      <c r="OMQ51" s="61"/>
      <c r="OMR51" s="61"/>
      <c r="OMS51" s="61"/>
      <c r="OMT51" s="61"/>
      <c r="OMU51" s="61"/>
      <c r="OMV51" s="61"/>
      <c r="OMW51" s="61"/>
      <c r="OMX51" s="61"/>
      <c r="OMY51" s="61"/>
      <c r="OMZ51" s="61"/>
      <c r="ONA51" s="61"/>
      <c r="ONB51" s="61"/>
      <c r="ONC51" s="61"/>
      <c r="OND51" s="61"/>
      <c r="ONE51" s="61"/>
      <c r="ONF51" s="61"/>
      <c r="ONG51" s="61"/>
      <c r="ONH51" s="61"/>
      <c r="ONI51" s="61"/>
      <c r="ONJ51" s="61"/>
      <c r="ONK51" s="61"/>
      <c r="ONL51" s="61"/>
      <c r="ONM51" s="61"/>
      <c r="ONN51" s="61"/>
      <c r="ONO51" s="61"/>
      <c r="ONP51" s="61"/>
      <c r="ONQ51" s="61"/>
      <c r="ONR51" s="61"/>
      <c r="ONS51" s="61"/>
      <c r="ONT51" s="61"/>
      <c r="ONU51" s="61"/>
      <c r="ONV51" s="61"/>
      <c r="ONW51" s="61"/>
      <c r="ONX51" s="61"/>
      <c r="ONY51" s="61"/>
      <c r="ONZ51" s="61"/>
      <c r="OOA51" s="61"/>
      <c r="OOB51" s="61"/>
      <c r="OOC51" s="61"/>
      <c r="OOD51" s="61"/>
      <c r="OOE51" s="61"/>
      <c r="OOF51" s="61"/>
      <c r="OOG51" s="61"/>
      <c r="OOH51" s="61"/>
      <c r="OOI51" s="61"/>
      <c r="OOJ51" s="61"/>
      <c r="OOK51" s="61"/>
      <c r="OOL51" s="61"/>
      <c r="OOM51" s="61"/>
      <c r="OON51" s="61"/>
      <c r="OOO51" s="61"/>
      <c r="OOP51" s="61"/>
      <c r="OOQ51" s="61"/>
      <c r="OOR51" s="61"/>
      <c r="OOS51" s="61"/>
      <c r="OOT51" s="61"/>
      <c r="OOU51" s="61"/>
      <c r="OOV51" s="61"/>
      <c r="OOW51" s="61"/>
      <c r="OOX51" s="61"/>
      <c r="OOY51" s="61"/>
      <c r="OOZ51" s="61"/>
      <c r="OPA51" s="61"/>
      <c r="OPB51" s="61"/>
      <c r="OPC51" s="61"/>
      <c r="OPD51" s="61"/>
      <c r="OPE51" s="61"/>
      <c r="OPF51" s="61"/>
      <c r="OPG51" s="61"/>
      <c r="OPH51" s="61"/>
      <c r="OPI51" s="61"/>
      <c r="OPJ51" s="61"/>
      <c r="OPK51" s="61"/>
      <c r="OPL51" s="61"/>
      <c r="OPM51" s="61"/>
      <c r="OPN51" s="61"/>
      <c r="OPO51" s="61"/>
      <c r="OPP51" s="61"/>
      <c r="OPQ51" s="61"/>
      <c r="OPR51" s="61"/>
      <c r="OPS51" s="61"/>
      <c r="OPT51" s="61"/>
      <c r="OPU51" s="61"/>
      <c r="OPV51" s="61"/>
      <c r="OPW51" s="61"/>
      <c r="OPX51" s="61"/>
      <c r="OPY51" s="61"/>
      <c r="OPZ51" s="61"/>
      <c r="OQA51" s="61"/>
      <c r="OQB51" s="61"/>
      <c r="OQC51" s="61"/>
      <c r="OQD51" s="61"/>
      <c r="OQE51" s="61"/>
      <c r="OQF51" s="61"/>
      <c r="OQG51" s="61"/>
      <c r="OQH51" s="61"/>
      <c r="OQI51" s="61"/>
      <c r="OQJ51" s="61"/>
      <c r="OQK51" s="61"/>
      <c r="OQL51" s="61"/>
      <c r="OQM51" s="61"/>
      <c r="OQN51" s="61"/>
      <c r="OQO51" s="61"/>
      <c r="OQP51" s="61"/>
      <c r="OQQ51" s="61"/>
      <c r="OQR51" s="61"/>
      <c r="OQS51" s="61"/>
      <c r="OQT51" s="61"/>
      <c r="OQU51" s="61"/>
      <c r="OQV51" s="61"/>
      <c r="OQW51" s="61"/>
      <c r="OQX51" s="61"/>
      <c r="OQY51" s="61"/>
      <c r="OQZ51" s="61"/>
      <c r="ORA51" s="61"/>
      <c r="ORB51" s="61"/>
      <c r="ORC51" s="61"/>
      <c r="ORD51" s="61"/>
      <c r="ORE51" s="61"/>
      <c r="ORF51" s="61"/>
      <c r="ORG51" s="61"/>
      <c r="ORH51" s="61"/>
      <c r="ORI51" s="61"/>
      <c r="ORJ51" s="61"/>
      <c r="ORK51" s="61"/>
      <c r="ORL51" s="61"/>
      <c r="ORM51" s="61"/>
      <c r="ORN51" s="61"/>
      <c r="ORO51" s="61"/>
      <c r="ORP51" s="61"/>
      <c r="ORQ51" s="61"/>
      <c r="ORR51" s="61"/>
      <c r="ORS51" s="61"/>
      <c r="ORT51" s="61"/>
      <c r="ORU51" s="61"/>
      <c r="ORV51" s="61"/>
      <c r="ORW51" s="61"/>
      <c r="ORX51" s="61"/>
      <c r="ORY51" s="61"/>
      <c r="ORZ51" s="61"/>
      <c r="OSA51" s="61"/>
      <c r="OSB51" s="61"/>
      <c r="OSC51" s="61"/>
      <c r="OSD51" s="61"/>
      <c r="OSE51" s="61"/>
      <c r="OSF51" s="61"/>
      <c r="OSG51" s="61"/>
      <c r="OSH51" s="61"/>
      <c r="OSI51" s="61"/>
      <c r="OSJ51" s="61"/>
      <c r="OSK51" s="61"/>
      <c r="OSL51" s="61"/>
      <c r="OSM51" s="61"/>
      <c r="OSN51" s="61"/>
      <c r="OSO51" s="61"/>
      <c r="OSP51" s="61"/>
      <c r="OSQ51" s="61"/>
      <c r="OSR51" s="61"/>
      <c r="OSS51" s="61"/>
      <c r="OST51" s="61"/>
      <c r="OSU51" s="61"/>
      <c r="OSV51" s="61"/>
      <c r="OSW51" s="61"/>
      <c r="OSX51" s="61"/>
      <c r="OSY51" s="61"/>
      <c r="OSZ51" s="61"/>
      <c r="OTA51" s="61"/>
      <c r="OTB51" s="61"/>
      <c r="OTC51" s="61"/>
      <c r="OTD51" s="61"/>
      <c r="OTE51" s="61"/>
      <c r="OTF51" s="61"/>
      <c r="OTG51" s="61"/>
      <c r="OTH51" s="61"/>
      <c r="OTI51" s="61"/>
      <c r="OTJ51" s="61"/>
      <c r="OTK51" s="61"/>
      <c r="OTL51" s="61"/>
      <c r="OTM51" s="61"/>
      <c r="OTN51" s="61"/>
      <c r="OTO51" s="61"/>
      <c r="OTP51" s="61"/>
      <c r="OTQ51" s="61"/>
      <c r="OTR51" s="61"/>
      <c r="OTS51" s="61"/>
      <c r="OTT51" s="61"/>
      <c r="OTU51" s="61"/>
      <c r="OTV51" s="61"/>
      <c r="OTW51" s="61"/>
      <c r="OTX51" s="61"/>
      <c r="OTY51" s="61"/>
      <c r="OTZ51" s="61"/>
      <c r="OUA51" s="61"/>
      <c r="OUB51" s="61"/>
      <c r="OUC51" s="61"/>
      <c r="OUD51" s="61"/>
      <c r="OUE51" s="61"/>
      <c r="OUF51" s="61"/>
      <c r="OUG51" s="61"/>
      <c r="OUH51" s="61"/>
      <c r="OUI51" s="61"/>
      <c r="OUJ51" s="61"/>
      <c r="OUK51" s="61"/>
      <c r="OUL51" s="61"/>
      <c r="OUM51" s="61"/>
      <c r="OUN51" s="61"/>
      <c r="OUO51" s="61"/>
      <c r="OUP51" s="61"/>
      <c r="OUQ51" s="61"/>
      <c r="OUR51" s="61"/>
      <c r="OUS51" s="61"/>
      <c r="OUT51" s="61"/>
      <c r="OUU51" s="61"/>
      <c r="OUV51" s="61"/>
      <c r="OUW51" s="61"/>
      <c r="OUX51" s="61"/>
      <c r="OUY51" s="61"/>
      <c r="OUZ51" s="61"/>
      <c r="OVA51" s="61"/>
      <c r="OVB51" s="61"/>
      <c r="OVC51" s="61"/>
      <c r="OVD51" s="61"/>
      <c r="OVE51" s="61"/>
      <c r="OVF51" s="61"/>
      <c r="OVG51" s="61"/>
      <c r="OVH51" s="61"/>
      <c r="OVI51" s="61"/>
      <c r="OVJ51" s="61"/>
      <c r="OVK51" s="61"/>
      <c r="OVL51" s="61"/>
      <c r="OVM51" s="61"/>
      <c r="OVN51" s="61"/>
      <c r="OVO51" s="61"/>
      <c r="OVP51" s="61"/>
      <c r="OVQ51" s="61"/>
      <c r="OVR51" s="61"/>
      <c r="OVS51" s="61"/>
      <c r="OVT51" s="61"/>
      <c r="OVU51" s="61"/>
      <c r="OVV51" s="61"/>
      <c r="OVW51" s="61"/>
      <c r="OVX51" s="61"/>
      <c r="OVY51" s="61"/>
      <c r="OVZ51" s="61"/>
      <c r="OWA51" s="61"/>
      <c r="OWB51" s="61"/>
      <c r="OWC51" s="61"/>
      <c r="OWD51" s="61"/>
      <c r="OWE51" s="61"/>
      <c r="OWF51" s="61"/>
      <c r="OWG51" s="61"/>
      <c r="OWH51" s="61"/>
      <c r="OWI51" s="61"/>
      <c r="OWJ51" s="61"/>
      <c r="OWK51" s="61"/>
      <c r="OWL51" s="61"/>
      <c r="OWM51" s="61"/>
      <c r="OWN51" s="61"/>
      <c r="OWO51" s="61"/>
      <c r="OWP51" s="61"/>
      <c r="OWQ51" s="61"/>
      <c r="OWR51" s="61"/>
      <c r="OWS51" s="61"/>
      <c r="OWT51" s="61"/>
      <c r="OWU51" s="61"/>
      <c r="OWV51" s="61"/>
      <c r="OWW51" s="61"/>
      <c r="OWX51" s="61"/>
      <c r="OWY51" s="61"/>
      <c r="OWZ51" s="61"/>
      <c r="OXA51" s="61"/>
      <c r="OXB51" s="61"/>
      <c r="OXC51" s="61"/>
      <c r="OXD51" s="61"/>
      <c r="OXE51" s="61"/>
      <c r="OXF51" s="61"/>
      <c r="OXG51" s="61"/>
      <c r="OXH51" s="61"/>
      <c r="OXI51" s="61"/>
      <c r="OXJ51" s="61"/>
      <c r="OXK51" s="61"/>
      <c r="OXL51" s="61"/>
      <c r="OXM51" s="61"/>
      <c r="OXN51" s="61"/>
      <c r="OXO51" s="61"/>
      <c r="OXP51" s="61"/>
      <c r="OXQ51" s="61"/>
      <c r="OXR51" s="61"/>
      <c r="OXS51" s="61"/>
      <c r="OXT51" s="61"/>
      <c r="OXU51" s="61"/>
      <c r="OXV51" s="61"/>
      <c r="OXW51" s="61"/>
      <c r="OXX51" s="61"/>
      <c r="OXY51" s="61"/>
      <c r="OXZ51" s="61"/>
      <c r="OYA51" s="61"/>
      <c r="OYB51" s="61"/>
      <c r="OYC51" s="61"/>
      <c r="OYD51" s="61"/>
      <c r="OYE51" s="61"/>
      <c r="OYF51" s="61"/>
      <c r="OYG51" s="61"/>
      <c r="OYH51" s="61"/>
      <c r="OYI51" s="61"/>
      <c r="OYJ51" s="61"/>
      <c r="OYK51" s="61"/>
      <c r="OYL51" s="61"/>
      <c r="OYM51" s="61"/>
      <c r="OYN51" s="61"/>
      <c r="OYO51" s="61"/>
      <c r="OYP51" s="61"/>
      <c r="OYQ51" s="61"/>
      <c r="OYR51" s="61"/>
      <c r="OYS51" s="61"/>
      <c r="OYT51" s="61"/>
      <c r="OYU51" s="61"/>
      <c r="OYV51" s="61"/>
      <c r="OYW51" s="61"/>
      <c r="OYX51" s="61"/>
      <c r="OYY51" s="61"/>
      <c r="OYZ51" s="61"/>
      <c r="OZA51" s="61"/>
      <c r="OZB51" s="61"/>
      <c r="OZC51" s="61"/>
      <c r="OZD51" s="61"/>
      <c r="OZE51" s="61"/>
      <c r="OZF51" s="61"/>
      <c r="OZG51" s="61"/>
      <c r="OZH51" s="61"/>
      <c r="OZI51" s="61"/>
      <c r="OZJ51" s="61"/>
      <c r="OZK51" s="61"/>
      <c r="OZL51" s="61"/>
      <c r="OZM51" s="61"/>
      <c r="OZN51" s="61"/>
      <c r="OZO51" s="61"/>
      <c r="OZP51" s="61"/>
      <c r="OZQ51" s="61"/>
      <c r="OZR51" s="61"/>
      <c r="OZS51" s="61"/>
      <c r="OZT51" s="61"/>
      <c r="OZU51" s="61"/>
      <c r="OZV51" s="61"/>
      <c r="OZW51" s="61"/>
      <c r="OZX51" s="61"/>
      <c r="OZY51" s="61"/>
      <c r="OZZ51" s="61"/>
      <c r="PAA51" s="61"/>
      <c r="PAB51" s="61"/>
      <c r="PAC51" s="61"/>
      <c r="PAD51" s="61"/>
      <c r="PAE51" s="61"/>
      <c r="PAF51" s="61"/>
      <c r="PAG51" s="61"/>
      <c r="PAH51" s="61"/>
      <c r="PAI51" s="61"/>
      <c r="PAJ51" s="61"/>
      <c r="PAK51" s="61"/>
      <c r="PAL51" s="61"/>
      <c r="PAM51" s="61"/>
      <c r="PAN51" s="61"/>
      <c r="PAO51" s="61"/>
      <c r="PAP51" s="61"/>
      <c r="PAQ51" s="61"/>
      <c r="PAR51" s="61"/>
      <c r="PAS51" s="61"/>
      <c r="PAT51" s="61"/>
      <c r="PAU51" s="61"/>
      <c r="PAV51" s="61"/>
      <c r="PAW51" s="61"/>
      <c r="PAX51" s="61"/>
      <c r="PAY51" s="61"/>
      <c r="PAZ51" s="61"/>
      <c r="PBA51" s="61"/>
      <c r="PBB51" s="61"/>
      <c r="PBC51" s="61"/>
      <c r="PBD51" s="61"/>
      <c r="PBE51" s="61"/>
      <c r="PBF51" s="61"/>
      <c r="PBG51" s="61"/>
      <c r="PBH51" s="61"/>
      <c r="PBI51" s="61"/>
      <c r="PBJ51" s="61"/>
      <c r="PBK51" s="61"/>
      <c r="PBL51" s="61"/>
      <c r="PBM51" s="61"/>
      <c r="PBN51" s="61"/>
      <c r="PBO51" s="61"/>
      <c r="PBP51" s="61"/>
      <c r="PBQ51" s="61"/>
      <c r="PBR51" s="61"/>
      <c r="PBS51" s="61"/>
      <c r="PBT51" s="61"/>
      <c r="PBU51" s="61"/>
      <c r="PBV51" s="61"/>
      <c r="PBW51" s="61"/>
      <c r="PBX51" s="61"/>
      <c r="PBY51" s="61"/>
      <c r="PBZ51" s="61"/>
      <c r="PCA51" s="61"/>
      <c r="PCB51" s="61"/>
      <c r="PCC51" s="61"/>
      <c r="PCD51" s="61"/>
      <c r="PCE51" s="61"/>
      <c r="PCF51" s="61"/>
      <c r="PCG51" s="61"/>
      <c r="PCH51" s="61"/>
      <c r="PCI51" s="61"/>
      <c r="PCJ51" s="61"/>
      <c r="PCK51" s="61"/>
      <c r="PCL51" s="61"/>
      <c r="PCM51" s="61"/>
      <c r="PCN51" s="61"/>
      <c r="PCO51" s="61"/>
      <c r="PCP51" s="61"/>
      <c r="PCQ51" s="61"/>
      <c r="PCR51" s="61"/>
      <c r="PCS51" s="61"/>
      <c r="PCT51" s="61"/>
      <c r="PCU51" s="61"/>
      <c r="PCV51" s="61"/>
      <c r="PCW51" s="61"/>
      <c r="PCX51" s="61"/>
      <c r="PCY51" s="61"/>
      <c r="PCZ51" s="61"/>
      <c r="PDA51" s="61"/>
      <c r="PDB51" s="61"/>
      <c r="PDC51" s="61"/>
      <c r="PDD51" s="61"/>
      <c r="PDE51" s="61"/>
      <c r="PDF51" s="61"/>
      <c r="PDG51" s="61"/>
      <c r="PDH51" s="61"/>
      <c r="PDI51" s="61"/>
      <c r="PDJ51" s="61"/>
      <c r="PDK51" s="61"/>
      <c r="PDL51" s="61"/>
      <c r="PDM51" s="61"/>
      <c r="PDN51" s="61"/>
      <c r="PDO51" s="61"/>
      <c r="PDP51" s="61"/>
      <c r="PDQ51" s="61"/>
      <c r="PDR51" s="61"/>
      <c r="PDS51" s="61"/>
      <c r="PDT51" s="61"/>
      <c r="PDU51" s="61"/>
      <c r="PDV51" s="61"/>
      <c r="PDW51" s="61"/>
      <c r="PDX51" s="61"/>
      <c r="PDY51" s="61"/>
      <c r="PDZ51" s="61"/>
      <c r="PEA51" s="61"/>
      <c r="PEB51" s="61"/>
      <c r="PEC51" s="61"/>
      <c r="PED51" s="61"/>
      <c r="PEE51" s="61"/>
      <c r="PEF51" s="61"/>
      <c r="PEG51" s="61"/>
      <c r="PEH51" s="61"/>
      <c r="PEI51" s="61"/>
      <c r="PEJ51" s="61"/>
      <c r="PEK51" s="61"/>
      <c r="PEL51" s="61"/>
      <c r="PEM51" s="61"/>
      <c r="PEN51" s="61"/>
      <c r="PEO51" s="61"/>
      <c r="PEP51" s="61"/>
      <c r="PEQ51" s="61"/>
      <c r="PER51" s="61"/>
      <c r="PES51" s="61"/>
      <c r="PET51" s="61"/>
      <c r="PEU51" s="61"/>
      <c r="PEV51" s="61"/>
      <c r="PEW51" s="61"/>
      <c r="PEX51" s="61"/>
      <c r="PEY51" s="61"/>
      <c r="PEZ51" s="61"/>
      <c r="PFA51" s="61"/>
      <c r="PFB51" s="61"/>
      <c r="PFC51" s="61"/>
      <c r="PFD51" s="61"/>
      <c r="PFE51" s="61"/>
      <c r="PFF51" s="61"/>
      <c r="PFG51" s="61"/>
      <c r="PFH51" s="61"/>
      <c r="PFI51" s="61"/>
      <c r="PFJ51" s="61"/>
      <c r="PFK51" s="61"/>
      <c r="PFL51" s="61"/>
      <c r="PFM51" s="61"/>
      <c r="PFN51" s="61"/>
      <c r="PFO51" s="61"/>
      <c r="PFP51" s="61"/>
      <c r="PFQ51" s="61"/>
      <c r="PFR51" s="61"/>
      <c r="PFS51" s="61"/>
      <c r="PFT51" s="61"/>
      <c r="PFU51" s="61"/>
      <c r="PFV51" s="61"/>
      <c r="PFW51" s="61"/>
      <c r="PFX51" s="61"/>
      <c r="PFY51" s="61"/>
      <c r="PFZ51" s="61"/>
      <c r="PGA51" s="61"/>
      <c r="PGB51" s="61"/>
      <c r="PGC51" s="61"/>
      <c r="PGD51" s="61"/>
      <c r="PGE51" s="61"/>
      <c r="PGF51" s="61"/>
      <c r="PGG51" s="61"/>
      <c r="PGH51" s="61"/>
      <c r="PGI51" s="61"/>
      <c r="PGJ51" s="61"/>
      <c r="PGK51" s="61"/>
      <c r="PGL51" s="61"/>
      <c r="PGM51" s="61"/>
      <c r="PGN51" s="61"/>
      <c r="PGO51" s="61"/>
      <c r="PGP51" s="61"/>
      <c r="PGQ51" s="61"/>
      <c r="PGR51" s="61"/>
      <c r="PGS51" s="61"/>
      <c r="PGT51" s="61"/>
      <c r="PGU51" s="61"/>
      <c r="PGV51" s="61"/>
      <c r="PGW51" s="61"/>
      <c r="PGX51" s="61"/>
      <c r="PGY51" s="61"/>
      <c r="PGZ51" s="61"/>
      <c r="PHA51" s="61"/>
      <c r="PHB51" s="61"/>
      <c r="PHC51" s="61"/>
      <c r="PHD51" s="61"/>
      <c r="PHE51" s="61"/>
      <c r="PHF51" s="61"/>
      <c r="PHG51" s="61"/>
      <c r="PHH51" s="61"/>
      <c r="PHI51" s="61"/>
      <c r="PHJ51" s="61"/>
      <c r="PHK51" s="61"/>
      <c r="PHL51" s="61"/>
      <c r="PHM51" s="61"/>
      <c r="PHN51" s="61"/>
      <c r="PHO51" s="61"/>
      <c r="PHP51" s="61"/>
      <c r="PHQ51" s="61"/>
      <c r="PHR51" s="61"/>
      <c r="PHS51" s="61"/>
      <c r="PHT51" s="61"/>
      <c r="PHU51" s="61"/>
      <c r="PHV51" s="61"/>
      <c r="PHW51" s="61"/>
      <c r="PHX51" s="61"/>
      <c r="PHY51" s="61"/>
      <c r="PHZ51" s="61"/>
      <c r="PIA51" s="61"/>
      <c r="PIB51" s="61"/>
      <c r="PIC51" s="61"/>
      <c r="PID51" s="61"/>
      <c r="PIE51" s="61"/>
      <c r="PIF51" s="61"/>
      <c r="PIG51" s="61"/>
      <c r="PIH51" s="61"/>
      <c r="PII51" s="61"/>
      <c r="PIJ51" s="61"/>
      <c r="PIK51" s="61"/>
      <c r="PIL51" s="61"/>
      <c r="PIM51" s="61"/>
      <c r="PIN51" s="61"/>
      <c r="PIO51" s="61"/>
      <c r="PIP51" s="61"/>
      <c r="PIQ51" s="61"/>
      <c r="PIR51" s="61"/>
      <c r="PIS51" s="61"/>
      <c r="PIT51" s="61"/>
      <c r="PIU51" s="61"/>
      <c r="PIV51" s="61"/>
      <c r="PIW51" s="61"/>
      <c r="PIX51" s="61"/>
      <c r="PIY51" s="61"/>
      <c r="PIZ51" s="61"/>
      <c r="PJA51" s="61"/>
      <c r="PJB51" s="61"/>
      <c r="PJC51" s="61"/>
      <c r="PJD51" s="61"/>
      <c r="PJE51" s="61"/>
      <c r="PJF51" s="61"/>
      <c r="PJG51" s="61"/>
      <c r="PJH51" s="61"/>
      <c r="PJI51" s="61"/>
      <c r="PJJ51" s="61"/>
      <c r="PJK51" s="61"/>
      <c r="PJL51" s="61"/>
      <c r="PJM51" s="61"/>
      <c r="PJN51" s="61"/>
      <c r="PJO51" s="61"/>
      <c r="PJP51" s="61"/>
      <c r="PJQ51" s="61"/>
      <c r="PJR51" s="61"/>
      <c r="PJS51" s="61"/>
      <c r="PJT51" s="61"/>
      <c r="PJU51" s="61"/>
      <c r="PJV51" s="61"/>
      <c r="PJW51" s="61"/>
      <c r="PJX51" s="61"/>
      <c r="PJY51" s="61"/>
      <c r="PJZ51" s="61"/>
      <c r="PKA51" s="61"/>
      <c r="PKB51" s="61"/>
      <c r="PKC51" s="61"/>
      <c r="PKD51" s="61"/>
      <c r="PKE51" s="61"/>
      <c r="PKF51" s="61"/>
      <c r="PKG51" s="61"/>
      <c r="PKH51" s="61"/>
      <c r="PKI51" s="61"/>
      <c r="PKJ51" s="61"/>
      <c r="PKK51" s="61"/>
      <c r="PKL51" s="61"/>
      <c r="PKM51" s="61"/>
      <c r="PKN51" s="61"/>
      <c r="PKO51" s="61"/>
      <c r="PKP51" s="61"/>
      <c r="PKQ51" s="61"/>
      <c r="PKR51" s="61"/>
      <c r="PKS51" s="61"/>
      <c r="PKT51" s="61"/>
      <c r="PKU51" s="61"/>
      <c r="PKV51" s="61"/>
      <c r="PKW51" s="61"/>
      <c r="PKX51" s="61"/>
      <c r="PKY51" s="61"/>
      <c r="PKZ51" s="61"/>
      <c r="PLA51" s="61"/>
      <c r="PLB51" s="61"/>
      <c r="PLC51" s="61"/>
      <c r="PLD51" s="61"/>
      <c r="PLE51" s="61"/>
      <c r="PLF51" s="61"/>
      <c r="PLG51" s="61"/>
      <c r="PLH51" s="61"/>
      <c r="PLI51" s="61"/>
      <c r="PLJ51" s="61"/>
      <c r="PLK51" s="61"/>
      <c r="PLL51" s="61"/>
      <c r="PLM51" s="61"/>
      <c r="PLN51" s="61"/>
      <c r="PLO51" s="61"/>
      <c r="PLP51" s="61"/>
      <c r="PLQ51" s="61"/>
      <c r="PLR51" s="61"/>
      <c r="PLS51" s="61"/>
      <c r="PLT51" s="61"/>
      <c r="PLU51" s="61"/>
      <c r="PLV51" s="61"/>
      <c r="PLW51" s="61"/>
      <c r="PLX51" s="61"/>
      <c r="PLY51" s="61"/>
      <c r="PLZ51" s="61"/>
      <c r="PMA51" s="61"/>
      <c r="PMB51" s="61"/>
      <c r="PMC51" s="61"/>
      <c r="PMD51" s="61"/>
      <c r="PME51" s="61"/>
      <c r="PMF51" s="61"/>
      <c r="PMG51" s="61"/>
      <c r="PMH51" s="61"/>
      <c r="PMI51" s="61"/>
      <c r="PMJ51" s="61"/>
      <c r="PMK51" s="61"/>
      <c r="PML51" s="61"/>
      <c r="PMM51" s="61"/>
      <c r="PMN51" s="61"/>
      <c r="PMO51" s="61"/>
      <c r="PMP51" s="61"/>
      <c r="PMQ51" s="61"/>
      <c r="PMR51" s="61"/>
      <c r="PMS51" s="61"/>
      <c r="PMT51" s="61"/>
      <c r="PMU51" s="61"/>
      <c r="PMV51" s="61"/>
      <c r="PMW51" s="61"/>
      <c r="PMX51" s="61"/>
      <c r="PMY51" s="61"/>
      <c r="PMZ51" s="61"/>
      <c r="PNA51" s="61"/>
      <c r="PNB51" s="61"/>
      <c r="PNC51" s="61"/>
      <c r="PND51" s="61"/>
      <c r="PNE51" s="61"/>
      <c r="PNF51" s="61"/>
      <c r="PNG51" s="61"/>
      <c r="PNH51" s="61"/>
      <c r="PNI51" s="61"/>
      <c r="PNJ51" s="61"/>
      <c r="PNK51" s="61"/>
      <c r="PNL51" s="61"/>
      <c r="PNM51" s="61"/>
      <c r="PNN51" s="61"/>
      <c r="PNO51" s="61"/>
      <c r="PNP51" s="61"/>
      <c r="PNQ51" s="61"/>
      <c r="PNR51" s="61"/>
      <c r="PNS51" s="61"/>
      <c r="PNT51" s="61"/>
      <c r="PNU51" s="61"/>
      <c r="PNV51" s="61"/>
      <c r="PNW51" s="61"/>
      <c r="PNX51" s="61"/>
      <c r="PNY51" s="61"/>
      <c r="PNZ51" s="61"/>
      <c r="POA51" s="61"/>
      <c r="POB51" s="61"/>
      <c r="POC51" s="61"/>
      <c r="POD51" s="61"/>
      <c r="POE51" s="61"/>
      <c r="POF51" s="61"/>
      <c r="POG51" s="61"/>
      <c r="POH51" s="61"/>
      <c r="POI51" s="61"/>
      <c r="POJ51" s="61"/>
      <c r="POK51" s="61"/>
      <c r="POL51" s="61"/>
      <c r="POM51" s="61"/>
      <c r="PON51" s="61"/>
      <c r="POO51" s="61"/>
      <c r="POP51" s="61"/>
      <c r="POQ51" s="61"/>
      <c r="POR51" s="61"/>
      <c r="POS51" s="61"/>
      <c r="POT51" s="61"/>
      <c r="POU51" s="61"/>
      <c r="POV51" s="61"/>
      <c r="POW51" s="61"/>
      <c r="POX51" s="61"/>
      <c r="POY51" s="61"/>
      <c r="POZ51" s="61"/>
      <c r="PPA51" s="61"/>
      <c r="PPB51" s="61"/>
      <c r="PPC51" s="61"/>
      <c r="PPD51" s="61"/>
      <c r="PPE51" s="61"/>
      <c r="PPF51" s="61"/>
      <c r="PPG51" s="61"/>
      <c r="PPH51" s="61"/>
      <c r="PPI51" s="61"/>
      <c r="PPJ51" s="61"/>
      <c r="PPK51" s="61"/>
      <c r="PPL51" s="61"/>
      <c r="PPM51" s="61"/>
      <c r="PPN51" s="61"/>
      <c r="PPO51" s="61"/>
      <c r="PPP51" s="61"/>
      <c r="PPQ51" s="61"/>
      <c r="PPR51" s="61"/>
      <c r="PPS51" s="61"/>
      <c r="PPT51" s="61"/>
      <c r="PPU51" s="61"/>
      <c r="PPV51" s="61"/>
      <c r="PPW51" s="61"/>
      <c r="PPX51" s="61"/>
      <c r="PPY51" s="61"/>
      <c r="PPZ51" s="61"/>
      <c r="PQA51" s="61"/>
      <c r="PQB51" s="61"/>
      <c r="PQC51" s="61"/>
      <c r="PQD51" s="61"/>
      <c r="PQE51" s="61"/>
      <c r="PQF51" s="61"/>
      <c r="PQG51" s="61"/>
      <c r="PQH51" s="61"/>
      <c r="PQI51" s="61"/>
      <c r="PQJ51" s="61"/>
      <c r="PQK51" s="61"/>
      <c r="PQL51" s="61"/>
      <c r="PQM51" s="61"/>
      <c r="PQN51" s="61"/>
      <c r="PQO51" s="61"/>
      <c r="PQP51" s="61"/>
      <c r="PQQ51" s="61"/>
      <c r="PQR51" s="61"/>
      <c r="PQS51" s="61"/>
      <c r="PQT51" s="61"/>
      <c r="PQU51" s="61"/>
      <c r="PQV51" s="61"/>
      <c r="PQW51" s="61"/>
      <c r="PQX51" s="61"/>
      <c r="PQY51" s="61"/>
      <c r="PQZ51" s="61"/>
      <c r="PRA51" s="61"/>
      <c r="PRB51" s="61"/>
      <c r="PRC51" s="61"/>
      <c r="PRD51" s="61"/>
      <c r="PRE51" s="61"/>
      <c r="PRF51" s="61"/>
      <c r="PRG51" s="61"/>
      <c r="PRH51" s="61"/>
      <c r="PRI51" s="61"/>
      <c r="PRJ51" s="61"/>
      <c r="PRK51" s="61"/>
      <c r="PRL51" s="61"/>
      <c r="PRM51" s="61"/>
      <c r="PRN51" s="61"/>
      <c r="PRO51" s="61"/>
      <c r="PRP51" s="61"/>
      <c r="PRQ51" s="61"/>
      <c r="PRR51" s="61"/>
      <c r="PRS51" s="61"/>
      <c r="PRT51" s="61"/>
      <c r="PRU51" s="61"/>
      <c r="PRV51" s="61"/>
      <c r="PRW51" s="61"/>
      <c r="PRX51" s="61"/>
      <c r="PRY51" s="61"/>
      <c r="PRZ51" s="61"/>
      <c r="PSA51" s="61"/>
      <c r="PSB51" s="61"/>
      <c r="PSC51" s="61"/>
      <c r="PSD51" s="61"/>
      <c r="PSE51" s="61"/>
      <c r="PSF51" s="61"/>
      <c r="PSG51" s="61"/>
      <c r="PSH51" s="61"/>
      <c r="PSI51" s="61"/>
      <c r="PSJ51" s="61"/>
      <c r="PSK51" s="61"/>
      <c r="PSL51" s="61"/>
      <c r="PSM51" s="61"/>
      <c r="PSN51" s="61"/>
      <c r="PSO51" s="61"/>
      <c r="PSP51" s="61"/>
      <c r="PSQ51" s="61"/>
      <c r="PSR51" s="61"/>
      <c r="PSS51" s="61"/>
      <c r="PST51" s="61"/>
      <c r="PSU51" s="61"/>
      <c r="PSV51" s="61"/>
      <c r="PSW51" s="61"/>
      <c r="PSX51" s="61"/>
      <c r="PSY51" s="61"/>
      <c r="PSZ51" s="61"/>
      <c r="PTA51" s="61"/>
      <c r="PTB51" s="61"/>
      <c r="PTC51" s="61"/>
      <c r="PTD51" s="61"/>
      <c r="PTE51" s="61"/>
      <c r="PTF51" s="61"/>
      <c r="PTG51" s="61"/>
      <c r="PTH51" s="61"/>
      <c r="PTI51" s="61"/>
      <c r="PTJ51" s="61"/>
      <c r="PTK51" s="61"/>
      <c r="PTL51" s="61"/>
      <c r="PTM51" s="61"/>
      <c r="PTN51" s="61"/>
      <c r="PTO51" s="61"/>
      <c r="PTP51" s="61"/>
      <c r="PTQ51" s="61"/>
      <c r="PTR51" s="61"/>
      <c r="PTS51" s="61"/>
      <c r="PTT51" s="61"/>
      <c r="PTU51" s="61"/>
      <c r="PTV51" s="61"/>
      <c r="PTW51" s="61"/>
      <c r="PTX51" s="61"/>
      <c r="PTY51" s="61"/>
      <c r="PTZ51" s="61"/>
      <c r="PUA51" s="61"/>
      <c r="PUB51" s="61"/>
      <c r="PUC51" s="61"/>
      <c r="PUD51" s="61"/>
      <c r="PUE51" s="61"/>
      <c r="PUF51" s="61"/>
      <c r="PUG51" s="61"/>
      <c r="PUH51" s="61"/>
      <c r="PUI51" s="61"/>
      <c r="PUJ51" s="61"/>
      <c r="PUK51" s="61"/>
      <c r="PUL51" s="61"/>
      <c r="PUM51" s="61"/>
      <c r="PUN51" s="61"/>
      <c r="PUO51" s="61"/>
      <c r="PUP51" s="61"/>
      <c r="PUQ51" s="61"/>
      <c r="PUR51" s="61"/>
      <c r="PUS51" s="61"/>
      <c r="PUT51" s="61"/>
      <c r="PUU51" s="61"/>
      <c r="PUV51" s="61"/>
      <c r="PUW51" s="61"/>
      <c r="PUX51" s="61"/>
      <c r="PUY51" s="61"/>
      <c r="PUZ51" s="61"/>
      <c r="PVA51" s="61"/>
      <c r="PVB51" s="61"/>
      <c r="PVC51" s="61"/>
      <c r="PVD51" s="61"/>
      <c r="PVE51" s="61"/>
      <c r="PVF51" s="61"/>
      <c r="PVG51" s="61"/>
      <c r="PVH51" s="61"/>
      <c r="PVI51" s="61"/>
      <c r="PVJ51" s="61"/>
      <c r="PVK51" s="61"/>
      <c r="PVL51" s="61"/>
      <c r="PVM51" s="61"/>
      <c r="PVN51" s="61"/>
      <c r="PVO51" s="61"/>
      <c r="PVP51" s="61"/>
      <c r="PVQ51" s="61"/>
      <c r="PVR51" s="61"/>
      <c r="PVS51" s="61"/>
      <c r="PVT51" s="61"/>
      <c r="PVU51" s="61"/>
      <c r="PVV51" s="61"/>
      <c r="PVW51" s="61"/>
      <c r="PVX51" s="61"/>
      <c r="PVY51" s="61"/>
      <c r="PVZ51" s="61"/>
      <c r="PWA51" s="61"/>
      <c r="PWB51" s="61"/>
      <c r="PWC51" s="61"/>
      <c r="PWD51" s="61"/>
      <c r="PWE51" s="61"/>
      <c r="PWF51" s="61"/>
      <c r="PWG51" s="61"/>
      <c r="PWH51" s="61"/>
      <c r="PWI51" s="61"/>
      <c r="PWJ51" s="61"/>
      <c r="PWK51" s="61"/>
      <c r="PWL51" s="61"/>
      <c r="PWM51" s="61"/>
      <c r="PWN51" s="61"/>
      <c r="PWO51" s="61"/>
      <c r="PWP51" s="61"/>
      <c r="PWQ51" s="61"/>
      <c r="PWR51" s="61"/>
      <c r="PWS51" s="61"/>
      <c r="PWT51" s="61"/>
      <c r="PWU51" s="61"/>
      <c r="PWV51" s="61"/>
      <c r="PWW51" s="61"/>
      <c r="PWX51" s="61"/>
      <c r="PWY51" s="61"/>
      <c r="PWZ51" s="61"/>
      <c r="PXA51" s="61"/>
      <c r="PXB51" s="61"/>
      <c r="PXC51" s="61"/>
      <c r="PXD51" s="61"/>
      <c r="PXE51" s="61"/>
      <c r="PXF51" s="61"/>
      <c r="PXG51" s="61"/>
      <c r="PXH51" s="61"/>
      <c r="PXI51" s="61"/>
      <c r="PXJ51" s="61"/>
      <c r="PXK51" s="61"/>
      <c r="PXL51" s="61"/>
      <c r="PXM51" s="61"/>
      <c r="PXN51" s="61"/>
      <c r="PXO51" s="61"/>
      <c r="PXP51" s="61"/>
      <c r="PXQ51" s="61"/>
      <c r="PXR51" s="61"/>
      <c r="PXS51" s="61"/>
      <c r="PXT51" s="61"/>
      <c r="PXU51" s="61"/>
      <c r="PXV51" s="61"/>
      <c r="PXW51" s="61"/>
      <c r="PXX51" s="61"/>
      <c r="PXY51" s="61"/>
      <c r="PXZ51" s="61"/>
      <c r="PYA51" s="61"/>
      <c r="PYB51" s="61"/>
      <c r="PYC51" s="61"/>
      <c r="PYD51" s="61"/>
      <c r="PYE51" s="61"/>
      <c r="PYF51" s="61"/>
      <c r="PYG51" s="61"/>
      <c r="PYH51" s="61"/>
      <c r="PYI51" s="61"/>
      <c r="PYJ51" s="61"/>
      <c r="PYK51" s="61"/>
      <c r="PYL51" s="61"/>
      <c r="PYM51" s="61"/>
      <c r="PYN51" s="61"/>
      <c r="PYO51" s="61"/>
      <c r="PYP51" s="61"/>
      <c r="PYQ51" s="61"/>
      <c r="PYR51" s="61"/>
      <c r="PYS51" s="61"/>
      <c r="PYT51" s="61"/>
      <c r="PYU51" s="61"/>
      <c r="PYV51" s="61"/>
      <c r="PYW51" s="61"/>
      <c r="PYX51" s="61"/>
      <c r="PYY51" s="61"/>
      <c r="PYZ51" s="61"/>
      <c r="PZA51" s="61"/>
      <c r="PZB51" s="61"/>
      <c r="PZC51" s="61"/>
      <c r="PZD51" s="61"/>
      <c r="PZE51" s="61"/>
      <c r="PZF51" s="61"/>
      <c r="PZG51" s="61"/>
      <c r="PZH51" s="61"/>
      <c r="PZI51" s="61"/>
      <c r="PZJ51" s="61"/>
      <c r="PZK51" s="61"/>
      <c r="PZL51" s="61"/>
      <c r="PZM51" s="61"/>
      <c r="PZN51" s="61"/>
      <c r="PZO51" s="61"/>
      <c r="PZP51" s="61"/>
      <c r="PZQ51" s="61"/>
      <c r="PZR51" s="61"/>
      <c r="PZS51" s="61"/>
      <c r="PZT51" s="61"/>
      <c r="PZU51" s="61"/>
      <c r="PZV51" s="61"/>
      <c r="PZW51" s="61"/>
      <c r="PZX51" s="61"/>
      <c r="PZY51" s="61"/>
      <c r="PZZ51" s="61"/>
      <c r="QAA51" s="61"/>
      <c r="QAB51" s="61"/>
      <c r="QAC51" s="61"/>
      <c r="QAD51" s="61"/>
      <c r="QAE51" s="61"/>
      <c r="QAF51" s="61"/>
      <c r="QAG51" s="61"/>
      <c r="QAH51" s="61"/>
      <c r="QAI51" s="61"/>
      <c r="QAJ51" s="61"/>
      <c r="QAK51" s="61"/>
      <c r="QAL51" s="61"/>
      <c r="QAM51" s="61"/>
      <c r="QAN51" s="61"/>
      <c r="QAO51" s="61"/>
      <c r="QAP51" s="61"/>
      <c r="QAQ51" s="61"/>
      <c r="QAR51" s="61"/>
      <c r="QAS51" s="61"/>
      <c r="QAT51" s="61"/>
      <c r="QAU51" s="61"/>
      <c r="QAV51" s="61"/>
      <c r="QAW51" s="61"/>
      <c r="QAX51" s="61"/>
      <c r="QAY51" s="61"/>
      <c r="QAZ51" s="61"/>
      <c r="QBA51" s="61"/>
      <c r="QBB51" s="61"/>
      <c r="QBC51" s="61"/>
      <c r="QBD51" s="61"/>
      <c r="QBE51" s="61"/>
      <c r="QBF51" s="61"/>
      <c r="QBG51" s="61"/>
      <c r="QBH51" s="61"/>
      <c r="QBI51" s="61"/>
      <c r="QBJ51" s="61"/>
      <c r="QBK51" s="61"/>
      <c r="QBL51" s="61"/>
      <c r="QBM51" s="61"/>
      <c r="QBN51" s="61"/>
      <c r="QBO51" s="61"/>
      <c r="QBP51" s="61"/>
      <c r="QBQ51" s="61"/>
      <c r="QBR51" s="61"/>
      <c r="QBS51" s="61"/>
      <c r="QBT51" s="61"/>
      <c r="QBU51" s="61"/>
      <c r="QBV51" s="61"/>
      <c r="QBW51" s="61"/>
      <c r="QBX51" s="61"/>
      <c r="QBY51" s="61"/>
      <c r="QBZ51" s="61"/>
      <c r="QCA51" s="61"/>
      <c r="QCB51" s="61"/>
      <c r="QCC51" s="61"/>
      <c r="QCD51" s="61"/>
      <c r="QCE51" s="61"/>
      <c r="QCF51" s="61"/>
      <c r="QCG51" s="61"/>
      <c r="QCH51" s="61"/>
      <c r="QCI51" s="61"/>
      <c r="QCJ51" s="61"/>
      <c r="QCK51" s="61"/>
      <c r="QCL51" s="61"/>
      <c r="QCM51" s="61"/>
      <c r="QCN51" s="61"/>
      <c r="QCO51" s="61"/>
      <c r="QCP51" s="61"/>
      <c r="QCQ51" s="61"/>
      <c r="QCR51" s="61"/>
      <c r="QCS51" s="61"/>
      <c r="QCT51" s="61"/>
      <c r="QCU51" s="61"/>
      <c r="QCV51" s="61"/>
      <c r="QCW51" s="61"/>
      <c r="QCX51" s="61"/>
      <c r="QCY51" s="61"/>
      <c r="QCZ51" s="61"/>
      <c r="QDA51" s="61"/>
      <c r="QDB51" s="61"/>
      <c r="QDC51" s="61"/>
      <c r="QDD51" s="61"/>
      <c r="QDE51" s="61"/>
      <c r="QDF51" s="61"/>
      <c r="QDG51" s="61"/>
      <c r="QDH51" s="61"/>
      <c r="QDI51" s="61"/>
      <c r="QDJ51" s="61"/>
      <c r="QDK51" s="61"/>
      <c r="QDL51" s="61"/>
      <c r="QDM51" s="61"/>
      <c r="QDN51" s="61"/>
      <c r="QDO51" s="61"/>
      <c r="QDP51" s="61"/>
      <c r="QDQ51" s="61"/>
      <c r="QDR51" s="61"/>
      <c r="QDS51" s="61"/>
      <c r="QDT51" s="61"/>
      <c r="QDU51" s="61"/>
      <c r="QDV51" s="61"/>
      <c r="QDW51" s="61"/>
      <c r="QDX51" s="61"/>
      <c r="QDY51" s="61"/>
      <c r="QDZ51" s="61"/>
      <c r="QEA51" s="61"/>
      <c r="QEB51" s="61"/>
      <c r="QEC51" s="61"/>
      <c r="QED51" s="61"/>
      <c r="QEE51" s="61"/>
      <c r="QEF51" s="61"/>
      <c r="QEG51" s="61"/>
      <c r="QEH51" s="61"/>
      <c r="QEI51" s="61"/>
      <c r="QEJ51" s="61"/>
      <c r="QEK51" s="61"/>
      <c r="QEL51" s="61"/>
      <c r="QEM51" s="61"/>
      <c r="QEN51" s="61"/>
      <c r="QEO51" s="61"/>
      <c r="QEP51" s="61"/>
      <c r="QEQ51" s="61"/>
      <c r="QER51" s="61"/>
      <c r="QES51" s="61"/>
      <c r="QET51" s="61"/>
      <c r="QEU51" s="61"/>
      <c r="QEV51" s="61"/>
      <c r="QEW51" s="61"/>
      <c r="QEX51" s="61"/>
      <c r="QEY51" s="61"/>
      <c r="QEZ51" s="61"/>
      <c r="QFA51" s="61"/>
      <c r="QFB51" s="61"/>
      <c r="QFC51" s="61"/>
      <c r="QFD51" s="61"/>
      <c r="QFE51" s="61"/>
      <c r="QFF51" s="61"/>
      <c r="QFG51" s="61"/>
      <c r="QFH51" s="61"/>
      <c r="QFI51" s="61"/>
      <c r="QFJ51" s="61"/>
      <c r="QFK51" s="61"/>
      <c r="QFL51" s="61"/>
      <c r="QFM51" s="61"/>
      <c r="QFN51" s="61"/>
      <c r="QFO51" s="61"/>
      <c r="QFP51" s="61"/>
      <c r="QFQ51" s="61"/>
      <c r="QFR51" s="61"/>
      <c r="QFS51" s="61"/>
      <c r="QFT51" s="61"/>
      <c r="QFU51" s="61"/>
      <c r="QFV51" s="61"/>
      <c r="QFW51" s="61"/>
      <c r="QFX51" s="61"/>
      <c r="QFY51" s="61"/>
      <c r="QFZ51" s="61"/>
      <c r="QGA51" s="61"/>
      <c r="QGB51" s="61"/>
      <c r="QGC51" s="61"/>
      <c r="QGD51" s="61"/>
      <c r="QGE51" s="61"/>
      <c r="QGF51" s="61"/>
      <c r="QGG51" s="61"/>
      <c r="QGH51" s="61"/>
      <c r="QGI51" s="61"/>
      <c r="QGJ51" s="61"/>
      <c r="QGK51" s="61"/>
      <c r="QGL51" s="61"/>
      <c r="QGM51" s="61"/>
      <c r="QGN51" s="61"/>
      <c r="QGO51" s="61"/>
      <c r="QGP51" s="61"/>
      <c r="QGQ51" s="61"/>
      <c r="QGR51" s="61"/>
      <c r="QGS51" s="61"/>
      <c r="QGT51" s="61"/>
      <c r="QGU51" s="61"/>
      <c r="QGV51" s="61"/>
      <c r="QGW51" s="61"/>
      <c r="QGX51" s="61"/>
      <c r="QGY51" s="61"/>
      <c r="QGZ51" s="61"/>
      <c r="QHA51" s="61"/>
      <c r="QHB51" s="61"/>
      <c r="QHC51" s="61"/>
      <c r="QHD51" s="61"/>
      <c r="QHE51" s="61"/>
      <c r="QHF51" s="61"/>
      <c r="QHG51" s="61"/>
      <c r="QHH51" s="61"/>
      <c r="QHI51" s="61"/>
      <c r="QHJ51" s="61"/>
      <c r="QHK51" s="61"/>
      <c r="QHL51" s="61"/>
      <c r="QHM51" s="61"/>
      <c r="QHN51" s="61"/>
      <c r="QHO51" s="61"/>
      <c r="QHP51" s="61"/>
      <c r="QHQ51" s="61"/>
      <c r="QHR51" s="61"/>
      <c r="QHS51" s="61"/>
      <c r="QHT51" s="61"/>
      <c r="QHU51" s="61"/>
      <c r="QHV51" s="61"/>
      <c r="QHW51" s="61"/>
      <c r="QHX51" s="61"/>
      <c r="QHY51" s="61"/>
      <c r="QHZ51" s="61"/>
      <c r="QIA51" s="61"/>
      <c r="QIB51" s="61"/>
      <c r="QIC51" s="61"/>
      <c r="QID51" s="61"/>
      <c r="QIE51" s="61"/>
      <c r="QIF51" s="61"/>
      <c r="QIG51" s="61"/>
      <c r="QIH51" s="61"/>
      <c r="QII51" s="61"/>
      <c r="QIJ51" s="61"/>
      <c r="QIK51" s="61"/>
      <c r="QIL51" s="61"/>
      <c r="QIM51" s="61"/>
      <c r="QIN51" s="61"/>
      <c r="QIO51" s="61"/>
      <c r="QIP51" s="61"/>
      <c r="QIQ51" s="61"/>
      <c r="QIR51" s="61"/>
      <c r="QIS51" s="61"/>
      <c r="QIT51" s="61"/>
      <c r="QIU51" s="61"/>
      <c r="QIV51" s="61"/>
      <c r="QIW51" s="61"/>
      <c r="QIX51" s="61"/>
      <c r="QIY51" s="61"/>
      <c r="QIZ51" s="61"/>
      <c r="QJA51" s="61"/>
      <c r="QJB51" s="61"/>
      <c r="QJC51" s="61"/>
      <c r="QJD51" s="61"/>
      <c r="QJE51" s="61"/>
      <c r="QJF51" s="61"/>
      <c r="QJG51" s="61"/>
      <c r="QJH51" s="61"/>
      <c r="QJI51" s="61"/>
      <c r="QJJ51" s="61"/>
      <c r="QJK51" s="61"/>
      <c r="QJL51" s="61"/>
      <c r="QJM51" s="61"/>
      <c r="QJN51" s="61"/>
      <c r="QJO51" s="61"/>
      <c r="QJP51" s="61"/>
      <c r="QJQ51" s="61"/>
      <c r="QJR51" s="61"/>
      <c r="QJS51" s="61"/>
      <c r="QJT51" s="61"/>
      <c r="QJU51" s="61"/>
      <c r="QJV51" s="61"/>
      <c r="QJW51" s="61"/>
      <c r="QJX51" s="61"/>
      <c r="QJY51" s="61"/>
      <c r="QJZ51" s="61"/>
      <c r="QKA51" s="61"/>
      <c r="QKB51" s="61"/>
      <c r="QKC51" s="61"/>
      <c r="QKD51" s="61"/>
      <c r="QKE51" s="61"/>
      <c r="QKF51" s="61"/>
      <c r="QKG51" s="61"/>
      <c r="QKH51" s="61"/>
      <c r="QKI51" s="61"/>
      <c r="QKJ51" s="61"/>
      <c r="QKK51" s="61"/>
      <c r="QKL51" s="61"/>
      <c r="QKM51" s="61"/>
      <c r="QKN51" s="61"/>
      <c r="QKO51" s="61"/>
      <c r="QKP51" s="61"/>
      <c r="QKQ51" s="61"/>
      <c r="QKR51" s="61"/>
      <c r="QKS51" s="61"/>
      <c r="QKT51" s="61"/>
      <c r="QKU51" s="61"/>
      <c r="QKV51" s="61"/>
      <c r="QKW51" s="61"/>
      <c r="QKX51" s="61"/>
      <c r="QKY51" s="61"/>
      <c r="QKZ51" s="61"/>
      <c r="QLA51" s="61"/>
      <c r="QLB51" s="61"/>
      <c r="QLC51" s="61"/>
      <c r="QLD51" s="61"/>
      <c r="QLE51" s="61"/>
      <c r="QLF51" s="61"/>
      <c r="QLG51" s="61"/>
      <c r="QLH51" s="61"/>
      <c r="QLI51" s="61"/>
      <c r="QLJ51" s="61"/>
      <c r="QLK51" s="61"/>
      <c r="QLL51" s="61"/>
      <c r="QLM51" s="61"/>
      <c r="QLN51" s="61"/>
      <c r="QLO51" s="61"/>
      <c r="QLP51" s="61"/>
      <c r="QLQ51" s="61"/>
      <c r="QLR51" s="61"/>
      <c r="QLS51" s="61"/>
      <c r="QLT51" s="61"/>
      <c r="QLU51" s="61"/>
      <c r="QLV51" s="61"/>
      <c r="QLW51" s="61"/>
      <c r="QLX51" s="61"/>
      <c r="QLY51" s="61"/>
      <c r="QLZ51" s="61"/>
      <c r="QMA51" s="61"/>
      <c r="QMB51" s="61"/>
      <c r="QMC51" s="61"/>
      <c r="QMD51" s="61"/>
      <c r="QME51" s="61"/>
      <c r="QMF51" s="61"/>
      <c r="QMG51" s="61"/>
      <c r="QMH51" s="61"/>
      <c r="QMI51" s="61"/>
      <c r="QMJ51" s="61"/>
      <c r="QMK51" s="61"/>
      <c r="QML51" s="61"/>
      <c r="QMM51" s="61"/>
      <c r="QMN51" s="61"/>
      <c r="QMO51" s="61"/>
      <c r="QMP51" s="61"/>
      <c r="QMQ51" s="61"/>
      <c r="QMR51" s="61"/>
      <c r="QMS51" s="61"/>
      <c r="QMT51" s="61"/>
      <c r="QMU51" s="61"/>
      <c r="QMV51" s="61"/>
      <c r="QMW51" s="61"/>
      <c r="QMX51" s="61"/>
      <c r="QMY51" s="61"/>
      <c r="QMZ51" s="61"/>
      <c r="QNA51" s="61"/>
      <c r="QNB51" s="61"/>
      <c r="QNC51" s="61"/>
      <c r="QND51" s="61"/>
      <c r="QNE51" s="61"/>
      <c r="QNF51" s="61"/>
      <c r="QNG51" s="61"/>
      <c r="QNH51" s="61"/>
      <c r="QNI51" s="61"/>
      <c r="QNJ51" s="61"/>
      <c r="QNK51" s="61"/>
      <c r="QNL51" s="61"/>
      <c r="QNM51" s="61"/>
      <c r="QNN51" s="61"/>
      <c r="QNO51" s="61"/>
      <c r="QNP51" s="61"/>
      <c r="QNQ51" s="61"/>
      <c r="QNR51" s="61"/>
      <c r="QNS51" s="61"/>
      <c r="QNT51" s="61"/>
      <c r="QNU51" s="61"/>
      <c r="QNV51" s="61"/>
      <c r="QNW51" s="61"/>
      <c r="QNX51" s="61"/>
      <c r="QNY51" s="61"/>
      <c r="QNZ51" s="61"/>
      <c r="QOA51" s="61"/>
      <c r="QOB51" s="61"/>
      <c r="QOC51" s="61"/>
      <c r="QOD51" s="61"/>
      <c r="QOE51" s="61"/>
      <c r="QOF51" s="61"/>
      <c r="QOG51" s="61"/>
      <c r="QOH51" s="61"/>
      <c r="QOI51" s="61"/>
      <c r="QOJ51" s="61"/>
      <c r="QOK51" s="61"/>
      <c r="QOL51" s="61"/>
      <c r="QOM51" s="61"/>
      <c r="QON51" s="61"/>
      <c r="QOO51" s="61"/>
      <c r="QOP51" s="61"/>
      <c r="QOQ51" s="61"/>
      <c r="QOR51" s="61"/>
      <c r="QOS51" s="61"/>
      <c r="QOT51" s="61"/>
      <c r="QOU51" s="61"/>
      <c r="QOV51" s="61"/>
      <c r="QOW51" s="61"/>
      <c r="QOX51" s="61"/>
      <c r="QOY51" s="61"/>
      <c r="QOZ51" s="61"/>
      <c r="QPA51" s="61"/>
      <c r="QPB51" s="61"/>
      <c r="QPC51" s="61"/>
      <c r="QPD51" s="61"/>
      <c r="QPE51" s="61"/>
      <c r="QPF51" s="61"/>
      <c r="QPG51" s="61"/>
      <c r="QPH51" s="61"/>
      <c r="QPI51" s="61"/>
      <c r="QPJ51" s="61"/>
      <c r="QPK51" s="61"/>
      <c r="QPL51" s="61"/>
      <c r="QPM51" s="61"/>
      <c r="QPN51" s="61"/>
      <c r="QPO51" s="61"/>
      <c r="QPP51" s="61"/>
      <c r="QPQ51" s="61"/>
      <c r="QPR51" s="61"/>
      <c r="QPS51" s="61"/>
      <c r="QPT51" s="61"/>
      <c r="QPU51" s="61"/>
      <c r="QPV51" s="61"/>
      <c r="QPW51" s="61"/>
      <c r="QPX51" s="61"/>
      <c r="QPY51" s="61"/>
      <c r="QPZ51" s="61"/>
      <c r="QQA51" s="61"/>
      <c r="QQB51" s="61"/>
      <c r="QQC51" s="61"/>
      <c r="QQD51" s="61"/>
      <c r="QQE51" s="61"/>
      <c r="QQF51" s="61"/>
      <c r="QQG51" s="61"/>
      <c r="QQH51" s="61"/>
      <c r="QQI51" s="61"/>
      <c r="QQJ51" s="61"/>
      <c r="QQK51" s="61"/>
      <c r="QQL51" s="61"/>
      <c r="QQM51" s="61"/>
      <c r="QQN51" s="61"/>
      <c r="QQO51" s="61"/>
      <c r="QQP51" s="61"/>
      <c r="QQQ51" s="61"/>
      <c r="QQR51" s="61"/>
      <c r="QQS51" s="61"/>
      <c r="QQT51" s="61"/>
      <c r="QQU51" s="61"/>
      <c r="QQV51" s="61"/>
      <c r="QQW51" s="61"/>
      <c r="QQX51" s="61"/>
      <c r="QQY51" s="61"/>
      <c r="QQZ51" s="61"/>
      <c r="QRA51" s="61"/>
      <c r="QRB51" s="61"/>
      <c r="QRC51" s="61"/>
      <c r="QRD51" s="61"/>
      <c r="QRE51" s="61"/>
      <c r="QRF51" s="61"/>
      <c r="QRG51" s="61"/>
      <c r="QRH51" s="61"/>
      <c r="QRI51" s="61"/>
      <c r="QRJ51" s="61"/>
      <c r="QRK51" s="61"/>
      <c r="QRL51" s="61"/>
      <c r="QRM51" s="61"/>
      <c r="QRN51" s="61"/>
      <c r="QRO51" s="61"/>
      <c r="QRP51" s="61"/>
      <c r="QRQ51" s="61"/>
      <c r="QRR51" s="61"/>
      <c r="QRS51" s="61"/>
      <c r="QRT51" s="61"/>
      <c r="QRU51" s="61"/>
      <c r="QRV51" s="61"/>
      <c r="QRW51" s="61"/>
      <c r="QRX51" s="61"/>
      <c r="QRY51" s="61"/>
      <c r="QRZ51" s="61"/>
      <c r="QSA51" s="61"/>
      <c r="QSB51" s="61"/>
      <c r="QSC51" s="61"/>
      <c r="QSD51" s="61"/>
      <c r="QSE51" s="61"/>
      <c r="QSF51" s="61"/>
      <c r="QSG51" s="61"/>
      <c r="QSH51" s="61"/>
      <c r="QSI51" s="61"/>
      <c r="QSJ51" s="61"/>
      <c r="QSK51" s="61"/>
      <c r="QSL51" s="61"/>
      <c r="QSM51" s="61"/>
      <c r="QSN51" s="61"/>
      <c r="QSO51" s="61"/>
      <c r="QSP51" s="61"/>
      <c r="QSQ51" s="61"/>
      <c r="QSR51" s="61"/>
      <c r="QSS51" s="61"/>
      <c r="QST51" s="61"/>
      <c r="QSU51" s="61"/>
      <c r="QSV51" s="61"/>
      <c r="QSW51" s="61"/>
      <c r="QSX51" s="61"/>
      <c r="QSY51" s="61"/>
      <c r="QSZ51" s="61"/>
      <c r="QTA51" s="61"/>
      <c r="QTB51" s="61"/>
      <c r="QTC51" s="61"/>
      <c r="QTD51" s="61"/>
      <c r="QTE51" s="61"/>
      <c r="QTF51" s="61"/>
      <c r="QTG51" s="61"/>
      <c r="QTH51" s="61"/>
      <c r="QTI51" s="61"/>
      <c r="QTJ51" s="61"/>
      <c r="QTK51" s="61"/>
      <c r="QTL51" s="61"/>
      <c r="QTM51" s="61"/>
      <c r="QTN51" s="61"/>
      <c r="QTO51" s="61"/>
      <c r="QTP51" s="61"/>
      <c r="QTQ51" s="61"/>
      <c r="QTR51" s="61"/>
      <c r="QTS51" s="61"/>
      <c r="QTT51" s="61"/>
      <c r="QTU51" s="61"/>
      <c r="QTV51" s="61"/>
      <c r="QTW51" s="61"/>
      <c r="QTX51" s="61"/>
      <c r="QTY51" s="61"/>
      <c r="QTZ51" s="61"/>
      <c r="QUA51" s="61"/>
      <c r="QUB51" s="61"/>
      <c r="QUC51" s="61"/>
      <c r="QUD51" s="61"/>
      <c r="QUE51" s="61"/>
      <c r="QUF51" s="61"/>
      <c r="QUG51" s="61"/>
      <c r="QUH51" s="61"/>
      <c r="QUI51" s="61"/>
      <c r="QUJ51" s="61"/>
      <c r="QUK51" s="61"/>
      <c r="QUL51" s="61"/>
      <c r="QUM51" s="61"/>
      <c r="QUN51" s="61"/>
      <c r="QUO51" s="61"/>
      <c r="QUP51" s="61"/>
      <c r="QUQ51" s="61"/>
      <c r="QUR51" s="61"/>
      <c r="QUS51" s="61"/>
      <c r="QUT51" s="61"/>
      <c r="QUU51" s="61"/>
      <c r="QUV51" s="61"/>
      <c r="QUW51" s="61"/>
      <c r="QUX51" s="61"/>
      <c r="QUY51" s="61"/>
      <c r="QUZ51" s="61"/>
      <c r="QVA51" s="61"/>
      <c r="QVB51" s="61"/>
      <c r="QVC51" s="61"/>
      <c r="QVD51" s="61"/>
      <c r="QVE51" s="61"/>
      <c r="QVF51" s="61"/>
      <c r="QVG51" s="61"/>
      <c r="QVH51" s="61"/>
      <c r="QVI51" s="61"/>
      <c r="QVJ51" s="61"/>
      <c r="QVK51" s="61"/>
      <c r="QVL51" s="61"/>
      <c r="QVM51" s="61"/>
      <c r="QVN51" s="61"/>
      <c r="QVO51" s="61"/>
      <c r="QVP51" s="61"/>
      <c r="QVQ51" s="61"/>
      <c r="QVR51" s="61"/>
      <c r="QVS51" s="61"/>
      <c r="QVT51" s="61"/>
      <c r="QVU51" s="61"/>
      <c r="QVV51" s="61"/>
      <c r="QVW51" s="61"/>
      <c r="QVX51" s="61"/>
      <c r="QVY51" s="61"/>
      <c r="QVZ51" s="61"/>
      <c r="QWA51" s="61"/>
      <c r="QWB51" s="61"/>
      <c r="QWC51" s="61"/>
      <c r="QWD51" s="61"/>
      <c r="QWE51" s="61"/>
      <c r="QWF51" s="61"/>
      <c r="QWG51" s="61"/>
      <c r="QWH51" s="61"/>
      <c r="QWI51" s="61"/>
      <c r="QWJ51" s="61"/>
      <c r="QWK51" s="61"/>
      <c r="QWL51" s="61"/>
      <c r="QWM51" s="61"/>
      <c r="QWN51" s="61"/>
      <c r="QWO51" s="61"/>
      <c r="QWP51" s="61"/>
      <c r="QWQ51" s="61"/>
      <c r="QWR51" s="61"/>
      <c r="QWS51" s="61"/>
      <c r="QWT51" s="61"/>
      <c r="QWU51" s="61"/>
      <c r="QWV51" s="61"/>
      <c r="QWW51" s="61"/>
      <c r="QWX51" s="61"/>
      <c r="QWY51" s="61"/>
      <c r="QWZ51" s="61"/>
      <c r="QXA51" s="61"/>
      <c r="QXB51" s="61"/>
      <c r="QXC51" s="61"/>
      <c r="QXD51" s="61"/>
      <c r="QXE51" s="61"/>
      <c r="QXF51" s="61"/>
      <c r="QXG51" s="61"/>
      <c r="QXH51" s="61"/>
      <c r="QXI51" s="61"/>
      <c r="QXJ51" s="61"/>
      <c r="QXK51" s="61"/>
      <c r="QXL51" s="61"/>
      <c r="QXM51" s="61"/>
      <c r="QXN51" s="61"/>
      <c r="QXO51" s="61"/>
      <c r="QXP51" s="61"/>
      <c r="QXQ51" s="61"/>
      <c r="QXR51" s="61"/>
      <c r="QXS51" s="61"/>
      <c r="QXT51" s="61"/>
      <c r="QXU51" s="61"/>
      <c r="QXV51" s="61"/>
      <c r="QXW51" s="61"/>
      <c r="QXX51" s="61"/>
      <c r="QXY51" s="61"/>
      <c r="QXZ51" s="61"/>
      <c r="QYA51" s="61"/>
      <c r="QYB51" s="61"/>
      <c r="QYC51" s="61"/>
      <c r="QYD51" s="61"/>
      <c r="QYE51" s="61"/>
      <c r="QYF51" s="61"/>
      <c r="QYG51" s="61"/>
      <c r="QYH51" s="61"/>
      <c r="QYI51" s="61"/>
      <c r="QYJ51" s="61"/>
      <c r="QYK51" s="61"/>
      <c r="QYL51" s="61"/>
      <c r="QYM51" s="61"/>
      <c r="QYN51" s="61"/>
      <c r="QYO51" s="61"/>
      <c r="QYP51" s="61"/>
      <c r="QYQ51" s="61"/>
      <c r="QYR51" s="61"/>
      <c r="QYS51" s="61"/>
      <c r="QYT51" s="61"/>
      <c r="QYU51" s="61"/>
      <c r="QYV51" s="61"/>
      <c r="QYW51" s="61"/>
      <c r="QYX51" s="61"/>
      <c r="QYY51" s="61"/>
      <c r="QYZ51" s="61"/>
      <c r="QZA51" s="61"/>
      <c r="QZB51" s="61"/>
      <c r="QZC51" s="61"/>
      <c r="QZD51" s="61"/>
      <c r="QZE51" s="61"/>
      <c r="QZF51" s="61"/>
      <c r="QZG51" s="61"/>
      <c r="QZH51" s="61"/>
      <c r="QZI51" s="61"/>
      <c r="QZJ51" s="61"/>
      <c r="QZK51" s="61"/>
      <c r="QZL51" s="61"/>
      <c r="QZM51" s="61"/>
      <c r="QZN51" s="61"/>
      <c r="QZO51" s="61"/>
      <c r="QZP51" s="61"/>
      <c r="QZQ51" s="61"/>
      <c r="QZR51" s="61"/>
      <c r="QZS51" s="61"/>
      <c r="QZT51" s="61"/>
      <c r="QZU51" s="61"/>
      <c r="QZV51" s="61"/>
      <c r="QZW51" s="61"/>
      <c r="QZX51" s="61"/>
      <c r="QZY51" s="61"/>
      <c r="QZZ51" s="61"/>
      <c r="RAA51" s="61"/>
      <c r="RAB51" s="61"/>
      <c r="RAC51" s="61"/>
      <c r="RAD51" s="61"/>
      <c r="RAE51" s="61"/>
      <c r="RAF51" s="61"/>
      <c r="RAG51" s="61"/>
      <c r="RAH51" s="61"/>
      <c r="RAI51" s="61"/>
      <c r="RAJ51" s="61"/>
      <c r="RAK51" s="61"/>
      <c r="RAL51" s="61"/>
      <c r="RAM51" s="61"/>
      <c r="RAN51" s="61"/>
      <c r="RAO51" s="61"/>
      <c r="RAP51" s="61"/>
      <c r="RAQ51" s="61"/>
      <c r="RAR51" s="61"/>
      <c r="RAS51" s="61"/>
      <c r="RAT51" s="61"/>
      <c r="RAU51" s="61"/>
      <c r="RAV51" s="61"/>
      <c r="RAW51" s="61"/>
      <c r="RAX51" s="61"/>
      <c r="RAY51" s="61"/>
      <c r="RAZ51" s="61"/>
      <c r="RBA51" s="61"/>
      <c r="RBB51" s="61"/>
      <c r="RBC51" s="61"/>
      <c r="RBD51" s="61"/>
      <c r="RBE51" s="61"/>
      <c r="RBF51" s="61"/>
      <c r="RBG51" s="61"/>
      <c r="RBH51" s="61"/>
      <c r="RBI51" s="61"/>
      <c r="RBJ51" s="61"/>
      <c r="RBK51" s="61"/>
      <c r="RBL51" s="61"/>
      <c r="RBM51" s="61"/>
      <c r="RBN51" s="61"/>
      <c r="RBO51" s="61"/>
      <c r="RBP51" s="61"/>
      <c r="RBQ51" s="61"/>
      <c r="RBR51" s="61"/>
      <c r="RBS51" s="61"/>
      <c r="RBT51" s="61"/>
      <c r="RBU51" s="61"/>
      <c r="RBV51" s="61"/>
      <c r="RBW51" s="61"/>
      <c r="RBX51" s="61"/>
      <c r="RBY51" s="61"/>
      <c r="RBZ51" s="61"/>
      <c r="RCA51" s="61"/>
      <c r="RCB51" s="61"/>
      <c r="RCC51" s="61"/>
      <c r="RCD51" s="61"/>
      <c r="RCE51" s="61"/>
      <c r="RCF51" s="61"/>
      <c r="RCG51" s="61"/>
      <c r="RCH51" s="61"/>
      <c r="RCI51" s="61"/>
      <c r="RCJ51" s="61"/>
      <c r="RCK51" s="61"/>
      <c r="RCL51" s="61"/>
      <c r="RCM51" s="61"/>
      <c r="RCN51" s="61"/>
      <c r="RCO51" s="61"/>
      <c r="RCP51" s="61"/>
      <c r="RCQ51" s="61"/>
      <c r="RCR51" s="61"/>
      <c r="RCS51" s="61"/>
      <c r="RCT51" s="61"/>
      <c r="RCU51" s="61"/>
      <c r="RCV51" s="61"/>
      <c r="RCW51" s="61"/>
      <c r="RCX51" s="61"/>
      <c r="RCY51" s="61"/>
      <c r="RCZ51" s="61"/>
      <c r="RDA51" s="61"/>
      <c r="RDB51" s="61"/>
      <c r="RDC51" s="61"/>
      <c r="RDD51" s="61"/>
      <c r="RDE51" s="61"/>
      <c r="RDF51" s="61"/>
      <c r="RDG51" s="61"/>
      <c r="RDH51" s="61"/>
      <c r="RDI51" s="61"/>
      <c r="RDJ51" s="61"/>
      <c r="RDK51" s="61"/>
      <c r="RDL51" s="61"/>
      <c r="RDM51" s="61"/>
      <c r="RDN51" s="61"/>
      <c r="RDO51" s="61"/>
      <c r="RDP51" s="61"/>
      <c r="RDQ51" s="61"/>
      <c r="RDR51" s="61"/>
      <c r="RDS51" s="61"/>
      <c r="RDT51" s="61"/>
      <c r="RDU51" s="61"/>
      <c r="RDV51" s="61"/>
      <c r="RDW51" s="61"/>
      <c r="RDX51" s="61"/>
      <c r="RDY51" s="61"/>
      <c r="RDZ51" s="61"/>
      <c r="REA51" s="61"/>
      <c r="REB51" s="61"/>
      <c r="REC51" s="61"/>
      <c r="RED51" s="61"/>
      <c r="REE51" s="61"/>
      <c r="REF51" s="61"/>
      <c r="REG51" s="61"/>
      <c r="REH51" s="61"/>
      <c r="REI51" s="61"/>
      <c r="REJ51" s="61"/>
      <c r="REK51" s="61"/>
      <c r="REL51" s="61"/>
      <c r="REM51" s="61"/>
      <c r="REN51" s="61"/>
      <c r="REO51" s="61"/>
      <c r="REP51" s="61"/>
      <c r="REQ51" s="61"/>
      <c r="RER51" s="61"/>
      <c r="RES51" s="61"/>
      <c r="RET51" s="61"/>
      <c r="REU51" s="61"/>
      <c r="REV51" s="61"/>
      <c r="REW51" s="61"/>
      <c r="REX51" s="61"/>
      <c r="REY51" s="61"/>
      <c r="REZ51" s="61"/>
      <c r="RFA51" s="61"/>
      <c r="RFB51" s="61"/>
      <c r="RFC51" s="61"/>
      <c r="RFD51" s="61"/>
      <c r="RFE51" s="61"/>
      <c r="RFF51" s="61"/>
      <c r="RFG51" s="61"/>
      <c r="RFH51" s="61"/>
      <c r="RFI51" s="61"/>
      <c r="RFJ51" s="61"/>
      <c r="RFK51" s="61"/>
      <c r="RFL51" s="61"/>
      <c r="RFM51" s="61"/>
      <c r="RFN51" s="61"/>
      <c r="RFO51" s="61"/>
      <c r="RFP51" s="61"/>
      <c r="RFQ51" s="61"/>
      <c r="RFR51" s="61"/>
      <c r="RFS51" s="61"/>
      <c r="RFT51" s="61"/>
      <c r="RFU51" s="61"/>
      <c r="RFV51" s="61"/>
      <c r="RFW51" s="61"/>
      <c r="RFX51" s="61"/>
      <c r="RFY51" s="61"/>
      <c r="RFZ51" s="61"/>
      <c r="RGA51" s="61"/>
      <c r="RGB51" s="61"/>
      <c r="RGC51" s="61"/>
      <c r="RGD51" s="61"/>
      <c r="RGE51" s="61"/>
      <c r="RGF51" s="61"/>
      <c r="RGG51" s="61"/>
      <c r="RGH51" s="61"/>
      <c r="RGI51" s="61"/>
      <c r="RGJ51" s="61"/>
      <c r="RGK51" s="61"/>
      <c r="RGL51" s="61"/>
      <c r="RGM51" s="61"/>
      <c r="RGN51" s="61"/>
      <c r="RGO51" s="61"/>
      <c r="RGP51" s="61"/>
      <c r="RGQ51" s="61"/>
      <c r="RGR51" s="61"/>
      <c r="RGS51" s="61"/>
      <c r="RGT51" s="61"/>
      <c r="RGU51" s="61"/>
      <c r="RGV51" s="61"/>
      <c r="RGW51" s="61"/>
      <c r="RGX51" s="61"/>
      <c r="RGY51" s="61"/>
      <c r="RGZ51" s="61"/>
      <c r="RHA51" s="61"/>
      <c r="RHB51" s="61"/>
      <c r="RHC51" s="61"/>
      <c r="RHD51" s="61"/>
      <c r="RHE51" s="61"/>
      <c r="RHF51" s="61"/>
      <c r="RHG51" s="61"/>
      <c r="RHH51" s="61"/>
      <c r="RHI51" s="61"/>
      <c r="RHJ51" s="61"/>
      <c r="RHK51" s="61"/>
      <c r="RHL51" s="61"/>
      <c r="RHM51" s="61"/>
      <c r="RHN51" s="61"/>
      <c r="RHO51" s="61"/>
      <c r="RHP51" s="61"/>
      <c r="RHQ51" s="61"/>
      <c r="RHR51" s="61"/>
      <c r="RHS51" s="61"/>
      <c r="RHT51" s="61"/>
      <c r="RHU51" s="61"/>
      <c r="RHV51" s="61"/>
      <c r="RHW51" s="61"/>
      <c r="RHX51" s="61"/>
      <c r="RHY51" s="61"/>
      <c r="RHZ51" s="61"/>
      <c r="RIA51" s="61"/>
      <c r="RIB51" s="61"/>
      <c r="RIC51" s="61"/>
      <c r="RID51" s="61"/>
      <c r="RIE51" s="61"/>
      <c r="RIF51" s="61"/>
      <c r="RIG51" s="61"/>
      <c r="RIH51" s="61"/>
      <c r="RII51" s="61"/>
      <c r="RIJ51" s="61"/>
      <c r="RIK51" s="61"/>
      <c r="RIL51" s="61"/>
      <c r="RIM51" s="61"/>
      <c r="RIN51" s="61"/>
      <c r="RIO51" s="61"/>
      <c r="RIP51" s="61"/>
      <c r="RIQ51" s="61"/>
      <c r="RIR51" s="61"/>
      <c r="RIS51" s="61"/>
      <c r="RIT51" s="61"/>
      <c r="RIU51" s="61"/>
      <c r="RIV51" s="61"/>
      <c r="RIW51" s="61"/>
      <c r="RIX51" s="61"/>
      <c r="RIY51" s="61"/>
      <c r="RIZ51" s="61"/>
      <c r="RJA51" s="61"/>
      <c r="RJB51" s="61"/>
      <c r="RJC51" s="61"/>
      <c r="RJD51" s="61"/>
      <c r="RJE51" s="61"/>
      <c r="RJF51" s="61"/>
      <c r="RJG51" s="61"/>
      <c r="RJH51" s="61"/>
      <c r="RJI51" s="61"/>
      <c r="RJJ51" s="61"/>
      <c r="RJK51" s="61"/>
      <c r="RJL51" s="61"/>
      <c r="RJM51" s="61"/>
      <c r="RJN51" s="61"/>
      <c r="RJO51" s="61"/>
      <c r="RJP51" s="61"/>
      <c r="RJQ51" s="61"/>
      <c r="RJR51" s="61"/>
      <c r="RJS51" s="61"/>
      <c r="RJT51" s="61"/>
      <c r="RJU51" s="61"/>
      <c r="RJV51" s="61"/>
      <c r="RJW51" s="61"/>
      <c r="RJX51" s="61"/>
      <c r="RJY51" s="61"/>
      <c r="RJZ51" s="61"/>
      <c r="RKA51" s="61"/>
      <c r="RKB51" s="61"/>
      <c r="RKC51" s="61"/>
      <c r="RKD51" s="61"/>
      <c r="RKE51" s="61"/>
      <c r="RKF51" s="61"/>
      <c r="RKG51" s="61"/>
      <c r="RKH51" s="61"/>
      <c r="RKI51" s="61"/>
      <c r="RKJ51" s="61"/>
      <c r="RKK51" s="61"/>
      <c r="RKL51" s="61"/>
      <c r="RKM51" s="61"/>
      <c r="RKN51" s="61"/>
      <c r="RKO51" s="61"/>
      <c r="RKP51" s="61"/>
      <c r="RKQ51" s="61"/>
      <c r="RKR51" s="61"/>
      <c r="RKS51" s="61"/>
      <c r="RKT51" s="61"/>
      <c r="RKU51" s="61"/>
      <c r="RKV51" s="61"/>
      <c r="RKW51" s="61"/>
      <c r="RKX51" s="61"/>
      <c r="RKY51" s="61"/>
      <c r="RKZ51" s="61"/>
      <c r="RLA51" s="61"/>
      <c r="RLB51" s="61"/>
      <c r="RLC51" s="61"/>
      <c r="RLD51" s="61"/>
      <c r="RLE51" s="61"/>
      <c r="RLF51" s="61"/>
      <c r="RLG51" s="61"/>
      <c r="RLH51" s="61"/>
      <c r="RLI51" s="61"/>
      <c r="RLJ51" s="61"/>
      <c r="RLK51" s="61"/>
      <c r="RLL51" s="61"/>
      <c r="RLM51" s="61"/>
      <c r="RLN51" s="61"/>
      <c r="RLO51" s="61"/>
      <c r="RLP51" s="61"/>
      <c r="RLQ51" s="61"/>
      <c r="RLR51" s="61"/>
      <c r="RLS51" s="61"/>
      <c r="RLT51" s="61"/>
      <c r="RLU51" s="61"/>
      <c r="RLV51" s="61"/>
      <c r="RLW51" s="61"/>
      <c r="RLX51" s="61"/>
      <c r="RLY51" s="61"/>
      <c r="RLZ51" s="61"/>
      <c r="RMA51" s="61"/>
      <c r="RMB51" s="61"/>
      <c r="RMC51" s="61"/>
      <c r="RMD51" s="61"/>
      <c r="RME51" s="61"/>
      <c r="RMF51" s="61"/>
      <c r="RMG51" s="61"/>
      <c r="RMH51" s="61"/>
      <c r="RMI51" s="61"/>
      <c r="RMJ51" s="61"/>
      <c r="RMK51" s="61"/>
      <c r="RML51" s="61"/>
      <c r="RMM51" s="61"/>
      <c r="RMN51" s="61"/>
      <c r="RMO51" s="61"/>
      <c r="RMP51" s="61"/>
      <c r="RMQ51" s="61"/>
      <c r="RMR51" s="61"/>
      <c r="RMS51" s="61"/>
      <c r="RMT51" s="61"/>
      <c r="RMU51" s="61"/>
      <c r="RMV51" s="61"/>
      <c r="RMW51" s="61"/>
      <c r="RMX51" s="61"/>
      <c r="RMY51" s="61"/>
      <c r="RMZ51" s="61"/>
      <c r="RNA51" s="61"/>
      <c r="RNB51" s="61"/>
      <c r="RNC51" s="61"/>
      <c r="RND51" s="61"/>
      <c r="RNE51" s="61"/>
      <c r="RNF51" s="61"/>
      <c r="RNG51" s="61"/>
      <c r="RNH51" s="61"/>
      <c r="RNI51" s="61"/>
      <c r="RNJ51" s="61"/>
      <c r="RNK51" s="61"/>
      <c r="RNL51" s="61"/>
      <c r="RNM51" s="61"/>
      <c r="RNN51" s="61"/>
      <c r="RNO51" s="61"/>
      <c r="RNP51" s="61"/>
      <c r="RNQ51" s="61"/>
      <c r="RNR51" s="61"/>
      <c r="RNS51" s="61"/>
      <c r="RNT51" s="61"/>
      <c r="RNU51" s="61"/>
      <c r="RNV51" s="61"/>
      <c r="RNW51" s="61"/>
      <c r="RNX51" s="61"/>
      <c r="RNY51" s="61"/>
      <c r="RNZ51" s="61"/>
      <c r="ROA51" s="61"/>
      <c r="ROB51" s="61"/>
      <c r="ROC51" s="61"/>
      <c r="ROD51" s="61"/>
      <c r="ROE51" s="61"/>
      <c r="ROF51" s="61"/>
      <c r="ROG51" s="61"/>
      <c r="ROH51" s="61"/>
      <c r="ROI51" s="61"/>
      <c r="ROJ51" s="61"/>
      <c r="ROK51" s="61"/>
      <c r="ROL51" s="61"/>
      <c r="ROM51" s="61"/>
      <c r="RON51" s="61"/>
      <c r="ROO51" s="61"/>
      <c r="ROP51" s="61"/>
      <c r="ROQ51" s="61"/>
      <c r="ROR51" s="61"/>
      <c r="ROS51" s="61"/>
      <c r="ROT51" s="61"/>
      <c r="ROU51" s="61"/>
      <c r="ROV51" s="61"/>
      <c r="ROW51" s="61"/>
      <c r="ROX51" s="61"/>
      <c r="ROY51" s="61"/>
      <c r="ROZ51" s="61"/>
      <c r="RPA51" s="61"/>
      <c r="RPB51" s="61"/>
      <c r="RPC51" s="61"/>
      <c r="RPD51" s="61"/>
      <c r="RPE51" s="61"/>
      <c r="RPF51" s="61"/>
      <c r="RPG51" s="61"/>
      <c r="RPH51" s="61"/>
      <c r="RPI51" s="61"/>
      <c r="RPJ51" s="61"/>
      <c r="RPK51" s="61"/>
      <c r="RPL51" s="61"/>
      <c r="RPM51" s="61"/>
      <c r="RPN51" s="61"/>
      <c r="RPO51" s="61"/>
      <c r="RPP51" s="61"/>
      <c r="RPQ51" s="61"/>
      <c r="RPR51" s="61"/>
      <c r="RPS51" s="61"/>
      <c r="RPT51" s="61"/>
      <c r="RPU51" s="61"/>
      <c r="RPV51" s="61"/>
      <c r="RPW51" s="61"/>
      <c r="RPX51" s="61"/>
      <c r="RPY51" s="61"/>
      <c r="RPZ51" s="61"/>
      <c r="RQA51" s="61"/>
      <c r="RQB51" s="61"/>
      <c r="RQC51" s="61"/>
      <c r="RQD51" s="61"/>
      <c r="RQE51" s="61"/>
      <c r="RQF51" s="61"/>
      <c r="RQG51" s="61"/>
      <c r="RQH51" s="61"/>
      <c r="RQI51" s="61"/>
      <c r="RQJ51" s="61"/>
      <c r="RQK51" s="61"/>
      <c r="RQL51" s="61"/>
      <c r="RQM51" s="61"/>
      <c r="RQN51" s="61"/>
      <c r="RQO51" s="61"/>
      <c r="RQP51" s="61"/>
      <c r="RQQ51" s="61"/>
      <c r="RQR51" s="61"/>
      <c r="RQS51" s="61"/>
      <c r="RQT51" s="61"/>
      <c r="RQU51" s="61"/>
      <c r="RQV51" s="61"/>
      <c r="RQW51" s="61"/>
      <c r="RQX51" s="61"/>
      <c r="RQY51" s="61"/>
      <c r="RQZ51" s="61"/>
      <c r="RRA51" s="61"/>
      <c r="RRB51" s="61"/>
      <c r="RRC51" s="61"/>
      <c r="RRD51" s="61"/>
      <c r="RRE51" s="61"/>
      <c r="RRF51" s="61"/>
      <c r="RRG51" s="61"/>
      <c r="RRH51" s="61"/>
      <c r="RRI51" s="61"/>
      <c r="RRJ51" s="61"/>
      <c r="RRK51" s="61"/>
      <c r="RRL51" s="61"/>
      <c r="RRM51" s="61"/>
      <c r="RRN51" s="61"/>
      <c r="RRO51" s="61"/>
      <c r="RRP51" s="61"/>
      <c r="RRQ51" s="61"/>
      <c r="RRR51" s="61"/>
      <c r="RRS51" s="61"/>
      <c r="RRT51" s="61"/>
      <c r="RRU51" s="61"/>
      <c r="RRV51" s="61"/>
      <c r="RRW51" s="61"/>
      <c r="RRX51" s="61"/>
      <c r="RRY51" s="61"/>
      <c r="RRZ51" s="61"/>
      <c r="RSA51" s="61"/>
      <c r="RSB51" s="61"/>
      <c r="RSC51" s="61"/>
      <c r="RSD51" s="61"/>
      <c r="RSE51" s="61"/>
      <c r="RSF51" s="61"/>
      <c r="RSG51" s="61"/>
      <c r="RSH51" s="61"/>
      <c r="RSI51" s="61"/>
      <c r="RSJ51" s="61"/>
      <c r="RSK51" s="61"/>
      <c r="RSL51" s="61"/>
      <c r="RSM51" s="61"/>
      <c r="RSN51" s="61"/>
      <c r="RSO51" s="61"/>
      <c r="RSP51" s="61"/>
      <c r="RSQ51" s="61"/>
      <c r="RSR51" s="61"/>
      <c r="RSS51" s="61"/>
      <c r="RST51" s="61"/>
      <c r="RSU51" s="61"/>
      <c r="RSV51" s="61"/>
      <c r="RSW51" s="61"/>
      <c r="RSX51" s="61"/>
      <c r="RSY51" s="61"/>
      <c r="RSZ51" s="61"/>
      <c r="RTA51" s="61"/>
      <c r="RTB51" s="61"/>
      <c r="RTC51" s="61"/>
      <c r="RTD51" s="61"/>
      <c r="RTE51" s="61"/>
      <c r="RTF51" s="61"/>
      <c r="RTG51" s="61"/>
      <c r="RTH51" s="61"/>
      <c r="RTI51" s="61"/>
      <c r="RTJ51" s="61"/>
      <c r="RTK51" s="61"/>
      <c r="RTL51" s="61"/>
      <c r="RTM51" s="61"/>
      <c r="RTN51" s="61"/>
      <c r="RTO51" s="61"/>
      <c r="RTP51" s="61"/>
      <c r="RTQ51" s="61"/>
      <c r="RTR51" s="61"/>
      <c r="RTS51" s="61"/>
      <c r="RTT51" s="61"/>
      <c r="RTU51" s="61"/>
      <c r="RTV51" s="61"/>
      <c r="RTW51" s="61"/>
      <c r="RTX51" s="61"/>
      <c r="RTY51" s="61"/>
      <c r="RTZ51" s="61"/>
      <c r="RUA51" s="61"/>
      <c r="RUB51" s="61"/>
      <c r="RUC51" s="61"/>
      <c r="RUD51" s="61"/>
      <c r="RUE51" s="61"/>
      <c r="RUF51" s="61"/>
      <c r="RUG51" s="61"/>
      <c r="RUH51" s="61"/>
      <c r="RUI51" s="61"/>
      <c r="RUJ51" s="61"/>
      <c r="RUK51" s="61"/>
      <c r="RUL51" s="61"/>
      <c r="RUM51" s="61"/>
      <c r="RUN51" s="61"/>
      <c r="RUO51" s="61"/>
      <c r="RUP51" s="61"/>
      <c r="RUQ51" s="61"/>
      <c r="RUR51" s="61"/>
      <c r="RUS51" s="61"/>
      <c r="RUT51" s="61"/>
      <c r="RUU51" s="61"/>
      <c r="RUV51" s="61"/>
      <c r="RUW51" s="61"/>
      <c r="RUX51" s="61"/>
      <c r="RUY51" s="61"/>
      <c r="RUZ51" s="61"/>
      <c r="RVA51" s="61"/>
      <c r="RVB51" s="61"/>
      <c r="RVC51" s="61"/>
      <c r="RVD51" s="61"/>
      <c r="RVE51" s="61"/>
      <c r="RVF51" s="61"/>
      <c r="RVG51" s="61"/>
      <c r="RVH51" s="61"/>
      <c r="RVI51" s="61"/>
      <c r="RVJ51" s="61"/>
      <c r="RVK51" s="61"/>
      <c r="RVL51" s="61"/>
      <c r="RVM51" s="61"/>
      <c r="RVN51" s="61"/>
      <c r="RVO51" s="61"/>
      <c r="RVP51" s="61"/>
      <c r="RVQ51" s="61"/>
      <c r="RVR51" s="61"/>
      <c r="RVS51" s="61"/>
      <c r="RVT51" s="61"/>
      <c r="RVU51" s="61"/>
      <c r="RVV51" s="61"/>
      <c r="RVW51" s="61"/>
      <c r="RVX51" s="61"/>
      <c r="RVY51" s="61"/>
      <c r="RVZ51" s="61"/>
      <c r="RWA51" s="61"/>
      <c r="RWB51" s="61"/>
      <c r="RWC51" s="61"/>
      <c r="RWD51" s="61"/>
      <c r="RWE51" s="61"/>
      <c r="RWF51" s="61"/>
      <c r="RWG51" s="61"/>
      <c r="RWH51" s="61"/>
      <c r="RWI51" s="61"/>
      <c r="RWJ51" s="61"/>
      <c r="RWK51" s="61"/>
      <c r="RWL51" s="61"/>
      <c r="RWM51" s="61"/>
      <c r="RWN51" s="61"/>
      <c r="RWO51" s="61"/>
      <c r="RWP51" s="61"/>
      <c r="RWQ51" s="61"/>
      <c r="RWR51" s="61"/>
      <c r="RWS51" s="61"/>
      <c r="RWT51" s="61"/>
      <c r="RWU51" s="61"/>
      <c r="RWV51" s="61"/>
      <c r="RWW51" s="61"/>
      <c r="RWX51" s="61"/>
      <c r="RWY51" s="61"/>
      <c r="RWZ51" s="61"/>
      <c r="RXA51" s="61"/>
      <c r="RXB51" s="61"/>
      <c r="RXC51" s="61"/>
      <c r="RXD51" s="61"/>
      <c r="RXE51" s="61"/>
      <c r="RXF51" s="61"/>
      <c r="RXG51" s="61"/>
      <c r="RXH51" s="61"/>
      <c r="RXI51" s="61"/>
      <c r="RXJ51" s="61"/>
      <c r="RXK51" s="61"/>
      <c r="RXL51" s="61"/>
      <c r="RXM51" s="61"/>
      <c r="RXN51" s="61"/>
      <c r="RXO51" s="61"/>
      <c r="RXP51" s="61"/>
      <c r="RXQ51" s="61"/>
      <c r="RXR51" s="61"/>
      <c r="RXS51" s="61"/>
      <c r="RXT51" s="61"/>
      <c r="RXU51" s="61"/>
      <c r="RXV51" s="61"/>
      <c r="RXW51" s="61"/>
      <c r="RXX51" s="61"/>
      <c r="RXY51" s="61"/>
      <c r="RXZ51" s="61"/>
      <c r="RYA51" s="61"/>
      <c r="RYB51" s="61"/>
      <c r="RYC51" s="61"/>
      <c r="RYD51" s="61"/>
      <c r="RYE51" s="61"/>
      <c r="RYF51" s="61"/>
      <c r="RYG51" s="61"/>
      <c r="RYH51" s="61"/>
      <c r="RYI51" s="61"/>
      <c r="RYJ51" s="61"/>
      <c r="RYK51" s="61"/>
      <c r="RYL51" s="61"/>
      <c r="RYM51" s="61"/>
      <c r="RYN51" s="61"/>
      <c r="RYO51" s="61"/>
      <c r="RYP51" s="61"/>
      <c r="RYQ51" s="61"/>
      <c r="RYR51" s="61"/>
      <c r="RYS51" s="61"/>
      <c r="RYT51" s="61"/>
      <c r="RYU51" s="61"/>
      <c r="RYV51" s="61"/>
      <c r="RYW51" s="61"/>
      <c r="RYX51" s="61"/>
      <c r="RYY51" s="61"/>
      <c r="RYZ51" s="61"/>
      <c r="RZA51" s="61"/>
      <c r="RZB51" s="61"/>
      <c r="RZC51" s="61"/>
      <c r="RZD51" s="61"/>
      <c r="RZE51" s="61"/>
      <c r="RZF51" s="61"/>
      <c r="RZG51" s="61"/>
      <c r="RZH51" s="61"/>
      <c r="RZI51" s="61"/>
      <c r="RZJ51" s="61"/>
      <c r="RZK51" s="61"/>
      <c r="RZL51" s="61"/>
      <c r="RZM51" s="61"/>
      <c r="RZN51" s="61"/>
      <c r="RZO51" s="61"/>
      <c r="RZP51" s="61"/>
      <c r="RZQ51" s="61"/>
      <c r="RZR51" s="61"/>
      <c r="RZS51" s="61"/>
      <c r="RZT51" s="61"/>
      <c r="RZU51" s="61"/>
      <c r="RZV51" s="61"/>
      <c r="RZW51" s="61"/>
      <c r="RZX51" s="61"/>
      <c r="RZY51" s="61"/>
      <c r="RZZ51" s="61"/>
      <c r="SAA51" s="61"/>
      <c r="SAB51" s="61"/>
      <c r="SAC51" s="61"/>
      <c r="SAD51" s="61"/>
      <c r="SAE51" s="61"/>
      <c r="SAF51" s="61"/>
      <c r="SAG51" s="61"/>
      <c r="SAH51" s="61"/>
      <c r="SAI51" s="61"/>
      <c r="SAJ51" s="61"/>
      <c r="SAK51" s="61"/>
      <c r="SAL51" s="61"/>
      <c r="SAM51" s="61"/>
      <c r="SAN51" s="61"/>
      <c r="SAO51" s="61"/>
      <c r="SAP51" s="61"/>
      <c r="SAQ51" s="61"/>
      <c r="SAR51" s="61"/>
      <c r="SAS51" s="61"/>
      <c r="SAT51" s="61"/>
      <c r="SAU51" s="61"/>
      <c r="SAV51" s="61"/>
      <c r="SAW51" s="61"/>
      <c r="SAX51" s="61"/>
      <c r="SAY51" s="61"/>
      <c r="SAZ51" s="61"/>
      <c r="SBA51" s="61"/>
      <c r="SBB51" s="61"/>
      <c r="SBC51" s="61"/>
      <c r="SBD51" s="61"/>
      <c r="SBE51" s="61"/>
      <c r="SBF51" s="61"/>
      <c r="SBG51" s="61"/>
      <c r="SBH51" s="61"/>
      <c r="SBI51" s="61"/>
      <c r="SBJ51" s="61"/>
      <c r="SBK51" s="61"/>
      <c r="SBL51" s="61"/>
      <c r="SBM51" s="61"/>
      <c r="SBN51" s="61"/>
      <c r="SBO51" s="61"/>
      <c r="SBP51" s="61"/>
      <c r="SBQ51" s="61"/>
      <c r="SBR51" s="61"/>
      <c r="SBS51" s="61"/>
      <c r="SBT51" s="61"/>
      <c r="SBU51" s="61"/>
      <c r="SBV51" s="61"/>
      <c r="SBW51" s="61"/>
      <c r="SBX51" s="61"/>
      <c r="SBY51" s="61"/>
      <c r="SBZ51" s="61"/>
      <c r="SCA51" s="61"/>
      <c r="SCB51" s="61"/>
      <c r="SCC51" s="61"/>
      <c r="SCD51" s="61"/>
      <c r="SCE51" s="61"/>
      <c r="SCF51" s="61"/>
      <c r="SCG51" s="61"/>
      <c r="SCH51" s="61"/>
      <c r="SCI51" s="61"/>
      <c r="SCJ51" s="61"/>
      <c r="SCK51" s="61"/>
      <c r="SCL51" s="61"/>
      <c r="SCM51" s="61"/>
      <c r="SCN51" s="61"/>
      <c r="SCO51" s="61"/>
      <c r="SCP51" s="61"/>
      <c r="SCQ51" s="61"/>
      <c r="SCR51" s="61"/>
      <c r="SCS51" s="61"/>
      <c r="SCT51" s="61"/>
      <c r="SCU51" s="61"/>
      <c r="SCV51" s="61"/>
      <c r="SCW51" s="61"/>
      <c r="SCX51" s="61"/>
      <c r="SCY51" s="61"/>
      <c r="SCZ51" s="61"/>
      <c r="SDA51" s="61"/>
      <c r="SDB51" s="61"/>
      <c r="SDC51" s="61"/>
      <c r="SDD51" s="61"/>
      <c r="SDE51" s="61"/>
      <c r="SDF51" s="61"/>
      <c r="SDG51" s="61"/>
      <c r="SDH51" s="61"/>
      <c r="SDI51" s="61"/>
      <c r="SDJ51" s="61"/>
      <c r="SDK51" s="61"/>
      <c r="SDL51" s="61"/>
      <c r="SDM51" s="61"/>
      <c r="SDN51" s="61"/>
      <c r="SDO51" s="61"/>
      <c r="SDP51" s="61"/>
      <c r="SDQ51" s="61"/>
      <c r="SDR51" s="61"/>
      <c r="SDS51" s="61"/>
      <c r="SDT51" s="61"/>
      <c r="SDU51" s="61"/>
      <c r="SDV51" s="61"/>
      <c r="SDW51" s="61"/>
      <c r="SDX51" s="61"/>
      <c r="SDY51" s="61"/>
      <c r="SDZ51" s="61"/>
      <c r="SEA51" s="61"/>
      <c r="SEB51" s="61"/>
      <c r="SEC51" s="61"/>
      <c r="SED51" s="61"/>
      <c r="SEE51" s="61"/>
      <c r="SEF51" s="61"/>
      <c r="SEG51" s="61"/>
      <c r="SEH51" s="61"/>
      <c r="SEI51" s="61"/>
      <c r="SEJ51" s="61"/>
      <c r="SEK51" s="61"/>
      <c r="SEL51" s="61"/>
      <c r="SEM51" s="61"/>
      <c r="SEN51" s="61"/>
      <c r="SEO51" s="61"/>
      <c r="SEP51" s="61"/>
      <c r="SEQ51" s="61"/>
      <c r="SER51" s="61"/>
      <c r="SES51" s="61"/>
      <c r="SET51" s="61"/>
      <c r="SEU51" s="61"/>
      <c r="SEV51" s="61"/>
      <c r="SEW51" s="61"/>
      <c r="SEX51" s="61"/>
      <c r="SEY51" s="61"/>
      <c r="SEZ51" s="61"/>
      <c r="SFA51" s="61"/>
      <c r="SFB51" s="61"/>
      <c r="SFC51" s="61"/>
      <c r="SFD51" s="61"/>
      <c r="SFE51" s="61"/>
      <c r="SFF51" s="61"/>
      <c r="SFG51" s="61"/>
      <c r="SFH51" s="61"/>
      <c r="SFI51" s="61"/>
      <c r="SFJ51" s="61"/>
      <c r="SFK51" s="61"/>
      <c r="SFL51" s="61"/>
      <c r="SFM51" s="61"/>
      <c r="SFN51" s="61"/>
      <c r="SFO51" s="61"/>
      <c r="SFP51" s="61"/>
      <c r="SFQ51" s="61"/>
      <c r="SFR51" s="61"/>
      <c r="SFS51" s="61"/>
      <c r="SFT51" s="61"/>
      <c r="SFU51" s="61"/>
      <c r="SFV51" s="61"/>
      <c r="SFW51" s="61"/>
      <c r="SFX51" s="61"/>
      <c r="SFY51" s="61"/>
      <c r="SFZ51" s="61"/>
      <c r="SGA51" s="61"/>
      <c r="SGB51" s="61"/>
      <c r="SGC51" s="61"/>
      <c r="SGD51" s="61"/>
      <c r="SGE51" s="61"/>
      <c r="SGF51" s="61"/>
      <c r="SGG51" s="61"/>
      <c r="SGH51" s="61"/>
      <c r="SGI51" s="61"/>
      <c r="SGJ51" s="61"/>
      <c r="SGK51" s="61"/>
      <c r="SGL51" s="61"/>
      <c r="SGM51" s="61"/>
      <c r="SGN51" s="61"/>
      <c r="SGO51" s="61"/>
      <c r="SGP51" s="61"/>
      <c r="SGQ51" s="61"/>
      <c r="SGR51" s="61"/>
      <c r="SGS51" s="61"/>
      <c r="SGT51" s="61"/>
      <c r="SGU51" s="61"/>
      <c r="SGV51" s="61"/>
      <c r="SGW51" s="61"/>
      <c r="SGX51" s="61"/>
      <c r="SGY51" s="61"/>
      <c r="SGZ51" s="61"/>
      <c r="SHA51" s="61"/>
      <c r="SHB51" s="61"/>
      <c r="SHC51" s="61"/>
      <c r="SHD51" s="61"/>
      <c r="SHE51" s="61"/>
      <c r="SHF51" s="61"/>
      <c r="SHG51" s="61"/>
      <c r="SHH51" s="61"/>
      <c r="SHI51" s="61"/>
      <c r="SHJ51" s="61"/>
      <c r="SHK51" s="61"/>
      <c r="SHL51" s="61"/>
      <c r="SHM51" s="61"/>
      <c r="SHN51" s="61"/>
      <c r="SHO51" s="61"/>
      <c r="SHP51" s="61"/>
      <c r="SHQ51" s="61"/>
      <c r="SHR51" s="61"/>
      <c r="SHS51" s="61"/>
      <c r="SHT51" s="61"/>
      <c r="SHU51" s="61"/>
      <c r="SHV51" s="61"/>
      <c r="SHW51" s="61"/>
      <c r="SHX51" s="61"/>
      <c r="SHY51" s="61"/>
      <c r="SHZ51" s="61"/>
      <c r="SIA51" s="61"/>
      <c r="SIB51" s="61"/>
      <c r="SIC51" s="61"/>
      <c r="SID51" s="61"/>
      <c r="SIE51" s="61"/>
      <c r="SIF51" s="61"/>
      <c r="SIG51" s="61"/>
      <c r="SIH51" s="61"/>
      <c r="SII51" s="61"/>
      <c r="SIJ51" s="61"/>
      <c r="SIK51" s="61"/>
      <c r="SIL51" s="61"/>
      <c r="SIM51" s="61"/>
      <c r="SIN51" s="61"/>
      <c r="SIO51" s="61"/>
      <c r="SIP51" s="61"/>
      <c r="SIQ51" s="61"/>
      <c r="SIR51" s="61"/>
      <c r="SIS51" s="61"/>
      <c r="SIT51" s="61"/>
      <c r="SIU51" s="61"/>
      <c r="SIV51" s="61"/>
      <c r="SIW51" s="61"/>
      <c r="SIX51" s="61"/>
      <c r="SIY51" s="61"/>
      <c r="SIZ51" s="61"/>
      <c r="SJA51" s="61"/>
      <c r="SJB51" s="61"/>
      <c r="SJC51" s="61"/>
      <c r="SJD51" s="61"/>
      <c r="SJE51" s="61"/>
      <c r="SJF51" s="61"/>
      <c r="SJG51" s="61"/>
      <c r="SJH51" s="61"/>
      <c r="SJI51" s="61"/>
      <c r="SJJ51" s="61"/>
      <c r="SJK51" s="61"/>
      <c r="SJL51" s="61"/>
      <c r="SJM51" s="61"/>
      <c r="SJN51" s="61"/>
      <c r="SJO51" s="61"/>
      <c r="SJP51" s="61"/>
      <c r="SJQ51" s="61"/>
      <c r="SJR51" s="61"/>
      <c r="SJS51" s="61"/>
      <c r="SJT51" s="61"/>
      <c r="SJU51" s="61"/>
      <c r="SJV51" s="61"/>
      <c r="SJW51" s="61"/>
      <c r="SJX51" s="61"/>
      <c r="SJY51" s="61"/>
      <c r="SJZ51" s="61"/>
      <c r="SKA51" s="61"/>
      <c r="SKB51" s="61"/>
      <c r="SKC51" s="61"/>
      <c r="SKD51" s="61"/>
      <c r="SKE51" s="61"/>
      <c r="SKF51" s="61"/>
      <c r="SKG51" s="61"/>
      <c r="SKH51" s="61"/>
      <c r="SKI51" s="61"/>
      <c r="SKJ51" s="61"/>
      <c r="SKK51" s="61"/>
      <c r="SKL51" s="61"/>
      <c r="SKM51" s="61"/>
      <c r="SKN51" s="61"/>
      <c r="SKO51" s="61"/>
      <c r="SKP51" s="61"/>
      <c r="SKQ51" s="61"/>
      <c r="SKR51" s="61"/>
      <c r="SKS51" s="61"/>
      <c r="SKT51" s="61"/>
      <c r="SKU51" s="61"/>
      <c r="SKV51" s="61"/>
      <c r="SKW51" s="61"/>
      <c r="SKX51" s="61"/>
      <c r="SKY51" s="61"/>
      <c r="SKZ51" s="61"/>
      <c r="SLA51" s="61"/>
      <c r="SLB51" s="61"/>
      <c r="SLC51" s="61"/>
      <c r="SLD51" s="61"/>
      <c r="SLE51" s="61"/>
      <c r="SLF51" s="61"/>
      <c r="SLG51" s="61"/>
      <c r="SLH51" s="61"/>
      <c r="SLI51" s="61"/>
      <c r="SLJ51" s="61"/>
      <c r="SLK51" s="61"/>
      <c r="SLL51" s="61"/>
      <c r="SLM51" s="61"/>
      <c r="SLN51" s="61"/>
      <c r="SLO51" s="61"/>
      <c r="SLP51" s="61"/>
      <c r="SLQ51" s="61"/>
      <c r="SLR51" s="61"/>
      <c r="SLS51" s="61"/>
      <c r="SLT51" s="61"/>
      <c r="SLU51" s="61"/>
      <c r="SLV51" s="61"/>
      <c r="SLW51" s="61"/>
      <c r="SLX51" s="61"/>
      <c r="SLY51" s="61"/>
      <c r="SLZ51" s="61"/>
      <c r="SMA51" s="61"/>
      <c r="SMB51" s="61"/>
      <c r="SMC51" s="61"/>
      <c r="SMD51" s="61"/>
      <c r="SME51" s="61"/>
      <c r="SMF51" s="61"/>
      <c r="SMG51" s="61"/>
      <c r="SMH51" s="61"/>
      <c r="SMI51" s="61"/>
      <c r="SMJ51" s="61"/>
      <c r="SMK51" s="61"/>
      <c r="SML51" s="61"/>
      <c r="SMM51" s="61"/>
      <c r="SMN51" s="61"/>
      <c r="SMO51" s="61"/>
      <c r="SMP51" s="61"/>
      <c r="SMQ51" s="61"/>
      <c r="SMR51" s="61"/>
      <c r="SMS51" s="61"/>
      <c r="SMT51" s="61"/>
      <c r="SMU51" s="61"/>
      <c r="SMV51" s="61"/>
      <c r="SMW51" s="61"/>
      <c r="SMX51" s="61"/>
      <c r="SMY51" s="61"/>
      <c r="SMZ51" s="61"/>
      <c r="SNA51" s="61"/>
      <c r="SNB51" s="61"/>
      <c r="SNC51" s="61"/>
      <c r="SND51" s="61"/>
      <c r="SNE51" s="61"/>
      <c r="SNF51" s="61"/>
      <c r="SNG51" s="61"/>
      <c r="SNH51" s="61"/>
      <c r="SNI51" s="61"/>
      <c r="SNJ51" s="61"/>
      <c r="SNK51" s="61"/>
      <c r="SNL51" s="61"/>
      <c r="SNM51" s="61"/>
      <c r="SNN51" s="61"/>
      <c r="SNO51" s="61"/>
      <c r="SNP51" s="61"/>
      <c r="SNQ51" s="61"/>
      <c r="SNR51" s="61"/>
      <c r="SNS51" s="61"/>
      <c r="SNT51" s="61"/>
      <c r="SNU51" s="61"/>
      <c r="SNV51" s="61"/>
      <c r="SNW51" s="61"/>
      <c r="SNX51" s="61"/>
      <c r="SNY51" s="61"/>
      <c r="SNZ51" s="61"/>
      <c r="SOA51" s="61"/>
      <c r="SOB51" s="61"/>
      <c r="SOC51" s="61"/>
      <c r="SOD51" s="61"/>
      <c r="SOE51" s="61"/>
      <c r="SOF51" s="61"/>
      <c r="SOG51" s="61"/>
      <c r="SOH51" s="61"/>
      <c r="SOI51" s="61"/>
      <c r="SOJ51" s="61"/>
      <c r="SOK51" s="61"/>
      <c r="SOL51" s="61"/>
      <c r="SOM51" s="61"/>
      <c r="SON51" s="61"/>
      <c r="SOO51" s="61"/>
      <c r="SOP51" s="61"/>
      <c r="SOQ51" s="61"/>
      <c r="SOR51" s="61"/>
      <c r="SOS51" s="61"/>
      <c r="SOT51" s="61"/>
      <c r="SOU51" s="61"/>
      <c r="SOV51" s="61"/>
      <c r="SOW51" s="61"/>
      <c r="SOX51" s="61"/>
      <c r="SOY51" s="61"/>
      <c r="SOZ51" s="61"/>
      <c r="SPA51" s="61"/>
      <c r="SPB51" s="61"/>
      <c r="SPC51" s="61"/>
      <c r="SPD51" s="61"/>
      <c r="SPE51" s="61"/>
      <c r="SPF51" s="61"/>
      <c r="SPG51" s="61"/>
      <c r="SPH51" s="61"/>
      <c r="SPI51" s="61"/>
      <c r="SPJ51" s="61"/>
      <c r="SPK51" s="61"/>
      <c r="SPL51" s="61"/>
      <c r="SPM51" s="61"/>
      <c r="SPN51" s="61"/>
      <c r="SPO51" s="61"/>
      <c r="SPP51" s="61"/>
      <c r="SPQ51" s="61"/>
      <c r="SPR51" s="61"/>
      <c r="SPS51" s="61"/>
      <c r="SPT51" s="61"/>
      <c r="SPU51" s="61"/>
      <c r="SPV51" s="61"/>
      <c r="SPW51" s="61"/>
      <c r="SPX51" s="61"/>
      <c r="SPY51" s="61"/>
      <c r="SPZ51" s="61"/>
      <c r="SQA51" s="61"/>
      <c r="SQB51" s="61"/>
      <c r="SQC51" s="61"/>
      <c r="SQD51" s="61"/>
      <c r="SQE51" s="61"/>
      <c r="SQF51" s="61"/>
      <c r="SQG51" s="61"/>
      <c r="SQH51" s="61"/>
      <c r="SQI51" s="61"/>
      <c r="SQJ51" s="61"/>
      <c r="SQK51" s="61"/>
      <c r="SQL51" s="61"/>
      <c r="SQM51" s="61"/>
      <c r="SQN51" s="61"/>
      <c r="SQO51" s="61"/>
      <c r="SQP51" s="61"/>
      <c r="SQQ51" s="61"/>
      <c r="SQR51" s="61"/>
      <c r="SQS51" s="61"/>
      <c r="SQT51" s="61"/>
      <c r="SQU51" s="61"/>
      <c r="SQV51" s="61"/>
      <c r="SQW51" s="61"/>
      <c r="SQX51" s="61"/>
      <c r="SQY51" s="61"/>
      <c r="SQZ51" s="61"/>
      <c r="SRA51" s="61"/>
      <c r="SRB51" s="61"/>
      <c r="SRC51" s="61"/>
      <c r="SRD51" s="61"/>
      <c r="SRE51" s="61"/>
      <c r="SRF51" s="61"/>
      <c r="SRG51" s="61"/>
      <c r="SRH51" s="61"/>
      <c r="SRI51" s="61"/>
      <c r="SRJ51" s="61"/>
      <c r="SRK51" s="61"/>
      <c r="SRL51" s="61"/>
      <c r="SRM51" s="61"/>
      <c r="SRN51" s="61"/>
      <c r="SRO51" s="61"/>
      <c r="SRP51" s="61"/>
      <c r="SRQ51" s="61"/>
      <c r="SRR51" s="61"/>
      <c r="SRS51" s="61"/>
      <c r="SRT51" s="61"/>
      <c r="SRU51" s="61"/>
      <c r="SRV51" s="61"/>
      <c r="SRW51" s="61"/>
      <c r="SRX51" s="61"/>
      <c r="SRY51" s="61"/>
      <c r="SRZ51" s="61"/>
      <c r="SSA51" s="61"/>
      <c r="SSB51" s="61"/>
      <c r="SSC51" s="61"/>
      <c r="SSD51" s="61"/>
      <c r="SSE51" s="61"/>
      <c r="SSF51" s="61"/>
      <c r="SSG51" s="61"/>
      <c r="SSH51" s="61"/>
      <c r="SSI51" s="61"/>
      <c r="SSJ51" s="61"/>
      <c r="SSK51" s="61"/>
      <c r="SSL51" s="61"/>
      <c r="SSM51" s="61"/>
      <c r="SSN51" s="61"/>
      <c r="SSO51" s="61"/>
      <c r="SSP51" s="61"/>
      <c r="SSQ51" s="61"/>
      <c r="SSR51" s="61"/>
      <c r="SSS51" s="61"/>
      <c r="SST51" s="61"/>
      <c r="SSU51" s="61"/>
      <c r="SSV51" s="61"/>
      <c r="SSW51" s="61"/>
      <c r="SSX51" s="61"/>
      <c r="SSY51" s="61"/>
      <c r="SSZ51" s="61"/>
      <c r="STA51" s="61"/>
      <c r="STB51" s="61"/>
      <c r="STC51" s="61"/>
      <c r="STD51" s="61"/>
      <c r="STE51" s="61"/>
      <c r="STF51" s="61"/>
      <c r="STG51" s="61"/>
      <c r="STH51" s="61"/>
      <c r="STI51" s="61"/>
      <c r="STJ51" s="61"/>
      <c r="STK51" s="61"/>
      <c r="STL51" s="61"/>
      <c r="STM51" s="61"/>
      <c r="STN51" s="61"/>
      <c r="STO51" s="61"/>
      <c r="STP51" s="61"/>
      <c r="STQ51" s="61"/>
      <c r="STR51" s="61"/>
      <c r="STS51" s="61"/>
      <c r="STT51" s="61"/>
      <c r="STU51" s="61"/>
      <c r="STV51" s="61"/>
      <c r="STW51" s="61"/>
      <c r="STX51" s="61"/>
      <c r="STY51" s="61"/>
      <c r="STZ51" s="61"/>
      <c r="SUA51" s="61"/>
      <c r="SUB51" s="61"/>
      <c r="SUC51" s="61"/>
      <c r="SUD51" s="61"/>
      <c r="SUE51" s="61"/>
      <c r="SUF51" s="61"/>
      <c r="SUG51" s="61"/>
      <c r="SUH51" s="61"/>
      <c r="SUI51" s="61"/>
      <c r="SUJ51" s="61"/>
      <c r="SUK51" s="61"/>
      <c r="SUL51" s="61"/>
      <c r="SUM51" s="61"/>
      <c r="SUN51" s="61"/>
      <c r="SUO51" s="61"/>
      <c r="SUP51" s="61"/>
      <c r="SUQ51" s="61"/>
      <c r="SUR51" s="61"/>
      <c r="SUS51" s="61"/>
      <c r="SUT51" s="61"/>
      <c r="SUU51" s="61"/>
      <c r="SUV51" s="61"/>
      <c r="SUW51" s="61"/>
      <c r="SUX51" s="61"/>
      <c r="SUY51" s="61"/>
      <c r="SUZ51" s="61"/>
      <c r="SVA51" s="61"/>
      <c r="SVB51" s="61"/>
      <c r="SVC51" s="61"/>
      <c r="SVD51" s="61"/>
      <c r="SVE51" s="61"/>
      <c r="SVF51" s="61"/>
      <c r="SVG51" s="61"/>
      <c r="SVH51" s="61"/>
      <c r="SVI51" s="61"/>
      <c r="SVJ51" s="61"/>
      <c r="SVK51" s="61"/>
      <c r="SVL51" s="61"/>
      <c r="SVM51" s="61"/>
      <c r="SVN51" s="61"/>
      <c r="SVO51" s="61"/>
      <c r="SVP51" s="61"/>
      <c r="SVQ51" s="61"/>
      <c r="SVR51" s="61"/>
      <c r="SVS51" s="61"/>
      <c r="SVT51" s="61"/>
      <c r="SVU51" s="61"/>
      <c r="SVV51" s="61"/>
      <c r="SVW51" s="61"/>
      <c r="SVX51" s="61"/>
      <c r="SVY51" s="61"/>
      <c r="SVZ51" s="61"/>
      <c r="SWA51" s="61"/>
      <c r="SWB51" s="61"/>
      <c r="SWC51" s="61"/>
      <c r="SWD51" s="61"/>
      <c r="SWE51" s="61"/>
      <c r="SWF51" s="61"/>
      <c r="SWG51" s="61"/>
      <c r="SWH51" s="61"/>
      <c r="SWI51" s="61"/>
      <c r="SWJ51" s="61"/>
      <c r="SWK51" s="61"/>
      <c r="SWL51" s="61"/>
      <c r="SWM51" s="61"/>
      <c r="SWN51" s="61"/>
      <c r="SWO51" s="61"/>
      <c r="SWP51" s="61"/>
      <c r="SWQ51" s="61"/>
      <c r="SWR51" s="61"/>
      <c r="SWS51" s="61"/>
      <c r="SWT51" s="61"/>
      <c r="SWU51" s="61"/>
      <c r="SWV51" s="61"/>
      <c r="SWW51" s="61"/>
      <c r="SWX51" s="61"/>
      <c r="SWY51" s="61"/>
      <c r="SWZ51" s="61"/>
      <c r="SXA51" s="61"/>
      <c r="SXB51" s="61"/>
      <c r="SXC51" s="61"/>
      <c r="SXD51" s="61"/>
      <c r="SXE51" s="61"/>
      <c r="SXF51" s="61"/>
      <c r="SXG51" s="61"/>
      <c r="SXH51" s="61"/>
      <c r="SXI51" s="61"/>
      <c r="SXJ51" s="61"/>
      <c r="SXK51" s="61"/>
      <c r="SXL51" s="61"/>
      <c r="SXM51" s="61"/>
      <c r="SXN51" s="61"/>
      <c r="SXO51" s="61"/>
      <c r="SXP51" s="61"/>
      <c r="SXQ51" s="61"/>
      <c r="SXR51" s="61"/>
      <c r="SXS51" s="61"/>
      <c r="SXT51" s="61"/>
      <c r="SXU51" s="61"/>
      <c r="SXV51" s="61"/>
      <c r="SXW51" s="61"/>
      <c r="SXX51" s="61"/>
      <c r="SXY51" s="61"/>
      <c r="SXZ51" s="61"/>
      <c r="SYA51" s="61"/>
      <c r="SYB51" s="61"/>
      <c r="SYC51" s="61"/>
      <c r="SYD51" s="61"/>
      <c r="SYE51" s="61"/>
      <c r="SYF51" s="61"/>
      <c r="SYG51" s="61"/>
      <c r="SYH51" s="61"/>
      <c r="SYI51" s="61"/>
      <c r="SYJ51" s="61"/>
      <c r="SYK51" s="61"/>
      <c r="SYL51" s="61"/>
      <c r="SYM51" s="61"/>
      <c r="SYN51" s="61"/>
      <c r="SYO51" s="61"/>
      <c r="SYP51" s="61"/>
      <c r="SYQ51" s="61"/>
      <c r="SYR51" s="61"/>
      <c r="SYS51" s="61"/>
      <c r="SYT51" s="61"/>
      <c r="SYU51" s="61"/>
      <c r="SYV51" s="61"/>
      <c r="SYW51" s="61"/>
      <c r="SYX51" s="61"/>
      <c r="SYY51" s="61"/>
      <c r="SYZ51" s="61"/>
      <c r="SZA51" s="61"/>
      <c r="SZB51" s="61"/>
      <c r="SZC51" s="61"/>
      <c r="SZD51" s="61"/>
      <c r="SZE51" s="61"/>
      <c r="SZF51" s="61"/>
      <c r="SZG51" s="61"/>
      <c r="SZH51" s="61"/>
      <c r="SZI51" s="61"/>
      <c r="SZJ51" s="61"/>
      <c r="SZK51" s="61"/>
      <c r="SZL51" s="61"/>
      <c r="SZM51" s="61"/>
      <c r="SZN51" s="61"/>
      <c r="SZO51" s="61"/>
      <c r="SZP51" s="61"/>
      <c r="SZQ51" s="61"/>
      <c r="SZR51" s="61"/>
      <c r="SZS51" s="61"/>
      <c r="SZT51" s="61"/>
      <c r="SZU51" s="61"/>
      <c r="SZV51" s="61"/>
      <c r="SZW51" s="61"/>
      <c r="SZX51" s="61"/>
      <c r="SZY51" s="61"/>
      <c r="SZZ51" s="61"/>
      <c r="TAA51" s="61"/>
      <c r="TAB51" s="61"/>
      <c r="TAC51" s="61"/>
      <c r="TAD51" s="61"/>
      <c r="TAE51" s="61"/>
      <c r="TAF51" s="61"/>
      <c r="TAG51" s="61"/>
      <c r="TAH51" s="61"/>
      <c r="TAI51" s="61"/>
      <c r="TAJ51" s="61"/>
      <c r="TAK51" s="61"/>
      <c r="TAL51" s="61"/>
      <c r="TAM51" s="61"/>
      <c r="TAN51" s="61"/>
      <c r="TAO51" s="61"/>
      <c r="TAP51" s="61"/>
      <c r="TAQ51" s="61"/>
      <c r="TAR51" s="61"/>
      <c r="TAS51" s="61"/>
      <c r="TAT51" s="61"/>
      <c r="TAU51" s="61"/>
      <c r="TAV51" s="61"/>
      <c r="TAW51" s="61"/>
      <c r="TAX51" s="61"/>
      <c r="TAY51" s="61"/>
      <c r="TAZ51" s="61"/>
      <c r="TBA51" s="61"/>
      <c r="TBB51" s="61"/>
      <c r="TBC51" s="61"/>
      <c r="TBD51" s="61"/>
      <c r="TBE51" s="61"/>
      <c r="TBF51" s="61"/>
      <c r="TBG51" s="61"/>
      <c r="TBH51" s="61"/>
      <c r="TBI51" s="61"/>
      <c r="TBJ51" s="61"/>
      <c r="TBK51" s="61"/>
      <c r="TBL51" s="61"/>
      <c r="TBM51" s="61"/>
      <c r="TBN51" s="61"/>
      <c r="TBO51" s="61"/>
      <c r="TBP51" s="61"/>
      <c r="TBQ51" s="61"/>
      <c r="TBR51" s="61"/>
      <c r="TBS51" s="61"/>
      <c r="TBT51" s="61"/>
      <c r="TBU51" s="61"/>
      <c r="TBV51" s="61"/>
      <c r="TBW51" s="61"/>
      <c r="TBX51" s="61"/>
      <c r="TBY51" s="61"/>
      <c r="TBZ51" s="61"/>
      <c r="TCA51" s="61"/>
      <c r="TCB51" s="61"/>
      <c r="TCC51" s="61"/>
      <c r="TCD51" s="61"/>
      <c r="TCE51" s="61"/>
      <c r="TCF51" s="61"/>
      <c r="TCG51" s="61"/>
      <c r="TCH51" s="61"/>
      <c r="TCI51" s="61"/>
      <c r="TCJ51" s="61"/>
      <c r="TCK51" s="61"/>
      <c r="TCL51" s="61"/>
      <c r="TCM51" s="61"/>
      <c r="TCN51" s="61"/>
      <c r="TCO51" s="61"/>
      <c r="TCP51" s="61"/>
      <c r="TCQ51" s="61"/>
      <c r="TCR51" s="61"/>
      <c r="TCS51" s="61"/>
      <c r="TCT51" s="61"/>
      <c r="TCU51" s="61"/>
      <c r="TCV51" s="61"/>
      <c r="TCW51" s="61"/>
      <c r="TCX51" s="61"/>
      <c r="TCY51" s="61"/>
      <c r="TCZ51" s="61"/>
      <c r="TDA51" s="61"/>
      <c r="TDB51" s="61"/>
      <c r="TDC51" s="61"/>
      <c r="TDD51" s="61"/>
      <c r="TDE51" s="61"/>
      <c r="TDF51" s="61"/>
      <c r="TDG51" s="61"/>
      <c r="TDH51" s="61"/>
      <c r="TDI51" s="61"/>
      <c r="TDJ51" s="61"/>
      <c r="TDK51" s="61"/>
      <c r="TDL51" s="61"/>
      <c r="TDM51" s="61"/>
      <c r="TDN51" s="61"/>
      <c r="TDO51" s="61"/>
      <c r="TDP51" s="61"/>
      <c r="TDQ51" s="61"/>
      <c r="TDR51" s="61"/>
      <c r="TDS51" s="61"/>
      <c r="TDT51" s="61"/>
      <c r="TDU51" s="61"/>
      <c r="TDV51" s="61"/>
      <c r="TDW51" s="61"/>
      <c r="TDX51" s="61"/>
      <c r="TDY51" s="61"/>
      <c r="TDZ51" s="61"/>
      <c r="TEA51" s="61"/>
      <c r="TEB51" s="61"/>
      <c r="TEC51" s="61"/>
      <c r="TED51" s="61"/>
      <c r="TEE51" s="61"/>
      <c r="TEF51" s="61"/>
      <c r="TEG51" s="61"/>
      <c r="TEH51" s="61"/>
      <c r="TEI51" s="61"/>
      <c r="TEJ51" s="61"/>
      <c r="TEK51" s="61"/>
      <c r="TEL51" s="61"/>
      <c r="TEM51" s="61"/>
      <c r="TEN51" s="61"/>
      <c r="TEO51" s="61"/>
      <c r="TEP51" s="61"/>
      <c r="TEQ51" s="61"/>
      <c r="TER51" s="61"/>
      <c r="TES51" s="61"/>
      <c r="TET51" s="61"/>
      <c r="TEU51" s="61"/>
      <c r="TEV51" s="61"/>
      <c r="TEW51" s="61"/>
      <c r="TEX51" s="61"/>
      <c r="TEY51" s="61"/>
      <c r="TEZ51" s="61"/>
      <c r="TFA51" s="61"/>
      <c r="TFB51" s="61"/>
      <c r="TFC51" s="61"/>
      <c r="TFD51" s="61"/>
      <c r="TFE51" s="61"/>
      <c r="TFF51" s="61"/>
      <c r="TFG51" s="61"/>
      <c r="TFH51" s="61"/>
      <c r="TFI51" s="61"/>
      <c r="TFJ51" s="61"/>
      <c r="TFK51" s="61"/>
      <c r="TFL51" s="61"/>
      <c r="TFM51" s="61"/>
      <c r="TFN51" s="61"/>
      <c r="TFO51" s="61"/>
      <c r="TFP51" s="61"/>
      <c r="TFQ51" s="61"/>
      <c r="TFR51" s="61"/>
      <c r="TFS51" s="61"/>
      <c r="TFT51" s="61"/>
      <c r="TFU51" s="61"/>
      <c r="TFV51" s="61"/>
      <c r="TFW51" s="61"/>
      <c r="TFX51" s="61"/>
      <c r="TFY51" s="61"/>
      <c r="TFZ51" s="61"/>
      <c r="TGA51" s="61"/>
      <c r="TGB51" s="61"/>
      <c r="TGC51" s="61"/>
      <c r="TGD51" s="61"/>
      <c r="TGE51" s="61"/>
      <c r="TGF51" s="61"/>
      <c r="TGG51" s="61"/>
      <c r="TGH51" s="61"/>
      <c r="TGI51" s="61"/>
      <c r="TGJ51" s="61"/>
      <c r="TGK51" s="61"/>
      <c r="TGL51" s="61"/>
      <c r="TGM51" s="61"/>
      <c r="TGN51" s="61"/>
      <c r="TGO51" s="61"/>
      <c r="TGP51" s="61"/>
      <c r="TGQ51" s="61"/>
      <c r="TGR51" s="61"/>
      <c r="TGS51" s="61"/>
      <c r="TGT51" s="61"/>
      <c r="TGU51" s="61"/>
      <c r="TGV51" s="61"/>
      <c r="TGW51" s="61"/>
      <c r="TGX51" s="61"/>
      <c r="TGY51" s="61"/>
      <c r="TGZ51" s="61"/>
      <c r="THA51" s="61"/>
      <c r="THB51" s="61"/>
      <c r="THC51" s="61"/>
      <c r="THD51" s="61"/>
      <c r="THE51" s="61"/>
      <c r="THF51" s="61"/>
      <c r="THG51" s="61"/>
      <c r="THH51" s="61"/>
      <c r="THI51" s="61"/>
      <c r="THJ51" s="61"/>
      <c r="THK51" s="61"/>
      <c r="THL51" s="61"/>
      <c r="THM51" s="61"/>
      <c r="THN51" s="61"/>
      <c r="THO51" s="61"/>
      <c r="THP51" s="61"/>
      <c r="THQ51" s="61"/>
      <c r="THR51" s="61"/>
      <c r="THS51" s="61"/>
      <c r="THT51" s="61"/>
      <c r="THU51" s="61"/>
      <c r="THV51" s="61"/>
      <c r="THW51" s="61"/>
      <c r="THX51" s="61"/>
      <c r="THY51" s="61"/>
      <c r="THZ51" s="61"/>
      <c r="TIA51" s="61"/>
      <c r="TIB51" s="61"/>
      <c r="TIC51" s="61"/>
      <c r="TID51" s="61"/>
      <c r="TIE51" s="61"/>
      <c r="TIF51" s="61"/>
      <c r="TIG51" s="61"/>
      <c r="TIH51" s="61"/>
      <c r="TII51" s="61"/>
      <c r="TIJ51" s="61"/>
      <c r="TIK51" s="61"/>
      <c r="TIL51" s="61"/>
      <c r="TIM51" s="61"/>
      <c r="TIN51" s="61"/>
      <c r="TIO51" s="61"/>
      <c r="TIP51" s="61"/>
      <c r="TIQ51" s="61"/>
      <c r="TIR51" s="61"/>
      <c r="TIS51" s="61"/>
      <c r="TIT51" s="61"/>
      <c r="TIU51" s="61"/>
      <c r="TIV51" s="61"/>
      <c r="TIW51" s="61"/>
      <c r="TIX51" s="61"/>
      <c r="TIY51" s="61"/>
      <c r="TIZ51" s="61"/>
      <c r="TJA51" s="61"/>
      <c r="TJB51" s="61"/>
      <c r="TJC51" s="61"/>
      <c r="TJD51" s="61"/>
      <c r="TJE51" s="61"/>
      <c r="TJF51" s="61"/>
      <c r="TJG51" s="61"/>
      <c r="TJH51" s="61"/>
      <c r="TJI51" s="61"/>
      <c r="TJJ51" s="61"/>
      <c r="TJK51" s="61"/>
      <c r="TJL51" s="61"/>
      <c r="TJM51" s="61"/>
      <c r="TJN51" s="61"/>
      <c r="TJO51" s="61"/>
      <c r="TJP51" s="61"/>
      <c r="TJQ51" s="61"/>
      <c r="TJR51" s="61"/>
      <c r="TJS51" s="61"/>
      <c r="TJT51" s="61"/>
      <c r="TJU51" s="61"/>
      <c r="TJV51" s="61"/>
      <c r="TJW51" s="61"/>
      <c r="TJX51" s="61"/>
      <c r="TJY51" s="61"/>
      <c r="TJZ51" s="61"/>
      <c r="TKA51" s="61"/>
      <c r="TKB51" s="61"/>
      <c r="TKC51" s="61"/>
      <c r="TKD51" s="61"/>
      <c r="TKE51" s="61"/>
      <c r="TKF51" s="61"/>
      <c r="TKG51" s="61"/>
      <c r="TKH51" s="61"/>
      <c r="TKI51" s="61"/>
      <c r="TKJ51" s="61"/>
      <c r="TKK51" s="61"/>
      <c r="TKL51" s="61"/>
      <c r="TKM51" s="61"/>
      <c r="TKN51" s="61"/>
      <c r="TKO51" s="61"/>
      <c r="TKP51" s="61"/>
      <c r="TKQ51" s="61"/>
      <c r="TKR51" s="61"/>
      <c r="TKS51" s="61"/>
      <c r="TKT51" s="61"/>
      <c r="TKU51" s="61"/>
      <c r="TKV51" s="61"/>
      <c r="TKW51" s="61"/>
      <c r="TKX51" s="61"/>
      <c r="TKY51" s="61"/>
      <c r="TKZ51" s="61"/>
      <c r="TLA51" s="61"/>
      <c r="TLB51" s="61"/>
      <c r="TLC51" s="61"/>
      <c r="TLD51" s="61"/>
      <c r="TLE51" s="61"/>
      <c r="TLF51" s="61"/>
      <c r="TLG51" s="61"/>
      <c r="TLH51" s="61"/>
      <c r="TLI51" s="61"/>
      <c r="TLJ51" s="61"/>
      <c r="TLK51" s="61"/>
      <c r="TLL51" s="61"/>
      <c r="TLM51" s="61"/>
      <c r="TLN51" s="61"/>
      <c r="TLO51" s="61"/>
      <c r="TLP51" s="61"/>
      <c r="TLQ51" s="61"/>
      <c r="TLR51" s="61"/>
      <c r="TLS51" s="61"/>
      <c r="TLT51" s="61"/>
      <c r="TLU51" s="61"/>
      <c r="TLV51" s="61"/>
      <c r="TLW51" s="61"/>
      <c r="TLX51" s="61"/>
      <c r="TLY51" s="61"/>
      <c r="TLZ51" s="61"/>
      <c r="TMA51" s="61"/>
      <c r="TMB51" s="61"/>
      <c r="TMC51" s="61"/>
      <c r="TMD51" s="61"/>
      <c r="TME51" s="61"/>
      <c r="TMF51" s="61"/>
      <c r="TMG51" s="61"/>
      <c r="TMH51" s="61"/>
      <c r="TMI51" s="61"/>
      <c r="TMJ51" s="61"/>
      <c r="TMK51" s="61"/>
      <c r="TML51" s="61"/>
      <c r="TMM51" s="61"/>
      <c r="TMN51" s="61"/>
      <c r="TMO51" s="61"/>
      <c r="TMP51" s="61"/>
      <c r="TMQ51" s="61"/>
      <c r="TMR51" s="61"/>
      <c r="TMS51" s="61"/>
      <c r="TMT51" s="61"/>
      <c r="TMU51" s="61"/>
      <c r="TMV51" s="61"/>
      <c r="TMW51" s="61"/>
      <c r="TMX51" s="61"/>
      <c r="TMY51" s="61"/>
      <c r="TMZ51" s="61"/>
      <c r="TNA51" s="61"/>
      <c r="TNB51" s="61"/>
      <c r="TNC51" s="61"/>
      <c r="TND51" s="61"/>
      <c r="TNE51" s="61"/>
      <c r="TNF51" s="61"/>
      <c r="TNG51" s="61"/>
      <c r="TNH51" s="61"/>
      <c r="TNI51" s="61"/>
      <c r="TNJ51" s="61"/>
      <c r="TNK51" s="61"/>
      <c r="TNL51" s="61"/>
      <c r="TNM51" s="61"/>
      <c r="TNN51" s="61"/>
      <c r="TNO51" s="61"/>
      <c r="TNP51" s="61"/>
      <c r="TNQ51" s="61"/>
      <c r="TNR51" s="61"/>
      <c r="TNS51" s="61"/>
      <c r="TNT51" s="61"/>
      <c r="TNU51" s="61"/>
      <c r="TNV51" s="61"/>
      <c r="TNW51" s="61"/>
      <c r="TNX51" s="61"/>
      <c r="TNY51" s="61"/>
      <c r="TNZ51" s="61"/>
      <c r="TOA51" s="61"/>
      <c r="TOB51" s="61"/>
      <c r="TOC51" s="61"/>
      <c r="TOD51" s="61"/>
      <c r="TOE51" s="61"/>
      <c r="TOF51" s="61"/>
      <c r="TOG51" s="61"/>
      <c r="TOH51" s="61"/>
      <c r="TOI51" s="61"/>
      <c r="TOJ51" s="61"/>
      <c r="TOK51" s="61"/>
      <c r="TOL51" s="61"/>
      <c r="TOM51" s="61"/>
      <c r="TON51" s="61"/>
      <c r="TOO51" s="61"/>
      <c r="TOP51" s="61"/>
      <c r="TOQ51" s="61"/>
      <c r="TOR51" s="61"/>
      <c r="TOS51" s="61"/>
      <c r="TOT51" s="61"/>
      <c r="TOU51" s="61"/>
      <c r="TOV51" s="61"/>
      <c r="TOW51" s="61"/>
      <c r="TOX51" s="61"/>
      <c r="TOY51" s="61"/>
      <c r="TOZ51" s="61"/>
      <c r="TPA51" s="61"/>
      <c r="TPB51" s="61"/>
      <c r="TPC51" s="61"/>
      <c r="TPD51" s="61"/>
      <c r="TPE51" s="61"/>
      <c r="TPF51" s="61"/>
      <c r="TPG51" s="61"/>
      <c r="TPH51" s="61"/>
      <c r="TPI51" s="61"/>
      <c r="TPJ51" s="61"/>
      <c r="TPK51" s="61"/>
      <c r="TPL51" s="61"/>
      <c r="TPM51" s="61"/>
      <c r="TPN51" s="61"/>
      <c r="TPO51" s="61"/>
      <c r="TPP51" s="61"/>
      <c r="TPQ51" s="61"/>
      <c r="TPR51" s="61"/>
      <c r="TPS51" s="61"/>
      <c r="TPT51" s="61"/>
      <c r="TPU51" s="61"/>
      <c r="TPV51" s="61"/>
      <c r="TPW51" s="61"/>
      <c r="TPX51" s="61"/>
      <c r="TPY51" s="61"/>
      <c r="TPZ51" s="61"/>
      <c r="TQA51" s="61"/>
      <c r="TQB51" s="61"/>
      <c r="TQC51" s="61"/>
      <c r="TQD51" s="61"/>
      <c r="TQE51" s="61"/>
      <c r="TQF51" s="61"/>
      <c r="TQG51" s="61"/>
      <c r="TQH51" s="61"/>
      <c r="TQI51" s="61"/>
      <c r="TQJ51" s="61"/>
      <c r="TQK51" s="61"/>
      <c r="TQL51" s="61"/>
      <c r="TQM51" s="61"/>
      <c r="TQN51" s="61"/>
      <c r="TQO51" s="61"/>
      <c r="TQP51" s="61"/>
      <c r="TQQ51" s="61"/>
      <c r="TQR51" s="61"/>
      <c r="TQS51" s="61"/>
      <c r="TQT51" s="61"/>
      <c r="TQU51" s="61"/>
      <c r="TQV51" s="61"/>
      <c r="TQW51" s="61"/>
      <c r="TQX51" s="61"/>
      <c r="TQY51" s="61"/>
      <c r="TQZ51" s="61"/>
      <c r="TRA51" s="61"/>
      <c r="TRB51" s="61"/>
      <c r="TRC51" s="61"/>
      <c r="TRD51" s="61"/>
      <c r="TRE51" s="61"/>
      <c r="TRF51" s="61"/>
      <c r="TRG51" s="61"/>
      <c r="TRH51" s="61"/>
      <c r="TRI51" s="61"/>
      <c r="TRJ51" s="61"/>
      <c r="TRK51" s="61"/>
      <c r="TRL51" s="61"/>
      <c r="TRM51" s="61"/>
      <c r="TRN51" s="61"/>
      <c r="TRO51" s="61"/>
      <c r="TRP51" s="61"/>
      <c r="TRQ51" s="61"/>
      <c r="TRR51" s="61"/>
      <c r="TRS51" s="61"/>
      <c r="TRT51" s="61"/>
      <c r="TRU51" s="61"/>
      <c r="TRV51" s="61"/>
      <c r="TRW51" s="61"/>
      <c r="TRX51" s="61"/>
      <c r="TRY51" s="61"/>
      <c r="TRZ51" s="61"/>
      <c r="TSA51" s="61"/>
      <c r="TSB51" s="61"/>
      <c r="TSC51" s="61"/>
      <c r="TSD51" s="61"/>
      <c r="TSE51" s="61"/>
      <c r="TSF51" s="61"/>
      <c r="TSG51" s="61"/>
      <c r="TSH51" s="61"/>
      <c r="TSI51" s="61"/>
      <c r="TSJ51" s="61"/>
      <c r="TSK51" s="61"/>
      <c r="TSL51" s="61"/>
      <c r="TSM51" s="61"/>
      <c r="TSN51" s="61"/>
      <c r="TSO51" s="61"/>
      <c r="TSP51" s="61"/>
      <c r="TSQ51" s="61"/>
      <c r="TSR51" s="61"/>
      <c r="TSS51" s="61"/>
      <c r="TST51" s="61"/>
      <c r="TSU51" s="61"/>
      <c r="TSV51" s="61"/>
      <c r="TSW51" s="61"/>
      <c r="TSX51" s="61"/>
      <c r="TSY51" s="61"/>
      <c r="TSZ51" s="61"/>
      <c r="TTA51" s="61"/>
      <c r="TTB51" s="61"/>
      <c r="TTC51" s="61"/>
      <c r="TTD51" s="61"/>
      <c r="TTE51" s="61"/>
      <c r="TTF51" s="61"/>
      <c r="TTG51" s="61"/>
      <c r="TTH51" s="61"/>
      <c r="TTI51" s="61"/>
      <c r="TTJ51" s="61"/>
      <c r="TTK51" s="61"/>
      <c r="TTL51" s="61"/>
      <c r="TTM51" s="61"/>
      <c r="TTN51" s="61"/>
      <c r="TTO51" s="61"/>
      <c r="TTP51" s="61"/>
      <c r="TTQ51" s="61"/>
      <c r="TTR51" s="61"/>
      <c r="TTS51" s="61"/>
      <c r="TTT51" s="61"/>
      <c r="TTU51" s="61"/>
      <c r="TTV51" s="61"/>
      <c r="TTW51" s="61"/>
      <c r="TTX51" s="61"/>
      <c r="TTY51" s="61"/>
      <c r="TTZ51" s="61"/>
      <c r="TUA51" s="61"/>
      <c r="TUB51" s="61"/>
      <c r="TUC51" s="61"/>
      <c r="TUD51" s="61"/>
      <c r="TUE51" s="61"/>
      <c r="TUF51" s="61"/>
      <c r="TUG51" s="61"/>
      <c r="TUH51" s="61"/>
      <c r="TUI51" s="61"/>
      <c r="TUJ51" s="61"/>
      <c r="TUK51" s="61"/>
      <c r="TUL51" s="61"/>
      <c r="TUM51" s="61"/>
      <c r="TUN51" s="61"/>
      <c r="TUO51" s="61"/>
      <c r="TUP51" s="61"/>
      <c r="TUQ51" s="61"/>
      <c r="TUR51" s="61"/>
      <c r="TUS51" s="61"/>
      <c r="TUT51" s="61"/>
      <c r="TUU51" s="61"/>
      <c r="TUV51" s="61"/>
      <c r="TUW51" s="61"/>
      <c r="TUX51" s="61"/>
      <c r="TUY51" s="61"/>
      <c r="TUZ51" s="61"/>
      <c r="TVA51" s="61"/>
      <c r="TVB51" s="61"/>
      <c r="TVC51" s="61"/>
      <c r="TVD51" s="61"/>
      <c r="TVE51" s="61"/>
      <c r="TVF51" s="61"/>
      <c r="TVG51" s="61"/>
      <c r="TVH51" s="61"/>
      <c r="TVI51" s="61"/>
      <c r="TVJ51" s="61"/>
      <c r="TVK51" s="61"/>
      <c r="TVL51" s="61"/>
      <c r="TVM51" s="61"/>
      <c r="TVN51" s="61"/>
      <c r="TVO51" s="61"/>
      <c r="TVP51" s="61"/>
      <c r="TVQ51" s="61"/>
      <c r="TVR51" s="61"/>
      <c r="TVS51" s="61"/>
      <c r="TVT51" s="61"/>
      <c r="TVU51" s="61"/>
      <c r="TVV51" s="61"/>
      <c r="TVW51" s="61"/>
      <c r="TVX51" s="61"/>
      <c r="TVY51" s="61"/>
      <c r="TVZ51" s="61"/>
      <c r="TWA51" s="61"/>
      <c r="TWB51" s="61"/>
      <c r="TWC51" s="61"/>
      <c r="TWD51" s="61"/>
      <c r="TWE51" s="61"/>
      <c r="TWF51" s="61"/>
      <c r="TWG51" s="61"/>
      <c r="TWH51" s="61"/>
      <c r="TWI51" s="61"/>
      <c r="TWJ51" s="61"/>
      <c r="TWK51" s="61"/>
      <c r="TWL51" s="61"/>
      <c r="TWM51" s="61"/>
      <c r="TWN51" s="61"/>
      <c r="TWO51" s="61"/>
      <c r="TWP51" s="61"/>
      <c r="TWQ51" s="61"/>
      <c r="TWR51" s="61"/>
      <c r="TWS51" s="61"/>
      <c r="TWT51" s="61"/>
      <c r="TWU51" s="61"/>
      <c r="TWV51" s="61"/>
      <c r="TWW51" s="61"/>
      <c r="TWX51" s="61"/>
      <c r="TWY51" s="61"/>
      <c r="TWZ51" s="61"/>
      <c r="TXA51" s="61"/>
      <c r="TXB51" s="61"/>
      <c r="TXC51" s="61"/>
      <c r="TXD51" s="61"/>
      <c r="TXE51" s="61"/>
      <c r="TXF51" s="61"/>
      <c r="TXG51" s="61"/>
      <c r="TXH51" s="61"/>
      <c r="TXI51" s="61"/>
      <c r="TXJ51" s="61"/>
      <c r="TXK51" s="61"/>
      <c r="TXL51" s="61"/>
      <c r="TXM51" s="61"/>
      <c r="TXN51" s="61"/>
      <c r="TXO51" s="61"/>
      <c r="TXP51" s="61"/>
      <c r="TXQ51" s="61"/>
      <c r="TXR51" s="61"/>
      <c r="TXS51" s="61"/>
      <c r="TXT51" s="61"/>
      <c r="TXU51" s="61"/>
      <c r="TXV51" s="61"/>
      <c r="TXW51" s="61"/>
      <c r="TXX51" s="61"/>
      <c r="TXY51" s="61"/>
      <c r="TXZ51" s="61"/>
      <c r="TYA51" s="61"/>
      <c r="TYB51" s="61"/>
      <c r="TYC51" s="61"/>
      <c r="TYD51" s="61"/>
      <c r="TYE51" s="61"/>
      <c r="TYF51" s="61"/>
      <c r="TYG51" s="61"/>
      <c r="TYH51" s="61"/>
      <c r="TYI51" s="61"/>
      <c r="TYJ51" s="61"/>
      <c r="TYK51" s="61"/>
      <c r="TYL51" s="61"/>
      <c r="TYM51" s="61"/>
      <c r="TYN51" s="61"/>
      <c r="TYO51" s="61"/>
      <c r="TYP51" s="61"/>
      <c r="TYQ51" s="61"/>
      <c r="TYR51" s="61"/>
      <c r="TYS51" s="61"/>
      <c r="TYT51" s="61"/>
      <c r="TYU51" s="61"/>
      <c r="TYV51" s="61"/>
      <c r="TYW51" s="61"/>
      <c r="TYX51" s="61"/>
      <c r="TYY51" s="61"/>
      <c r="TYZ51" s="61"/>
      <c r="TZA51" s="61"/>
      <c r="TZB51" s="61"/>
      <c r="TZC51" s="61"/>
      <c r="TZD51" s="61"/>
      <c r="TZE51" s="61"/>
      <c r="TZF51" s="61"/>
      <c r="TZG51" s="61"/>
      <c r="TZH51" s="61"/>
      <c r="TZI51" s="61"/>
      <c r="TZJ51" s="61"/>
      <c r="TZK51" s="61"/>
      <c r="TZL51" s="61"/>
      <c r="TZM51" s="61"/>
      <c r="TZN51" s="61"/>
      <c r="TZO51" s="61"/>
      <c r="TZP51" s="61"/>
      <c r="TZQ51" s="61"/>
      <c r="TZR51" s="61"/>
      <c r="TZS51" s="61"/>
      <c r="TZT51" s="61"/>
      <c r="TZU51" s="61"/>
      <c r="TZV51" s="61"/>
      <c r="TZW51" s="61"/>
      <c r="TZX51" s="61"/>
      <c r="TZY51" s="61"/>
      <c r="TZZ51" s="61"/>
      <c r="UAA51" s="61"/>
      <c r="UAB51" s="61"/>
      <c r="UAC51" s="61"/>
      <c r="UAD51" s="61"/>
      <c r="UAE51" s="61"/>
      <c r="UAF51" s="61"/>
      <c r="UAG51" s="61"/>
      <c r="UAH51" s="61"/>
      <c r="UAI51" s="61"/>
      <c r="UAJ51" s="61"/>
      <c r="UAK51" s="61"/>
      <c r="UAL51" s="61"/>
      <c r="UAM51" s="61"/>
      <c r="UAN51" s="61"/>
      <c r="UAO51" s="61"/>
      <c r="UAP51" s="61"/>
      <c r="UAQ51" s="61"/>
      <c r="UAR51" s="61"/>
      <c r="UAS51" s="61"/>
      <c r="UAT51" s="61"/>
      <c r="UAU51" s="61"/>
      <c r="UAV51" s="61"/>
      <c r="UAW51" s="61"/>
      <c r="UAX51" s="61"/>
      <c r="UAY51" s="61"/>
      <c r="UAZ51" s="61"/>
      <c r="UBA51" s="61"/>
      <c r="UBB51" s="61"/>
      <c r="UBC51" s="61"/>
      <c r="UBD51" s="61"/>
      <c r="UBE51" s="61"/>
      <c r="UBF51" s="61"/>
      <c r="UBG51" s="61"/>
      <c r="UBH51" s="61"/>
      <c r="UBI51" s="61"/>
      <c r="UBJ51" s="61"/>
      <c r="UBK51" s="61"/>
      <c r="UBL51" s="61"/>
      <c r="UBM51" s="61"/>
      <c r="UBN51" s="61"/>
      <c r="UBO51" s="61"/>
      <c r="UBP51" s="61"/>
      <c r="UBQ51" s="61"/>
      <c r="UBR51" s="61"/>
      <c r="UBS51" s="61"/>
      <c r="UBT51" s="61"/>
      <c r="UBU51" s="61"/>
      <c r="UBV51" s="61"/>
      <c r="UBW51" s="61"/>
      <c r="UBX51" s="61"/>
      <c r="UBY51" s="61"/>
      <c r="UBZ51" s="61"/>
      <c r="UCA51" s="61"/>
      <c r="UCB51" s="61"/>
      <c r="UCC51" s="61"/>
      <c r="UCD51" s="61"/>
      <c r="UCE51" s="61"/>
      <c r="UCF51" s="61"/>
      <c r="UCG51" s="61"/>
      <c r="UCH51" s="61"/>
      <c r="UCI51" s="61"/>
      <c r="UCJ51" s="61"/>
      <c r="UCK51" s="61"/>
      <c r="UCL51" s="61"/>
      <c r="UCM51" s="61"/>
      <c r="UCN51" s="61"/>
      <c r="UCO51" s="61"/>
      <c r="UCP51" s="61"/>
      <c r="UCQ51" s="61"/>
      <c r="UCR51" s="61"/>
      <c r="UCS51" s="61"/>
      <c r="UCT51" s="61"/>
      <c r="UCU51" s="61"/>
      <c r="UCV51" s="61"/>
      <c r="UCW51" s="61"/>
      <c r="UCX51" s="61"/>
      <c r="UCY51" s="61"/>
      <c r="UCZ51" s="61"/>
      <c r="UDA51" s="61"/>
      <c r="UDB51" s="61"/>
      <c r="UDC51" s="61"/>
      <c r="UDD51" s="61"/>
      <c r="UDE51" s="61"/>
      <c r="UDF51" s="61"/>
      <c r="UDG51" s="61"/>
      <c r="UDH51" s="61"/>
      <c r="UDI51" s="61"/>
      <c r="UDJ51" s="61"/>
      <c r="UDK51" s="61"/>
      <c r="UDL51" s="61"/>
      <c r="UDM51" s="61"/>
      <c r="UDN51" s="61"/>
      <c r="UDO51" s="61"/>
      <c r="UDP51" s="61"/>
      <c r="UDQ51" s="61"/>
      <c r="UDR51" s="61"/>
      <c r="UDS51" s="61"/>
      <c r="UDT51" s="61"/>
      <c r="UDU51" s="61"/>
      <c r="UDV51" s="61"/>
      <c r="UDW51" s="61"/>
      <c r="UDX51" s="61"/>
      <c r="UDY51" s="61"/>
      <c r="UDZ51" s="61"/>
      <c r="UEA51" s="61"/>
      <c r="UEB51" s="61"/>
      <c r="UEC51" s="61"/>
      <c r="UED51" s="61"/>
      <c r="UEE51" s="61"/>
      <c r="UEF51" s="61"/>
      <c r="UEG51" s="61"/>
      <c r="UEH51" s="61"/>
      <c r="UEI51" s="61"/>
      <c r="UEJ51" s="61"/>
      <c r="UEK51" s="61"/>
      <c r="UEL51" s="61"/>
      <c r="UEM51" s="61"/>
      <c r="UEN51" s="61"/>
      <c r="UEO51" s="61"/>
      <c r="UEP51" s="61"/>
      <c r="UEQ51" s="61"/>
      <c r="UER51" s="61"/>
      <c r="UES51" s="61"/>
      <c r="UET51" s="61"/>
      <c r="UEU51" s="61"/>
      <c r="UEV51" s="61"/>
      <c r="UEW51" s="61"/>
      <c r="UEX51" s="61"/>
      <c r="UEY51" s="61"/>
      <c r="UEZ51" s="61"/>
      <c r="UFA51" s="61"/>
      <c r="UFB51" s="61"/>
      <c r="UFC51" s="61"/>
      <c r="UFD51" s="61"/>
      <c r="UFE51" s="61"/>
      <c r="UFF51" s="61"/>
      <c r="UFG51" s="61"/>
      <c r="UFH51" s="61"/>
      <c r="UFI51" s="61"/>
      <c r="UFJ51" s="61"/>
      <c r="UFK51" s="61"/>
      <c r="UFL51" s="61"/>
      <c r="UFM51" s="61"/>
      <c r="UFN51" s="61"/>
      <c r="UFO51" s="61"/>
      <c r="UFP51" s="61"/>
      <c r="UFQ51" s="61"/>
      <c r="UFR51" s="61"/>
      <c r="UFS51" s="61"/>
      <c r="UFT51" s="61"/>
      <c r="UFU51" s="61"/>
      <c r="UFV51" s="61"/>
      <c r="UFW51" s="61"/>
      <c r="UFX51" s="61"/>
      <c r="UFY51" s="61"/>
      <c r="UFZ51" s="61"/>
      <c r="UGA51" s="61"/>
      <c r="UGB51" s="61"/>
      <c r="UGC51" s="61"/>
      <c r="UGD51" s="61"/>
      <c r="UGE51" s="61"/>
      <c r="UGF51" s="61"/>
      <c r="UGG51" s="61"/>
      <c r="UGH51" s="61"/>
      <c r="UGI51" s="61"/>
      <c r="UGJ51" s="61"/>
      <c r="UGK51" s="61"/>
      <c r="UGL51" s="61"/>
      <c r="UGM51" s="61"/>
      <c r="UGN51" s="61"/>
      <c r="UGO51" s="61"/>
      <c r="UGP51" s="61"/>
      <c r="UGQ51" s="61"/>
      <c r="UGR51" s="61"/>
      <c r="UGS51" s="61"/>
      <c r="UGT51" s="61"/>
      <c r="UGU51" s="61"/>
      <c r="UGV51" s="61"/>
      <c r="UGW51" s="61"/>
      <c r="UGX51" s="61"/>
      <c r="UGY51" s="61"/>
      <c r="UGZ51" s="61"/>
      <c r="UHA51" s="61"/>
      <c r="UHB51" s="61"/>
      <c r="UHC51" s="61"/>
      <c r="UHD51" s="61"/>
      <c r="UHE51" s="61"/>
      <c r="UHF51" s="61"/>
      <c r="UHG51" s="61"/>
      <c r="UHH51" s="61"/>
      <c r="UHI51" s="61"/>
      <c r="UHJ51" s="61"/>
      <c r="UHK51" s="61"/>
      <c r="UHL51" s="61"/>
      <c r="UHM51" s="61"/>
      <c r="UHN51" s="61"/>
      <c r="UHO51" s="61"/>
      <c r="UHP51" s="61"/>
      <c r="UHQ51" s="61"/>
      <c r="UHR51" s="61"/>
      <c r="UHS51" s="61"/>
      <c r="UHT51" s="61"/>
      <c r="UHU51" s="61"/>
      <c r="UHV51" s="61"/>
      <c r="UHW51" s="61"/>
      <c r="UHX51" s="61"/>
      <c r="UHY51" s="61"/>
      <c r="UHZ51" s="61"/>
      <c r="UIA51" s="61"/>
      <c r="UIB51" s="61"/>
      <c r="UIC51" s="61"/>
      <c r="UID51" s="61"/>
      <c r="UIE51" s="61"/>
      <c r="UIF51" s="61"/>
      <c r="UIG51" s="61"/>
      <c r="UIH51" s="61"/>
      <c r="UII51" s="61"/>
      <c r="UIJ51" s="61"/>
      <c r="UIK51" s="61"/>
      <c r="UIL51" s="61"/>
      <c r="UIM51" s="61"/>
      <c r="UIN51" s="61"/>
      <c r="UIO51" s="61"/>
      <c r="UIP51" s="61"/>
      <c r="UIQ51" s="61"/>
      <c r="UIR51" s="61"/>
      <c r="UIS51" s="61"/>
      <c r="UIT51" s="61"/>
      <c r="UIU51" s="61"/>
      <c r="UIV51" s="61"/>
      <c r="UIW51" s="61"/>
      <c r="UIX51" s="61"/>
      <c r="UIY51" s="61"/>
      <c r="UIZ51" s="61"/>
      <c r="UJA51" s="61"/>
      <c r="UJB51" s="61"/>
      <c r="UJC51" s="61"/>
      <c r="UJD51" s="61"/>
      <c r="UJE51" s="61"/>
      <c r="UJF51" s="61"/>
      <c r="UJG51" s="61"/>
      <c r="UJH51" s="61"/>
      <c r="UJI51" s="61"/>
      <c r="UJJ51" s="61"/>
      <c r="UJK51" s="61"/>
      <c r="UJL51" s="61"/>
      <c r="UJM51" s="61"/>
      <c r="UJN51" s="61"/>
      <c r="UJO51" s="61"/>
      <c r="UJP51" s="61"/>
      <c r="UJQ51" s="61"/>
      <c r="UJR51" s="61"/>
      <c r="UJS51" s="61"/>
      <c r="UJT51" s="61"/>
      <c r="UJU51" s="61"/>
      <c r="UJV51" s="61"/>
      <c r="UJW51" s="61"/>
      <c r="UJX51" s="61"/>
      <c r="UJY51" s="61"/>
      <c r="UJZ51" s="61"/>
      <c r="UKA51" s="61"/>
      <c r="UKB51" s="61"/>
      <c r="UKC51" s="61"/>
      <c r="UKD51" s="61"/>
      <c r="UKE51" s="61"/>
      <c r="UKF51" s="61"/>
      <c r="UKG51" s="61"/>
      <c r="UKH51" s="61"/>
      <c r="UKI51" s="61"/>
      <c r="UKJ51" s="61"/>
      <c r="UKK51" s="61"/>
      <c r="UKL51" s="61"/>
      <c r="UKM51" s="61"/>
      <c r="UKN51" s="61"/>
      <c r="UKO51" s="61"/>
      <c r="UKP51" s="61"/>
      <c r="UKQ51" s="61"/>
      <c r="UKR51" s="61"/>
      <c r="UKS51" s="61"/>
      <c r="UKT51" s="61"/>
      <c r="UKU51" s="61"/>
      <c r="UKV51" s="61"/>
      <c r="UKW51" s="61"/>
      <c r="UKX51" s="61"/>
      <c r="UKY51" s="61"/>
      <c r="UKZ51" s="61"/>
      <c r="ULA51" s="61"/>
      <c r="ULB51" s="61"/>
      <c r="ULC51" s="61"/>
      <c r="ULD51" s="61"/>
      <c r="ULE51" s="61"/>
      <c r="ULF51" s="61"/>
      <c r="ULG51" s="61"/>
      <c r="ULH51" s="61"/>
      <c r="ULI51" s="61"/>
      <c r="ULJ51" s="61"/>
      <c r="ULK51" s="61"/>
      <c r="ULL51" s="61"/>
      <c r="ULM51" s="61"/>
      <c r="ULN51" s="61"/>
      <c r="ULO51" s="61"/>
      <c r="ULP51" s="61"/>
      <c r="ULQ51" s="61"/>
      <c r="ULR51" s="61"/>
      <c r="ULS51" s="61"/>
      <c r="ULT51" s="61"/>
      <c r="ULU51" s="61"/>
      <c r="ULV51" s="61"/>
      <c r="ULW51" s="61"/>
      <c r="ULX51" s="61"/>
      <c r="ULY51" s="61"/>
      <c r="ULZ51" s="61"/>
      <c r="UMA51" s="61"/>
      <c r="UMB51" s="61"/>
      <c r="UMC51" s="61"/>
      <c r="UMD51" s="61"/>
      <c r="UME51" s="61"/>
      <c r="UMF51" s="61"/>
      <c r="UMG51" s="61"/>
      <c r="UMH51" s="61"/>
      <c r="UMI51" s="61"/>
      <c r="UMJ51" s="61"/>
      <c r="UMK51" s="61"/>
      <c r="UML51" s="61"/>
      <c r="UMM51" s="61"/>
      <c r="UMN51" s="61"/>
      <c r="UMO51" s="61"/>
      <c r="UMP51" s="61"/>
      <c r="UMQ51" s="61"/>
      <c r="UMR51" s="61"/>
      <c r="UMS51" s="61"/>
      <c r="UMT51" s="61"/>
      <c r="UMU51" s="61"/>
      <c r="UMV51" s="61"/>
      <c r="UMW51" s="61"/>
      <c r="UMX51" s="61"/>
      <c r="UMY51" s="61"/>
      <c r="UMZ51" s="61"/>
      <c r="UNA51" s="61"/>
      <c r="UNB51" s="61"/>
      <c r="UNC51" s="61"/>
      <c r="UND51" s="61"/>
      <c r="UNE51" s="61"/>
      <c r="UNF51" s="61"/>
      <c r="UNG51" s="61"/>
      <c r="UNH51" s="61"/>
      <c r="UNI51" s="61"/>
      <c r="UNJ51" s="61"/>
      <c r="UNK51" s="61"/>
      <c r="UNL51" s="61"/>
      <c r="UNM51" s="61"/>
      <c r="UNN51" s="61"/>
      <c r="UNO51" s="61"/>
      <c r="UNP51" s="61"/>
      <c r="UNQ51" s="61"/>
      <c r="UNR51" s="61"/>
      <c r="UNS51" s="61"/>
      <c r="UNT51" s="61"/>
      <c r="UNU51" s="61"/>
      <c r="UNV51" s="61"/>
      <c r="UNW51" s="61"/>
      <c r="UNX51" s="61"/>
      <c r="UNY51" s="61"/>
      <c r="UNZ51" s="61"/>
      <c r="UOA51" s="61"/>
      <c r="UOB51" s="61"/>
      <c r="UOC51" s="61"/>
      <c r="UOD51" s="61"/>
      <c r="UOE51" s="61"/>
      <c r="UOF51" s="61"/>
      <c r="UOG51" s="61"/>
      <c r="UOH51" s="61"/>
      <c r="UOI51" s="61"/>
      <c r="UOJ51" s="61"/>
      <c r="UOK51" s="61"/>
      <c r="UOL51" s="61"/>
      <c r="UOM51" s="61"/>
      <c r="UON51" s="61"/>
      <c r="UOO51" s="61"/>
      <c r="UOP51" s="61"/>
      <c r="UOQ51" s="61"/>
      <c r="UOR51" s="61"/>
      <c r="UOS51" s="61"/>
      <c r="UOT51" s="61"/>
      <c r="UOU51" s="61"/>
      <c r="UOV51" s="61"/>
      <c r="UOW51" s="61"/>
      <c r="UOX51" s="61"/>
      <c r="UOY51" s="61"/>
      <c r="UOZ51" s="61"/>
      <c r="UPA51" s="61"/>
      <c r="UPB51" s="61"/>
      <c r="UPC51" s="61"/>
      <c r="UPD51" s="61"/>
      <c r="UPE51" s="61"/>
      <c r="UPF51" s="61"/>
      <c r="UPG51" s="61"/>
      <c r="UPH51" s="61"/>
      <c r="UPI51" s="61"/>
      <c r="UPJ51" s="61"/>
      <c r="UPK51" s="61"/>
      <c r="UPL51" s="61"/>
      <c r="UPM51" s="61"/>
      <c r="UPN51" s="61"/>
      <c r="UPO51" s="61"/>
      <c r="UPP51" s="61"/>
      <c r="UPQ51" s="61"/>
      <c r="UPR51" s="61"/>
      <c r="UPS51" s="61"/>
      <c r="UPT51" s="61"/>
      <c r="UPU51" s="61"/>
      <c r="UPV51" s="61"/>
      <c r="UPW51" s="61"/>
      <c r="UPX51" s="61"/>
      <c r="UPY51" s="61"/>
      <c r="UPZ51" s="61"/>
      <c r="UQA51" s="61"/>
      <c r="UQB51" s="61"/>
      <c r="UQC51" s="61"/>
      <c r="UQD51" s="61"/>
      <c r="UQE51" s="61"/>
      <c r="UQF51" s="61"/>
      <c r="UQG51" s="61"/>
      <c r="UQH51" s="61"/>
      <c r="UQI51" s="61"/>
      <c r="UQJ51" s="61"/>
      <c r="UQK51" s="61"/>
      <c r="UQL51" s="61"/>
      <c r="UQM51" s="61"/>
      <c r="UQN51" s="61"/>
      <c r="UQO51" s="61"/>
      <c r="UQP51" s="61"/>
      <c r="UQQ51" s="61"/>
      <c r="UQR51" s="61"/>
      <c r="UQS51" s="61"/>
      <c r="UQT51" s="61"/>
      <c r="UQU51" s="61"/>
      <c r="UQV51" s="61"/>
      <c r="UQW51" s="61"/>
      <c r="UQX51" s="61"/>
      <c r="UQY51" s="61"/>
      <c r="UQZ51" s="61"/>
      <c r="URA51" s="61"/>
      <c r="URB51" s="61"/>
      <c r="URC51" s="61"/>
      <c r="URD51" s="61"/>
      <c r="URE51" s="61"/>
      <c r="URF51" s="61"/>
      <c r="URG51" s="61"/>
      <c r="URH51" s="61"/>
      <c r="URI51" s="61"/>
      <c r="URJ51" s="61"/>
      <c r="URK51" s="61"/>
      <c r="URL51" s="61"/>
      <c r="URM51" s="61"/>
      <c r="URN51" s="61"/>
      <c r="URO51" s="61"/>
      <c r="URP51" s="61"/>
      <c r="URQ51" s="61"/>
      <c r="URR51" s="61"/>
      <c r="URS51" s="61"/>
      <c r="URT51" s="61"/>
      <c r="URU51" s="61"/>
      <c r="URV51" s="61"/>
      <c r="URW51" s="61"/>
      <c r="URX51" s="61"/>
      <c r="URY51" s="61"/>
      <c r="URZ51" s="61"/>
      <c r="USA51" s="61"/>
      <c r="USB51" s="61"/>
      <c r="USC51" s="61"/>
      <c r="USD51" s="61"/>
      <c r="USE51" s="61"/>
      <c r="USF51" s="61"/>
      <c r="USG51" s="61"/>
      <c r="USH51" s="61"/>
      <c r="USI51" s="61"/>
      <c r="USJ51" s="61"/>
      <c r="USK51" s="61"/>
      <c r="USL51" s="61"/>
      <c r="USM51" s="61"/>
      <c r="USN51" s="61"/>
      <c r="USO51" s="61"/>
      <c r="USP51" s="61"/>
      <c r="USQ51" s="61"/>
      <c r="USR51" s="61"/>
      <c r="USS51" s="61"/>
      <c r="UST51" s="61"/>
      <c r="USU51" s="61"/>
      <c r="USV51" s="61"/>
      <c r="USW51" s="61"/>
      <c r="USX51" s="61"/>
      <c r="USY51" s="61"/>
      <c r="USZ51" s="61"/>
      <c r="UTA51" s="61"/>
      <c r="UTB51" s="61"/>
      <c r="UTC51" s="61"/>
      <c r="UTD51" s="61"/>
      <c r="UTE51" s="61"/>
      <c r="UTF51" s="61"/>
      <c r="UTG51" s="61"/>
      <c r="UTH51" s="61"/>
      <c r="UTI51" s="61"/>
      <c r="UTJ51" s="61"/>
      <c r="UTK51" s="61"/>
      <c r="UTL51" s="61"/>
      <c r="UTM51" s="61"/>
      <c r="UTN51" s="61"/>
      <c r="UTO51" s="61"/>
      <c r="UTP51" s="61"/>
      <c r="UTQ51" s="61"/>
      <c r="UTR51" s="61"/>
      <c r="UTS51" s="61"/>
      <c r="UTT51" s="61"/>
      <c r="UTU51" s="61"/>
      <c r="UTV51" s="61"/>
      <c r="UTW51" s="61"/>
      <c r="UTX51" s="61"/>
      <c r="UTY51" s="61"/>
      <c r="UTZ51" s="61"/>
      <c r="UUA51" s="61"/>
      <c r="UUB51" s="61"/>
      <c r="UUC51" s="61"/>
      <c r="UUD51" s="61"/>
      <c r="UUE51" s="61"/>
      <c r="UUF51" s="61"/>
      <c r="UUG51" s="61"/>
      <c r="UUH51" s="61"/>
      <c r="UUI51" s="61"/>
      <c r="UUJ51" s="61"/>
      <c r="UUK51" s="61"/>
      <c r="UUL51" s="61"/>
      <c r="UUM51" s="61"/>
      <c r="UUN51" s="61"/>
      <c r="UUO51" s="61"/>
      <c r="UUP51" s="61"/>
      <c r="UUQ51" s="61"/>
      <c r="UUR51" s="61"/>
      <c r="UUS51" s="61"/>
      <c r="UUT51" s="61"/>
      <c r="UUU51" s="61"/>
      <c r="UUV51" s="61"/>
      <c r="UUW51" s="61"/>
      <c r="UUX51" s="61"/>
      <c r="UUY51" s="61"/>
      <c r="UUZ51" s="61"/>
      <c r="UVA51" s="61"/>
      <c r="UVB51" s="61"/>
      <c r="UVC51" s="61"/>
      <c r="UVD51" s="61"/>
      <c r="UVE51" s="61"/>
      <c r="UVF51" s="61"/>
      <c r="UVG51" s="61"/>
      <c r="UVH51" s="61"/>
      <c r="UVI51" s="61"/>
      <c r="UVJ51" s="61"/>
      <c r="UVK51" s="61"/>
      <c r="UVL51" s="61"/>
      <c r="UVM51" s="61"/>
      <c r="UVN51" s="61"/>
      <c r="UVO51" s="61"/>
      <c r="UVP51" s="61"/>
      <c r="UVQ51" s="61"/>
      <c r="UVR51" s="61"/>
      <c r="UVS51" s="61"/>
      <c r="UVT51" s="61"/>
      <c r="UVU51" s="61"/>
      <c r="UVV51" s="61"/>
      <c r="UVW51" s="61"/>
      <c r="UVX51" s="61"/>
      <c r="UVY51" s="61"/>
      <c r="UVZ51" s="61"/>
      <c r="UWA51" s="61"/>
      <c r="UWB51" s="61"/>
      <c r="UWC51" s="61"/>
      <c r="UWD51" s="61"/>
      <c r="UWE51" s="61"/>
      <c r="UWF51" s="61"/>
      <c r="UWG51" s="61"/>
      <c r="UWH51" s="61"/>
      <c r="UWI51" s="61"/>
      <c r="UWJ51" s="61"/>
      <c r="UWK51" s="61"/>
      <c r="UWL51" s="61"/>
      <c r="UWM51" s="61"/>
      <c r="UWN51" s="61"/>
      <c r="UWO51" s="61"/>
      <c r="UWP51" s="61"/>
      <c r="UWQ51" s="61"/>
      <c r="UWR51" s="61"/>
      <c r="UWS51" s="61"/>
      <c r="UWT51" s="61"/>
      <c r="UWU51" s="61"/>
      <c r="UWV51" s="61"/>
      <c r="UWW51" s="61"/>
      <c r="UWX51" s="61"/>
      <c r="UWY51" s="61"/>
      <c r="UWZ51" s="61"/>
      <c r="UXA51" s="61"/>
      <c r="UXB51" s="61"/>
      <c r="UXC51" s="61"/>
      <c r="UXD51" s="61"/>
      <c r="UXE51" s="61"/>
      <c r="UXF51" s="61"/>
      <c r="UXG51" s="61"/>
      <c r="UXH51" s="61"/>
      <c r="UXI51" s="61"/>
      <c r="UXJ51" s="61"/>
      <c r="UXK51" s="61"/>
      <c r="UXL51" s="61"/>
      <c r="UXM51" s="61"/>
      <c r="UXN51" s="61"/>
      <c r="UXO51" s="61"/>
      <c r="UXP51" s="61"/>
      <c r="UXQ51" s="61"/>
      <c r="UXR51" s="61"/>
      <c r="UXS51" s="61"/>
      <c r="UXT51" s="61"/>
      <c r="UXU51" s="61"/>
      <c r="UXV51" s="61"/>
      <c r="UXW51" s="61"/>
      <c r="UXX51" s="61"/>
      <c r="UXY51" s="61"/>
      <c r="UXZ51" s="61"/>
      <c r="UYA51" s="61"/>
      <c r="UYB51" s="61"/>
      <c r="UYC51" s="61"/>
      <c r="UYD51" s="61"/>
      <c r="UYE51" s="61"/>
      <c r="UYF51" s="61"/>
      <c r="UYG51" s="61"/>
      <c r="UYH51" s="61"/>
      <c r="UYI51" s="61"/>
      <c r="UYJ51" s="61"/>
      <c r="UYK51" s="61"/>
      <c r="UYL51" s="61"/>
      <c r="UYM51" s="61"/>
      <c r="UYN51" s="61"/>
      <c r="UYO51" s="61"/>
      <c r="UYP51" s="61"/>
      <c r="UYQ51" s="61"/>
      <c r="UYR51" s="61"/>
      <c r="UYS51" s="61"/>
      <c r="UYT51" s="61"/>
      <c r="UYU51" s="61"/>
      <c r="UYV51" s="61"/>
      <c r="UYW51" s="61"/>
      <c r="UYX51" s="61"/>
      <c r="UYY51" s="61"/>
      <c r="UYZ51" s="61"/>
      <c r="UZA51" s="61"/>
      <c r="UZB51" s="61"/>
      <c r="UZC51" s="61"/>
      <c r="UZD51" s="61"/>
      <c r="UZE51" s="61"/>
      <c r="UZF51" s="61"/>
      <c r="UZG51" s="61"/>
      <c r="UZH51" s="61"/>
      <c r="UZI51" s="61"/>
      <c r="UZJ51" s="61"/>
      <c r="UZK51" s="61"/>
      <c r="UZL51" s="61"/>
      <c r="UZM51" s="61"/>
      <c r="UZN51" s="61"/>
      <c r="UZO51" s="61"/>
      <c r="UZP51" s="61"/>
      <c r="UZQ51" s="61"/>
      <c r="UZR51" s="61"/>
      <c r="UZS51" s="61"/>
      <c r="UZT51" s="61"/>
      <c r="UZU51" s="61"/>
      <c r="UZV51" s="61"/>
      <c r="UZW51" s="61"/>
      <c r="UZX51" s="61"/>
      <c r="UZY51" s="61"/>
      <c r="UZZ51" s="61"/>
      <c r="VAA51" s="61"/>
      <c r="VAB51" s="61"/>
      <c r="VAC51" s="61"/>
      <c r="VAD51" s="61"/>
      <c r="VAE51" s="61"/>
      <c r="VAF51" s="61"/>
      <c r="VAG51" s="61"/>
      <c r="VAH51" s="61"/>
      <c r="VAI51" s="61"/>
      <c r="VAJ51" s="61"/>
      <c r="VAK51" s="61"/>
      <c r="VAL51" s="61"/>
      <c r="VAM51" s="61"/>
      <c r="VAN51" s="61"/>
      <c r="VAO51" s="61"/>
      <c r="VAP51" s="61"/>
      <c r="VAQ51" s="61"/>
      <c r="VAR51" s="61"/>
      <c r="VAS51" s="61"/>
      <c r="VAT51" s="61"/>
      <c r="VAU51" s="61"/>
      <c r="VAV51" s="61"/>
      <c r="VAW51" s="61"/>
      <c r="VAX51" s="61"/>
      <c r="VAY51" s="61"/>
      <c r="VAZ51" s="61"/>
      <c r="VBA51" s="61"/>
      <c r="VBB51" s="61"/>
      <c r="VBC51" s="61"/>
      <c r="VBD51" s="61"/>
      <c r="VBE51" s="61"/>
      <c r="VBF51" s="61"/>
      <c r="VBG51" s="61"/>
      <c r="VBH51" s="61"/>
      <c r="VBI51" s="61"/>
      <c r="VBJ51" s="61"/>
      <c r="VBK51" s="61"/>
      <c r="VBL51" s="61"/>
      <c r="VBM51" s="61"/>
      <c r="VBN51" s="61"/>
      <c r="VBO51" s="61"/>
      <c r="VBP51" s="61"/>
      <c r="VBQ51" s="61"/>
      <c r="VBR51" s="61"/>
      <c r="VBS51" s="61"/>
      <c r="VBT51" s="61"/>
      <c r="VBU51" s="61"/>
      <c r="VBV51" s="61"/>
      <c r="VBW51" s="61"/>
      <c r="VBX51" s="61"/>
      <c r="VBY51" s="61"/>
      <c r="VBZ51" s="61"/>
      <c r="VCA51" s="61"/>
      <c r="VCB51" s="61"/>
      <c r="VCC51" s="61"/>
      <c r="VCD51" s="61"/>
      <c r="VCE51" s="61"/>
      <c r="VCF51" s="61"/>
      <c r="VCG51" s="61"/>
      <c r="VCH51" s="61"/>
      <c r="VCI51" s="61"/>
      <c r="VCJ51" s="61"/>
      <c r="VCK51" s="61"/>
      <c r="VCL51" s="61"/>
      <c r="VCM51" s="61"/>
      <c r="VCN51" s="61"/>
      <c r="VCO51" s="61"/>
      <c r="VCP51" s="61"/>
      <c r="VCQ51" s="61"/>
      <c r="VCR51" s="61"/>
      <c r="VCS51" s="61"/>
      <c r="VCT51" s="61"/>
      <c r="VCU51" s="61"/>
      <c r="VCV51" s="61"/>
      <c r="VCW51" s="61"/>
      <c r="VCX51" s="61"/>
      <c r="VCY51" s="61"/>
      <c r="VCZ51" s="61"/>
      <c r="VDA51" s="61"/>
      <c r="VDB51" s="61"/>
      <c r="VDC51" s="61"/>
      <c r="VDD51" s="61"/>
      <c r="VDE51" s="61"/>
      <c r="VDF51" s="61"/>
      <c r="VDG51" s="61"/>
      <c r="VDH51" s="61"/>
      <c r="VDI51" s="61"/>
      <c r="VDJ51" s="61"/>
      <c r="VDK51" s="61"/>
      <c r="VDL51" s="61"/>
      <c r="VDM51" s="61"/>
      <c r="VDN51" s="61"/>
      <c r="VDO51" s="61"/>
      <c r="VDP51" s="61"/>
      <c r="VDQ51" s="61"/>
      <c r="VDR51" s="61"/>
      <c r="VDS51" s="61"/>
      <c r="VDT51" s="61"/>
      <c r="VDU51" s="61"/>
      <c r="VDV51" s="61"/>
      <c r="VDW51" s="61"/>
      <c r="VDX51" s="61"/>
      <c r="VDY51" s="61"/>
      <c r="VDZ51" s="61"/>
      <c r="VEA51" s="61"/>
      <c r="VEB51" s="61"/>
      <c r="VEC51" s="61"/>
      <c r="VED51" s="61"/>
      <c r="VEE51" s="61"/>
      <c r="VEF51" s="61"/>
      <c r="VEG51" s="61"/>
      <c r="VEH51" s="61"/>
      <c r="VEI51" s="61"/>
      <c r="VEJ51" s="61"/>
      <c r="VEK51" s="61"/>
      <c r="VEL51" s="61"/>
      <c r="VEM51" s="61"/>
      <c r="VEN51" s="61"/>
      <c r="VEO51" s="61"/>
      <c r="VEP51" s="61"/>
      <c r="VEQ51" s="61"/>
      <c r="VER51" s="61"/>
      <c r="VES51" s="61"/>
      <c r="VET51" s="61"/>
      <c r="VEU51" s="61"/>
      <c r="VEV51" s="61"/>
      <c r="VEW51" s="61"/>
      <c r="VEX51" s="61"/>
      <c r="VEY51" s="61"/>
      <c r="VEZ51" s="61"/>
      <c r="VFA51" s="61"/>
      <c r="VFB51" s="61"/>
      <c r="VFC51" s="61"/>
      <c r="VFD51" s="61"/>
      <c r="VFE51" s="61"/>
      <c r="VFF51" s="61"/>
      <c r="VFG51" s="61"/>
      <c r="VFH51" s="61"/>
      <c r="VFI51" s="61"/>
      <c r="VFJ51" s="61"/>
      <c r="VFK51" s="61"/>
      <c r="VFL51" s="61"/>
      <c r="VFM51" s="61"/>
      <c r="VFN51" s="61"/>
      <c r="VFO51" s="61"/>
      <c r="VFP51" s="61"/>
      <c r="VFQ51" s="61"/>
      <c r="VFR51" s="61"/>
      <c r="VFS51" s="61"/>
      <c r="VFT51" s="61"/>
      <c r="VFU51" s="61"/>
      <c r="VFV51" s="61"/>
      <c r="VFW51" s="61"/>
      <c r="VFX51" s="61"/>
      <c r="VFY51" s="61"/>
      <c r="VFZ51" s="61"/>
      <c r="VGA51" s="61"/>
      <c r="VGB51" s="61"/>
      <c r="VGC51" s="61"/>
      <c r="VGD51" s="61"/>
      <c r="VGE51" s="61"/>
      <c r="VGF51" s="61"/>
      <c r="VGG51" s="61"/>
      <c r="VGH51" s="61"/>
      <c r="VGI51" s="61"/>
      <c r="VGJ51" s="61"/>
      <c r="VGK51" s="61"/>
      <c r="VGL51" s="61"/>
      <c r="VGM51" s="61"/>
      <c r="VGN51" s="61"/>
      <c r="VGO51" s="61"/>
      <c r="VGP51" s="61"/>
      <c r="VGQ51" s="61"/>
      <c r="VGR51" s="61"/>
      <c r="VGS51" s="61"/>
      <c r="VGT51" s="61"/>
      <c r="VGU51" s="61"/>
      <c r="VGV51" s="61"/>
      <c r="VGW51" s="61"/>
      <c r="VGX51" s="61"/>
      <c r="VGY51" s="61"/>
      <c r="VGZ51" s="61"/>
      <c r="VHA51" s="61"/>
      <c r="VHB51" s="61"/>
      <c r="VHC51" s="61"/>
      <c r="VHD51" s="61"/>
      <c r="VHE51" s="61"/>
      <c r="VHF51" s="61"/>
      <c r="VHG51" s="61"/>
      <c r="VHH51" s="61"/>
      <c r="VHI51" s="61"/>
      <c r="VHJ51" s="61"/>
      <c r="VHK51" s="61"/>
      <c r="VHL51" s="61"/>
      <c r="VHM51" s="61"/>
      <c r="VHN51" s="61"/>
      <c r="VHO51" s="61"/>
      <c r="VHP51" s="61"/>
      <c r="VHQ51" s="61"/>
      <c r="VHR51" s="61"/>
      <c r="VHS51" s="61"/>
      <c r="VHT51" s="61"/>
      <c r="VHU51" s="61"/>
      <c r="VHV51" s="61"/>
      <c r="VHW51" s="61"/>
      <c r="VHX51" s="61"/>
      <c r="VHY51" s="61"/>
      <c r="VHZ51" s="61"/>
      <c r="VIA51" s="61"/>
      <c r="VIB51" s="61"/>
      <c r="VIC51" s="61"/>
      <c r="VID51" s="61"/>
      <c r="VIE51" s="61"/>
      <c r="VIF51" s="61"/>
      <c r="VIG51" s="61"/>
      <c r="VIH51" s="61"/>
      <c r="VII51" s="61"/>
      <c r="VIJ51" s="61"/>
      <c r="VIK51" s="61"/>
      <c r="VIL51" s="61"/>
      <c r="VIM51" s="61"/>
      <c r="VIN51" s="61"/>
      <c r="VIO51" s="61"/>
      <c r="VIP51" s="61"/>
      <c r="VIQ51" s="61"/>
      <c r="VIR51" s="61"/>
      <c r="VIS51" s="61"/>
      <c r="VIT51" s="61"/>
      <c r="VIU51" s="61"/>
      <c r="VIV51" s="61"/>
      <c r="VIW51" s="61"/>
      <c r="VIX51" s="61"/>
      <c r="VIY51" s="61"/>
      <c r="VIZ51" s="61"/>
      <c r="VJA51" s="61"/>
      <c r="VJB51" s="61"/>
      <c r="VJC51" s="61"/>
      <c r="VJD51" s="61"/>
      <c r="VJE51" s="61"/>
      <c r="VJF51" s="61"/>
      <c r="VJG51" s="61"/>
      <c r="VJH51" s="61"/>
      <c r="VJI51" s="61"/>
      <c r="VJJ51" s="61"/>
      <c r="VJK51" s="61"/>
      <c r="VJL51" s="61"/>
      <c r="VJM51" s="61"/>
      <c r="VJN51" s="61"/>
      <c r="VJO51" s="61"/>
      <c r="VJP51" s="61"/>
      <c r="VJQ51" s="61"/>
      <c r="VJR51" s="61"/>
      <c r="VJS51" s="61"/>
      <c r="VJT51" s="61"/>
      <c r="VJU51" s="61"/>
      <c r="VJV51" s="61"/>
      <c r="VJW51" s="61"/>
      <c r="VJX51" s="61"/>
      <c r="VJY51" s="61"/>
      <c r="VJZ51" s="61"/>
      <c r="VKA51" s="61"/>
      <c r="VKB51" s="61"/>
      <c r="VKC51" s="61"/>
      <c r="VKD51" s="61"/>
      <c r="VKE51" s="61"/>
      <c r="VKF51" s="61"/>
      <c r="VKG51" s="61"/>
      <c r="VKH51" s="61"/>
      <c r="VKI51" s="61"/>
      <c r="VKJ51" s="61"/>
      <c r="VKK51" s="61"/>
      <c r="VKL51" s="61"/>
      <c r="VKM51" s="61"/>
      <c r="VKN51" s="61"/>
      <c r="VKO51" s="61"/>
      <c r="VKP51" s="61"/>
      <c r="VKQ51" s="61"/>
      <c r="VKR51" s="61"/>
      <c r="VKS51" s="61"/>
      <c r="VKT51" s="61"/>
      <c r="VKU51" s="61"/>
      <c r="VKV51" s="61"/>
      <c r="VKW51" s="61"/>
      <c r="VKX51" s="61"/>
      <c r="VKY51" s="61"/>
      <c r="VKZ51" s="61"/>
      <c r="VLA51" s="61"/>
      <c r="VLB51" s="61"/>
      <c r="VLC51" s="61"/>
      <c r="VLD51" s="61"/>
      <c r="VLE51" s="61"/>
      <c r="VLF51" s="61"/>
      <c r="VLG51" s="61"/>
      <c r="VLH51" s="61"/>
      <c r="VLI51" s="61"/>
      <c r="VLJ51" s="61"/>
      <c r="VLK51" s="61"/>
      <c r="VLL51" s="61"/>
      <c r="VLM51" s="61"/>
      <c r="VLN51" s="61"/>
      <c r="VLO51" s="61"/>
      <c r="VLP51" s="61"/>
      <c r="VLQ51" s="61"/>
      <c r="VLR51" s="61"/>
      <c r="VLS51" s="61"/>
      <c r="VLT51" s="61"/>
      <c r="VLU51" s="61"/>
      <c r="VLV51" s="61"/>
      <c r="VLW51" s="61"/>
      <c r="VLX51" s="61"/>
      <c r="VLY51" s="61"/>
      <c r="VLZ51" s="61"/>
      <c r="VMA51" s="61"/>
      <c r="VMB51" s="61"/>
      <c r="VMC51" s="61"/>
      <c r="VMD51" s="61"/>
      <c r="VME51" s="61"/>
      <c r="VMF51" s="61"/>
      <c r="VMG51" s="61"/>
      <c r="VMH51" s="61"/>
      <c r="VMI51" s="61"/>
      <c r="VMJ51" s="61"/>
      <c r="VMK51" s="61"/>
      <c r="VML51" s="61"/>
      <c r="VMM51" s="61"/>
      <c r="VMN51" s="61"/>
      <c r="VMO51" s="61"/>
      <c r="VMP51" s="61"/>
      <c r="VMQ51" s="61"/>
      <c r="VMR51" s="61"/>
      <c r="VMS51" s="61"/>
      <c r="VMT51" s="61"/>
      <c r="VMU51" s="61"/>
      <c r="VMV51" s="61"/>
      <c r="VMW51" s="61"/>
      <c r="VMX51" s="61"/>
      <c r="VMY51" s="61"/>
      <c r="VMZ51" s="61"/>
      <c r="VNA51" s="61"/>
      <c r="VNB51" s="61"/>
      <c r="VNC51" s="61"/>
      <c r="VND51" s="61"/>
      <c r="VNE51" s="61"/>
      <c r="VNF51" s="61"/>
      <c r="VNG51" s="61"/>
      <c r="VNH51" s="61"/>
      <c r="VNI51" s="61"/>
      <c r="VNJ51" s="61"/>
      <c r="VNK51" s="61"/>
      <c r="VNL51" s="61"/>
      <c r="VNM51" s="61"/>
      <c r="VNN51" s="61"/>
      <c r="VNO51" s="61"/>
      <c r="VNP51" s="61"/>
      <c r="VNQ51" s="61"/>
      <c r="VNR51" s="61"/>
      <c r="VNS51" s="61"/>
      <c r="VNT51" s="61"/>
      <c r="VNU51" s="61"/>
      <c r="VNV51" s="61"/>
      <c r="VNW51" s="61"/>
      <c r="VNX51" s="61"/>
      <c r="VNY51" s="61"/>
      <c r="VNZ51" s="61"/>
      <c r="VOA51" s="61"/>
      <c r="VOB51" s="61"/>
      <c r="VOC51" s="61"/>
      <c r="VOD51" s="61"/>
      <c r="VOE51" s="61"/>
      <c r="VOF51" s="61"/>
      <c r="VOG51" s="61"/>
      <c r="VOH51" s="61"/>
      <c r="VOI51" s="61"/>
      <c r="VOJ51" s="61"/>
      <c r="VOK51" s="61"/>
      <c r="VOL51" s="61"/>
      <c r="VOM51" s="61"/>
      <c r="VON51" s="61"/>
      <c r="VOO51" s="61"/>
      <c r="VOP51" s="61"/>
      <c r="VOQ51" s="61"/>
      <c r="VOR51" s="61"/>
      <c r="VOS51" s="61"/>
      <c r="VOT51" s="61"/>
      <c r="VOU51" s="61"/>
      <c r="VOV51" s="61"/>
      <c r="VOW51" s="61"/>
      <c r="VOX51" s="61"/>
      <c r="VOY51" s="61"/>
      <c r="VOZ51" s="61"/>
      <c r="VPA51" s="61"/>
      <c r="VPB51" s="61"/>
      <c r="VPC51" s="61"/>
      <c r="VPD51" s="61"/>
      <c r="VPE51" s="61"/>
      <c r="VPF51" s="61"/>
      <c r="VPG51" s="61"/>
      <c r="VPH51" s="61"/>
      <c r="VPI51" s="61"/>
      <c r="VPJ51" s="61"/>
      <c r="VPK51" s="61"/>
      <c r="VPL51" s="61"/>
      <c r="VPM51" s="61"/>
      <c r="VPN51" s="61"/>
      <c r="VPO51" s="61"/>
      <c r="VPP51" s="61"/>
      <c r="VPQ51" s="61"/>
      <c r="VPR51" s="61"/>
      <c r="VPS51" s="61"/>
      <c r="VPT51" s="61"/>
      <c r="VPU51" s="61"/>
      <c r="VPV51" s="61"/>
      <c r="VPW51" s="61"/>
      <c r="VPX51" s="61"/>
      <c r="VPY51" s="61"/>
      <c r="VPZ51" s="61"/>
      <c r="VQA51" s="61"/>
      <c r="VQB51" s="61"/>
      <c r="VQC51" s="61"/>
      <c r="VQD51" s="61"/>
      <c r="VQE51" s="61"/>
      <c r="VQF51" s="61"/>
      <c r="VQG51" s="61"/>
      <c r="VQH51" s="61"/>
      <c r="VQI51" s="61"/>
      <c r="VQJ51" s="61"/>
      <c r="VQK51" s="61"/>
      <c r="VQL51" s="61"/>
      <c r="VQM51" s="61"/>
      <c r="VQN51" s="61"/>
      <c r="VQO51" s="61"/>
      <c r="VQP51" s="61"/>
      <c r="VQQ51" s="61"/>
      <c r="VQR51" s="61"/>
      <c r="VQS51" s="61"/>
      <c r="VQT51" s="61"/>
      <c r="VQU51" s="61"/>
      <c r="VQV51" s="61"/>
      <c r="VQW51" s="61"/>
      <c r="VQX51" s="61"/>
      <c r="VQY51" s="61"/>
      <c r="VQZ51" s="61"/>
      <c r="VRA51" s="61"/>
      <c r="VRB51" s="61"/>
      <c r="VRC51" s="61"/>
      <c r="VRD51" s="61"/>
      <c r="VRE51" s="61"/>
      <c r="VRF51" s="61"/>
      <c r="VRG51" s="61"/>
      <c r="VRH51" s="61"/>
      <c r="VRI51" s="61"/>
      <c r="VRJ51" s="61"/>
      <c r="VRK51" s="61"/>
      <c r="VRL51" s="61"/>
      <c r="VRM51" s="61"/>
      <c r="VRN51" s="61"/>
      <c r="VRO51" s="61"/>
      <c r="VRP51" s="61"/>
      <c r="VRQ51" s="61"/>
      <c r="VRR51" s="61"/>
      <c r="VRS51" s="61"/>
      <c r="VRT51" s="61"/>
      <c r="VRU51" s="61"/>
      <c r="VRV51" s="61"/>
      <c r="VRW51" s="61"/>
      <c r="VRX51" s="61"/>
      <c r="VRY51" s="61"/>
      <c r="VRZ51" s="61"/>
      <c r="VSA51" s="61"/>
      <c r="VSB51" s="61"/>
      <c r="VSC51" s="61"/>
      <c r="VSD51" s="61"/>
      <c r="VSE51" s="61"/>
      <c r="VSF51" s="61"/>
      <c r="VSG51" s="61"/>
      <c r="VSH51" s="61"/>
      <c r="VSI51" s="61"/>
      <c r="VSJ51" s="61"/>
      <c r="VSK51" s="61"/>
      <c r="VSL51" s="61"/>
      <c r="VSM51" s="61"/>
      <c r="VSN51" s="61"/>
      <c r="VSO51" s="61"/>
      <c r="VSP51" s="61"/>
      <c r="VSQ51" s="61"/>
      <c r="VSR51" s="61"/>
      <c r="VSS51" s="61"/>
      <c r="VST51" s="61"/>
      <c r="VSU51" s="61"/>
      <c r="VSV51" s="61"/>
      <c r="VSW51" s="61"/>
      <c r="VSX51" s="61"/>
      <c r="VSY51" s="61"/>
      <c r="VSZ51" s="61"/>
      <c r="VTA51" s="61"/>
      <c r="VTB51" s="61"/>
      <c r="VTC51" s="61"/>
      <c r="VTD51" s="61"/>
      <c r="VTE51" s="61"/>
      <c r="VTF51" s="61"/>
      <c r="VTG51" s="61"/>
      <c r="VTH51" s="61"/>
      <c r="VTI51" s="61"/>
      <c r="VTJ51" s="61"/>
      <c r="VTK51" s="61"/>
      <c r="VTL51" s="61"/>
      <c r="VTM51" s="61"/>
      <c r="VTN51" s="61"/>
      <c r="VTO51" s="61"/>
      <c r="VTP51" s="61"/>
      <c r="VTQ51" s="61"/>
      <c r="VTR51" s="61"/>
      <c r="VTS51" s="61"/>
      <c r="VTT51" s="61"/>
      <c r="VTU51" s="61"/>
      <c r="VTV51" s="61"/>
      <c r="VTW51" s="61"/>
      <c r="VTX51" s="61"/>
      <c r="VTY51" s="61"/>
      <c r="VTZ51" s="61"/>
      <c r="VUA51" s="61"/>
      <c r="VUB51" s="61"/>
      <c r="VUC51" s="61"/>
      <c r="VUD51" s="61"/>
      <c r="VUE51" s="61"/>
      <c r="VUF51" s="61"/>
      <c r="VUG51" s="61"/>
      <c r="VUH51" s="61"/>
      <c r="VUI51" s="61"/>
      <c r="VUJ51" s="61"/>
      <c r="VUK51" s="61"/>
      <c r="VUL51" s="61"/>
      <c r="VUM51" s="61"/>
      <c r="VUN51" s="61"/>
      <c r="VUO51" s="61"/>
      <c r="VUP51" s="61"/>
      <c r="VUQ51" s="61"/>
      <c r="VUR51" s="61"/>
      <c r="VUS51" s="61"/>
      <c r="VUT51" s="61"/>
      <c r="VUU51" s="61"/>
      <c r="VUV51" s="61"/>
      <c r="VUW51" s="61"/>
      <c r="VUX51" s="61"/>
      <c r="VUY51" s="61"/>
      <c r="VUZ51" s="61"/>
      <c r="VVA51" s="61"/>
      <c r="VVB51" s="61"/>
      <c r="VVC51" s="61"/>
      <c r="VVD51" s="61"/>
      <c r="VVE51" s="61"/>
      <c r="VVF51" s="61"/>
      <c r="VVG51" s="61"/>
      <c r="VVH51" s="61"/>
      <c r="VVI51" s="61"/>
      <c r="VVJ51" s="61"/>
      <c r="VVK51" s="61"/>
      <c r="VVL51" s="61"/>
      <c r="VVM51" s="61"/>
      <c r="VVN51" s="61"/>
      <c r="VVO51" s="61"/>
      <c r="VVP51" s="61"/>
      <c r="VVQ51" s="61"/>
      <c r="VVR51" s="61"/>
      <c r="VVS51" s="61"/>
      <c r="VVT51" s="61"/>
      <c r="VVU51" s="61"/>
      <c r="VVV51" s="61"/>
      <c r="VVW51" s="61"/>
      <c r="VVX51" s="61"/>
      <c r="VVY51" s="61"/>
      <c r="VVZ51" s="61"/>
      <c r="VWA51" s="61"/>
      <c r="VWB51" s="61"/>
      <c r="VWC51" s="61"/>
      <c r="VWD51" s="61"/>
      <c r="VWE51" s="61"/>
      <c r="VWF51" s="61"/>
      <c r="VWG51" s="61"/>
      <c r="VWH51" s="61"/>
      <c r="VWI51" s="61"/>
      <c r="VWJ51" s="61"/>
      <c r="VWK51" s="61"/>
      <c r="VWL51" s="61"/>
      <c r="VWM51" s="61"/>
      <c r="VWN51" s="61"/>
      <c r="VWO51" s="61"/>
      <c r="VWP51" s="61"/>
      <c r="VWQ51" s="61"/>
      <c r="VWR51" s="61"/>
      <c r="VWS51" s="61"/>
      <c r="VWT51" s="61"/>
      <c r="VWU51" s="61"/>
      <c r="VWV51" s="61"/>
      <c r="VWW51" s="61"/>
      <c r="VWX51" s="61"/>
      <c r="VWY51" s="61"/>
      <c r="VWZ51" s="61"/>
      <c r="VXA51" s="61"/>
      <c r="VXB51" s="61"/>
      <c r="VXC51" s="61"/>
      <c r="VXD51" s="61"/>
      <c r="VXE51" s="61"/>
      <c r="VXF51" s="61"/>
      <c r="VXG51" s="61"/>
      <c r="VXH51" s="61"/>
      <c r="VXI51" s="61"/>
      <c r="VXJ51" s="61"/>
      <c r="VXK51" s="61"/>
      <c r="VXL51" s="61"/>
      <c r="VXM51" s="61"/>
      <c r="VXN51" s="61"/>
      <c r="VXO51" s="61"/>
      <c r="VXP51" s="61"/>
      <c r="VXQ51" s="61"/>
      <c r="VXR51" s="61"/>
      <c r="VXS51" s="61"/>
      <c r="VXT51" s="61"/>
      <c r="VXU51" s="61"/>
      <c r="VXV51" s="61"/>
      <c r="VXW51" s="61"/>
      <c r="VXX51" s="61"/>
      <c r="VXY51" s="61"/>
      <c r="VXZ51" s="61"/>
      <c r="VYA51" s="61"/>
      <c r="VYB51" s="61"/>
      <c r="VYC51" s="61"/>
      <c r="VYD51" s="61"/>
      <c r="VYE51" s="61"/>
      <c r="VYF51" s="61"/>
      <c r="VYG51" s="61"/>
      <c r="VYH51" s="61"/>
      <c r="VYI51" s="61"/>
      <c r="VYJ51" s="61"/>
      <c r="VYK51" s="61"/>
      <c r="VYL51" s="61"/>
      <c r="VYM51" s="61"/>
      <c r="VYN51" s="61"/>
      <c r="VYO51" s="61"/>
      <c r="VYP51" s="61"/>
      <c r="VYQ51" s="61"/>
      <c r="VYR51" s="61"/>
      <c r="VYS51" s="61"/>
      <c r="VYT51" s="61"/>
      <c r="VYU51" s="61"/>
      <c r="VYV51" s="61"/>
      <c r="VYW51" s="61"/>
      <c r="VYX51" s="61"/>
      <c r="VYY51" s="61"/>
      <c r="VYZ51" s="61"/>
      <c r="VZA51" s="61"/>
      <c r="VZB51" s="61"/>
      <c r="VZC51" s="61"/>
      <c r="VZD51" s="61"/>
      <c r="VZE51" s="61"/>
      <c r="VZF51" s="61"/>
      <c r="VZG51" s="61"/>
      <c r="VZH51" s="61"/>
      <c r="VZI51" s="61"/>
      <c r="VZJ51" s="61"/>
      <c r="VZK51" s="61"/>
      <c r="VZL51" s="61"/>
      <c r="VZM51" s="61"/>
      <c r="VZN51" s="61"/>
      <c r="VZO51" s="61"/>
      <c r="VZP51" s="61"/>
      <c r="VZQ51" s="61"/>
      <c r="VZR51" s="61"/>
      <c r="VZS51" s="61"/>
      <c r="VZT51" s="61"/>
      <c r="VZU51" s="61"/>
      <c r="VZV51" s="61"/>
      <c r="VZW51" s="61"/>
      <c r="VZX51" s="61"/>
      <c r="VZY51" s="61"/>
      <c r="VZZ51" s="61"/>
      <c r="WAA51" s="61"/>
      <c r="WAB51" s="61"/>
      <c r="WAC51" s="61"/>
      <c r="WAD51" s="61"/>
      <c r="WAE51" s="61"/>
      <c r="WAF51" s="61"/>
      <c r="WAG51" s="61"/>
      <c r="WAH51" s="61"/>
      <c r="WAI51" s="61"/>
      <c r="WAJ51" s="61"/>
      <c r="WAK51" s="61"/>
      <c r="WAL51" s="61"/>
      <c r="WAM51" s="61"/>
      <c r="WAN51" s="61"/>
      <c r="WAO51" s="61"/>
      <c r="WAP51" s="61"/>
      <c r="WAQ51" s="61"/>
      <c r="WAR51" s="61"/>
      <c r="WAS51" s="61"/>
      <c r="WAT51" s="61"/>
      <c r="WAU51" s="61"/>
      <c r="WAV51" s="61"/>
      <c r="WAW51" s="61"/>
      <c r="WAX51" s="61"/>
      <c r="WAY51" s="61"/>
      <c r="WAZ51" s="61"/>
      <c r="WBA51" s="61"/>
      <c r="WBB51" s="61"/>
      <c r="WBC51" s="61"/>
      <c r="WBD51" s="61"/>
      <c r="WBE51" s="61"/>
      <c r="WBF51" s="61"/>
      <c r="WBG51" s="61"/>
      <c r="WBH51" s="61"/>
      <c r="WBI51" s="61"/>
      <c r="WBJ51" s="61"/>
      <c r="WBK51" s="61"/>
      <c r="WBL51" s="61"/>
      <c r="WBM51" s="61"/>
      <c r="WBN51" s="61"/>
      <c r="WBO51" s="61"/>
      <c r="WBP51" s="61"/>
      <c r="WBQ51" s="61"/>
      <c r="WBR51" s="61"/>
      <c r="WBS51" s="61"/>
      <c r="WBT51" s="61"/>
      <c r="WBU51" s="61"/>
      <c r="WBV51" s="61"/>
      <c r="WBW51" s="61"/>
      <c r="WBX51" s="61"/>
      <c r="WBY51" s="61"/>
      <c r="WBZ51" s="61"/>
      <c r="WCA51" s="61"/>
      <c r="WCB51" s="61"/>
      <c r="WCC51" s="61"/>
      <c r="WCD51" s="61"/>
      <c r="WCE51" s="61"/>
      <c r="WCF51" s="61"/>
      <c r="WCG51" s="61"/>
      <c r="WCH51" s="61"/>
      <c r="WCI51" s="61"/>
      <c r="WCJ51" s="61"/>
      <c r="WCK51" s="61"/>
      <c r="WCL51" s="61"/>
      <c r="WCM51" s="61"/>
      <c r="WCN51" s="61"/>
      <c r="WCO51" s="61"/>
      <c r="WCP51" s="61"/>
      <c r="WCQ51" s="61"/>
      <c r="WCR51" s="61"/>
      <c r="WCS51" s="61"/>
      <c r="WCT51" s="61"/>
      <c r="WCU51" s="61"/>
      <c r="WCV51" s="61"/>
      <c r="WCW51" s="61"/>
      <c r="WCX51" s="61"/>
      <c r="WCY51" s="61"/>
      <c r="WCZ51" s="61"/>
      <c r="WDA51" s="61"/>
      <c r="WDB51" s="61"/>
      <c r="WDC51" s="61"/>
      <c r="WDD51" s="61"/>
      <c r="WDE51" s="61"/>
      <c r="WDF51" s="61"/>
      <c r="WDG51" s="61"/>
      <c r="WDH51" s="61"/>
      <c r="WDI51" s="61"/>
      <c r="WDJ51" s="61"/>
      <c r="WDK51" s="61"/>
      <c r="WDL51" s="61"/>
      <c r="WDM51" s="61"/>
      <c r="WDN51" s="61"/>
      <c r="WDO51" s="61"/>
      <c r="WDP51" s="61"/>
      <c r="WDQ51" s="61"/>
      <c r="WDR51" s="61"/>
      <c r="WDS51" s="61"/>
      <c r="WDT51" s="61"/>
      <c r="WDU51" s="61"/>
      <c r="WDV51" s="61"/>
      <c r="WDW51" s="61"/>
      <c r="WDX51" s="61"/>
      <c r="WDY51" s="61"/>
      <c r="WDZ51" s="61"/>
      <c r="WEA51" s="61"/>
      <c r="WEB51" s="61"/>
      <c r="WEC51" s="61"/>
      <c r="WED51" s="61"/>
      <c r="WEE51" s="61"/>
      <c r="WEF51" s="61"/>
      <c r="WEG51" s="61"/>
      <c r="WEH51" s="61"/>
      <c r="WEI51" s="61"/>
      <c r="WEJ51" s="61"/>
      <c r="WEK51" s="61"/>
      <c r="WEL51" s="61"/>
      <c r="WEM51" s="61"/>
      <c r="WEN51" s="61"/>
      <c r="WEO51" s="61"/>
      <c r="WEP51" s="61"/>
      <c r="WEQ51" s="61"/>
      <c r="WER51" s="61"/>
      <c r="WES51" s="61"/>
      <c r="WET51" s="61"/>
      <c r="WEU51" s="61"/>
      <c r="WEV51" s="61"/>
      <c r="WEW51" s="61"/>
      <c r="WEX51" s="61"/>
      <c r="WEY51" s="61"/>
      <c r="WEZ51" s="61"/>
      <c r="WFA51" s="61"/>
      <c r="WFB51" s="61"/>
      <c r="WFC51" s="61"/>
      <c r="WFD51" s="61"/>
      <c r="WFE51" s="61"/>
      <c r="WFF51" s="61"/>
      <c r="WFG51" s="61"/>
      <c r="WFH51" s="61"/>
      <c r="WFI51" s="61"/>
      <c r="WFJ51" s="61"/>
      <c r="WFK51" s="61"/>
      <c r="WFL51" s="61"/>
      <c r="WFM51" s="61"/>
      <c r="WFN51" s="61"/>
      <c r="WFO51" s="61"/>
      <c r="WFP51" s="61"/>
      <c r="WFQ51" s="61"/>
      <c r="WFR51" s="61"/>
      <c r="WFS51" s="61"/>
      <c r="WFT51" s="61"/>
      <c r="WFU51" s="61"/>
      <c r="WFV51" s="61"/>
      <c r="WFW51" s="61"/>
      <c r="WFX51" s="61"/>
      <c r="WFY51" s="61"/>
      <c r="WFZ51" s="61"/>
      <c r="WGA51" s="61"/>
      <c r="WGB51" s="61"/>
      <c r="WGC51" s="61"/>
      <c r="WGD51" s="61"/>
      <c r="WGE51" s="61"/>
      <c r="WGF51" s="61"/>
      <c r="WGG51" s="61"/>
      <c r="WGH51" s="61"/>
      <c r="WGI51" s="61"/>
      <c r="WGJ51" s="61"/>
      <c r="WGK51" s="61"/>
      <c r="WGL51" s="61"/>
      <c r="WGM51" s="61"/>
      <c r="WGN51" s="61"/>
      <c r="WGO51" s="61"/>
      <c r="WGP51" s="61"/>
      <c r="WGQ51" s="61"/>
      <c r="WGR51" s="61"/>
      <c r="WGS51" s="61"/>
      <c r="WGT51" s="61"/>
      <c r="WGU51" s="61"/>
      <c r="WGV51" s="61"/>
      <c r="WGW51" s="61"/>
      <c r="WGX51" s="61"/>
      <c r="WGY51" s="61"/>
      <c r="WGZ51" s="61"/>
      <c r="WHA51" s="61"/>
      <c r="WHB51" s="61"/>
      <c r="WHC51" s="61"/>
      <c r="WHD51" s="61"/>
      <c r="WHE51" s="61"/>
      <c r="WHF51" s="61"/>
      <c r="WHG51" s="61"/>
      <c r="WHH51" s="61"/>
      <c r="WHI51" s="61"/>
      <c r="WHJ51" s="61"/>
      <c r="WHK51" s="61"/>
      <c r="WHL51" s="61"/>
      <c r="WHM51" s="61"/>
      <c r="WHN51" s="61"/>
      <c r="WHO51" s="61"/>
      <c r="WHP51" s="61"/>
      <c r="WHQ51" s="61"/>
      <c r="WHR51" s="61"/>
      <c r="WHS51" s="61"/>
      <c r="WHT51" s="61"/>
      <c r="WHU51" s="61"/>
      <c r="WHV51" s="61"/>
      <c r="WHW51" s="61"/>
      <c r="WHX51" s="61"/>
      <c r="WHY51" s="61"/>
      <c r="WHZ51" s="61"/>
      <c r="WIA51" s="61"/>
      <c r="WIB51" s="61"/>
      <c r="WIC51" s="61"/>
      <c r="WID51" s="61"/>
      <c r="WIE51" s="61"/>
      <c r="WIF51" s="61"/>
      <c r="WIG51" s="61"/>
      <c r="WIH51" s="61"/>
      <c r="WII51" s="61"/>
      <c r="WIJ51" s="61"/>
      <c r="WIK51" s="61"/>
      <c r="WIL51" s="61"/>
      <c r="WIM51" s="61"/>
      <c r="WIN51" s="61"/>
      <c r="WIO51" s="61"/>
      <c r="WIP51" s="61"/>
      <c r="WIQ51" s="61"/>
      <c r="WIR51" s="61"/>
      <c r="WIS51" s="61"/>
      <c r="WIT51" s="61"/>
      <c r="WIU51" s="61"/>
      <c r="WIV51" s="61"/>
      <c r="WIW51" s="61"/>
      <c r="WIX51" s="61"/>
      <c r="WIY51" s="61"/>
      <c r="WIZ51" s="61"/>
      <c r="WJA51" s="61"/>
      <c r="WJB51" s="61"/>
      <c r="WJC51" s="61"/>
      <c r="WJD51" s="61"/>
      <c r="WJE51" s="61"/>
      <c r="WJF51" s="61"/>
      <c r="WJG51" s="61"/>
      <c r="WJH51" s="61"/>
      <c r="WJI51" s="61"/>
      <c r="WJJ51" s="61"/>
      <c r="WJK51" s="61"/>
      <c r="WJL51" s="61"/>
      <c r="WJM51" s="61"/>
      <c r="WJN51" s="61"/>
      <c r="WJO51" s="61"/>
      <c r="WJP51" s="61"/>
      <c r="WJQ51" s="61"/>
      <c r="WJR51" s="61"/>
      <c r="WJS51" s="61"/>
      <c r="WJT51" s="61"/>
      <c r="WJU51" s="61"/>
      <c r="WJV51" s="61"/>
      <c r="WJW51" s="61"/>
      <c r="WJX51" s="61"/>
      <c r="WJY51" s="61"/>
      <c r="WJZ51" s="61"/>
      <c r="WKA51" s="61"/>
      <c r="WKB51" s="61"/>
      <c r="WKC51" s="61"/>
      <c r="WKD51" s="61"/>
      <c r="WKE51" s="61"/>
      <c r="WKF51" s="61"/>
      <c r="WKG51" s="61"/>
      <c r="WKH51" s="61"/>
      <c r="WKI51" s="61"/>
      <c r="WKJ51" s="61"/>
      <c r="WKK51" s="61"/>
      <c r="WKL51" s="61"/>
      <c r="WKM51" s="61"/>
      <c r="WKN51" s="61"/>
      <c r="WKO51" s="61"/>
      <c r="WKP51" s="61"/>
      <c r="WKQ51" s="61"/>
      <c r="WKR51" s="61"/>
      <c r="WKS51" s="61"/>
      <c r="WKT51" s="61"/>
      <c r="WKU51" s="61"/>
      <c r="WKV51" s="61"/>
      <c r="WKW51" s="61"/>
      <c r="WKX51" s="61"/>
      <c r="WKY51" s="61"/>
      <c r="WKZ51" s="61"/>
      <c r="WLA51" s="61"/>
      <c r="WLB51" s="61"/>
      <c r="WLC51" s="61"/>
      <c r="WLD51" s="61"/>
      <c r="WLE51" s="61"/>
      <c r="WLF51" s="61"/>
      <c r="WLG51" s="61"/>
      <c r="WLH51" s="61"/>
      <c r="WLI51" s="61"/>
      <c r="WLJ51" s="61"/>
      <c r="WLK51" s="61"/>
      <c r="WLL51" s="61"/>
      <c r="WLM51" s="61"/>
      <c r="WLN51" s="61"/>
      <c r="WLO51" s="61"/>
      <c r="WLP51" s="61"/>
      <c r="WLQ51" s="61"/>
      <c r="WLR51" s="61"/>
      <c r="WLS51" s="61"/>
      <c r="WLT51" s="61"/>
      <c r="WLU51" s="61"/>
      <c r="WLV51" s="61"/>
      <c r="WLW51" s="61"/>
      <c r="WLX51" s="61"/>
      <c r="WLY51" s="61"/>
      <c r="WLZ51" s="61"/>
      <c r="WMA51" s="61"/>
      <c r="WMB51" s="61"/>
      <c r="WMC51" s="61"/>
      <c r="WMD51" s="61"/>
      <c r="WME51" s="61"/>
      <c r="WMF51" s="61"/>
      <c r="WMG51" s="61"/>
      <c r="WMH51" s="61"/>
      <c r="WMI51" s="61"/>
      <c r="WMJ51" s="61"/>
      <c r="WMK51" s="61"/>
      <c r="WML51" s="61"/>
      <c r="WMM51" s="61"/>
      <c r="WMN51" s="61"/>
      <c r="WMO51" s="61"/>
      <c r="WMP51" s="61"/>
      <c r="WMQ51" s="61"/>
      <c r="WMR51" s="61"/>
      <c r="WMS51" s="61"/>
      <c r="WMT51" s="61"/>
      <c r="WMU51" s="61"/>
      <c r="WMV51" s="61"/>
      <c r="WMW51" s="61"/>
      <c r="WMX51" s="61"/>
      <c r="WMY51" s="61"/>
      <c r="WMZ51" s="61"/>
      <c r="WNA51" s="61"/>
      <c r="WNB51" s="61"/>
      <c r="WNC51" s="61"/>
      <c r="WND51" s="61"/>
      <c r="WNE51" s="61"/>
      <c r="WNF51" s="61"/>
      <c r="WNG51" s="61"/>
      <c r="WNH51" s="61"/>
      <c r="WNI51" s="61"/>
      <c r="WNJ51" s="61"/>
      <c r="WNK51" s="61"/>
      <c r="WNL51" s="61"/>
      <c r="WNM51" s="61"/>
      <c r="WNN51" s="61"/>
      <c r="WNO51" s="61"/>
      <c r="WNP51" s="61"/>
      <c r="WNQ51" s="61"/>
      <c r="WNR51" s="61"/>
      <c r="WNS51" s="61"/>
      <c r="WNT51" s="61"/>
      <c r="WNU51" s="61"/>
      <c r="WNV51" s="61"/>
      <c r="WNW51" s="61"/>
      <c r="WNX51" s="61"/>
      <c r="WNY51" s="61"/>
      <c r="WNZ51" s="61"/>
      <c r="WOA51" s="61"/>
      <c r="WOB51" s="61"/>
      <c r="WOC51" s="61"/>
      <c r="WOD51" s="61"/>
      <c r="WOE51" s="61"/>
      <c r="WOF51" s="61"/>
      <c r="WOG51" s="61"/>
      <c r="WOH51" s="61"/>
      <c r="WOI51" s="61"/>
      <c r="WOJ51" s="61"/>
      <c r="WOK51" s="61"/>
      <c r="WOL51" s="61"/>
      <c r="WOM51" s="61"/>
      <c r="WON51" s="61"/>
      <c r="WOO51" s="61"/>
      <c r="WOP51" s="61"/>
      <c r="WOQ51" s="61"/>
      <c r="WOR51" s="61"/>
      <c r="WOS51" s="61"/>
      <c r="WOT51" s="61"/>
      <c r="WOU51" s="61"/>
      <c r="WOV51" s="61"/>
      <c r="WOW51" s="61"/>
      <c r="WOX51" s="61"/>
      <c r="WOY51" s="61"/>
      <c r="WOZ51" s="61"/>
      <c r="WPA51" s="61"/>
      <c r="WPB51" s="61"/>
      <c r="WPC51" s="61"/>
      <c r="WPD51" s="61"/>
      <c r="WPE51" s="61"/>
      <c r="WPF51" s="61"/>
      <c r="WPG51" s="61"/>
      <c r="WPH51" s="61"/>
      <c r="WPI51" s="61"/>
      <c r="WPJ51" s="61"/>
      <c r="WPK51" s="61"/>
      <c r="WPL51" s="61"/>
      <c r="WPM51" s="61"/>
      <c r="WPN51" s="61"/>
      <c r="WPO51" s="61"/>
      <c r="WPP51" s="61"/>
      <c r="WPQ51" s="61"/>
      <c r="WPR51" s="61"/>
      <c r="WPS51" s="61"/>
      <c r="WPT51" s="61"/>
      <c r="WPU51" s="61"/>
      <c r="WPV51" s="61"/>
      <c r="WPW51" s="61"/>
      <c r="WPX51" s="61"/>
      <c r="WPY51" s="61"/>
      <c r="WPZ51" s="61"/>
      <c r="WQA51" s="61"/>
      <c r="WQB51" s="61"/>
      <c r="WQC51" s="61"/>
      <c r="WQD51" s="61"/>
      <c r="WQE51" s="61"/>
      <c r="WQF51" s="61"/>
      <c r="WQG51" s="61"/>
      <c r="WQH51" s="61"/>
      <c r="WQI51" s="61"/>
      <c r="WQJ51" s="61"/>
      <c r="WQK51" s="61"/>
      <c r="WQL51" s="61"/>
      <c r="WQM51" s="61"/>
      <c r="WQN51" s="61"/>
      <c r="WQO51" s="61"/>
      <c r="WQP51" s="61"/>
      <c r="WQQ51" s="61"/>
      <c r="WQR51" s="61"/>
      <c r="WQS51" s="61"/>
      <c r="WQT51" s="61"/>
      <c r="WQU51" s="61"/>
      <c r="WQV51" s="61"/>
      <c r="WQW51" s="61"/>
      <c r="WQX51" s="61"/>
      <c r="WQY51" s="61"/>
      <c r="WQZ51" s="61"/>
      <c r="WRA51" s="61"/>
      <c r="WRB51" s="61"/>
      <c r="WRC51" s="61"/>
      <c r="WRD51" s="61"/>
      <c r="WRE51" s="61"/>
      <c r="WRF51" s="61"/>
      <c r="WRG51" s="61"/>
      <c r="WRH51" s="61"/>
      <c r="WRI51" s="61"/>
      <c r="WRJ51" s="61"/>
      <c r="WRK51" s="61"/>
      <c r="WRL51" s="61"/>
      <c r="WRM51" s="61"/>
      <c r="WRN51" s="61"/>
      <c r="WRO51" s="61"/>
      <c r="WRP51" s="61"/>
      <c r="WRQ51" s="61"/>
      <c r="WRR51" s="61"/>
      <c r="WRS51" s="61"/>
      <c r="WRT51" s="61"/>
      <c r="WRU51" s="61"/>
      <c r="WRV51" s="61"/>
      <c r="WRW51" s="61"/>
      <c r="WRX51" s="61"/>
      <c r="WRY51" s="61"/>
      <c r="WRZ51" s="61"/>
      <c r="WSA51" s="61"/>
      <c r="WSB51" s="61"/>
      <c r="WSC51" s="61"/>
      <c r="WSD51" s="61"/>
      <c r="WSE51" s="61"/>
      <c r="WSF51" s="61"/>
      <c r="WSG51" s="61"/>
      <c r="WSH51" s="61"/>
      <c r="WSI51" s="61"/>
      <c r="WSJ51" s="61"/>
      <c r="WSK51" s="61"/>
      <c r="WSL51" s="61"/>
      <c r="WSM51" s="61"/>
      <c r="WSN51" s="61"/>
      <c r="WSO51" s="61"/>
      <c r="WSP51" s="61"/>
      <c r="WSQ51" s="61"/>
      <c r="WSR51" s="61"/>
      <c r="WSS51" s="61"/>
      <c r="WST51" s="61"/>
      <c r="WSU51" s="61"/>
      <c r="WSV51" s="61"/>
      <c r="WSW51" s="61"/>
      <c r="WSX51" s="61"/>
      <c r="WSY51" s="61"/>
      <c r="WSZ51" s="61"/>
      <c r="WTA51" s="61"/>
      <c r="WTB51" s="61"/>
      <c r="WTC51" s="61"/>
      <c r="WTD51" s="61"/>
      <c r="WTE51" s="61"/>
      <c r="WTF51" s="61"/>
      <c r="WTG51" s="61"/>
      <c r="WTH51" s="61"/>
      <c r="WTI51" s="61"/>
      <c r="WTJ51" s="61"/>
      <c r="WTK51" s="61"/>
      <c r="WTL51" s="61"/>
      <c r="WTM51" s="61"/>
      <c r="WTN51" s="61"/>
      <c r="WTO51" s="61"/>
      <c r="WTP51" s="61"/>
      <c r="WTQ51" s="61"/>
      <c r="WTR51" s="61"/>
      <c r="WTS51" s="61"/>
      <c r="WTT51" s="61"/>
      <c r="WTU51" s="61"/>
      <c r="WTV51" s="61"/>
      <c r="WTW51" s="61"/>
      <c r="WTX51" s="61"/>
      <c r="WTY51" s="61"/>
      <c r="WTZ51" s="61"/>
      <c r="WUA51" s="61"/>
      <c r="WUB51" s="61"/>
      <c r="WUC51" s="61"/>
      <c r="WUD51" s="61"/>
      <c r="WUE51" s="61"/>
      <c r="WUF51" s="61"/>
      <c r="WUG51" s="61"/>
      <c r="WUH51" s="61"/>
      <c r="WUI51" s="61"/>
      <c r="WUJ51" s="61"/>
      <c r="WUK51" s="61"/>
      <c r="WUL51" s="61"/>
      <c r="WUM51" s="61"/>
      <c r="WUN51" s="61"/>
      <c r="WUO51" s="61"/>
      <c r="WUP51" s="61"/>
      <c r="WUQ51" s="61"/>
      <c r="WUR51" s="61"/>
      <c r="WUS51" s="61"/>
      <c r="WUT51" s="61"/>
      <c r="WUU51" s="61"/>
      <c r="WUV51" s="61"/>
      <c r="WUW51" s="61"/>
      <c r="WUX51" s="61"/>
      <c r="WUY51" s="61"/>
      <c r="WUZ51" s="61"/>
      <c r="WVA51" s="61"/>
      <c r="WVB51" s="61"/>
      <c r="WVC51" s="61"/>
      <c r="WVD51" s="61"/>
      <c r="WVE51" s="61"/>
      <c r="WVF51" s="61"/>
      <c r="WVG51" s="61"/>
      <c r="WVH51" s="61"/>
      <c r="WVI51" s="61"/>
      <c r="WVJ51" s="61"/>
      <c r="WVK51" s="61"/>
      <c r="WVL51" s="61"/>
      <c r="WVM51" s="61"/>
      <c r="WVN51" s="61"/>
      <c r="WVO51" s="61"/>
      <c r="WVP51" s="61"/>
      <c r="WVQ51" s="61"/>
      <c r="WVR51" s="61"/>
      <c r="WVS51" s="61"/>
      <c r="WVT51" s="61"/>
      <c r="WVU51" s="61"/>
      <c r="WVV51" s="61"/>
      <c r="WVW51" s="61"/>
      <c r="WVX51" s="61"/>
      <c r="WVY51" s="61"/>
      <c r="WVZ51" s="61"/>
      <c r="WWA51" s="61"/>
      <c r="WWB51" s="61"/>
      <c r="WWC51" s="61"/>
      <c r="WWD51" s="61"/>
      <c r="WWE51" s="61"/>
      <c r="WWF51" s="61"/>
      <c r="WWG51" s="61"/>
      <c r="WWH51" s="61"/>
      <c r="WWI51" s="61"/>
      <c r="WWJ51" s="61"/>
      <c r="WWK51" s="61"/>
      <c r="WWL51" s="61"/>
      <c r="WWM51" s="61"/>
      <c r="WWN51" s="61"/>
      <c r="WWO51" s="61"/>
      <c r="WWP51" s="61"/>
      <c r="WWQ51" s="61"/>
      <c r="WWR51" s="61"/>
      <c r="WWS51" s="61"/>
      <c r="WWT51" s="61"/>
      <c r="WWU51" s="61"/>
      <c r="WWV51" s="61"/>
      <c r="WWW51" s="61"/>
      <c r="WWX51" s="61"/>
      <c r="WWY51" s="61"/>
      <c r="WWZ51" s="61"/>
      <c r="WXA51" s="61"/>
      <c r="WXB51" s="61"/>
      <c r="WXC51" s="61"/>
      <c r="WXD51" s="61"/>
      <c r="WXE51" s="61"/>
      <c r="WXF51" s="61"/>
      <c r="WXG51" s="61"/>
      <c r="WXH51" s="61"/>
      <c r="WXI51" s="61"/>
      <c r="WXJ51" s="61"/>
      <c r="WXK51" s="61"/>
      <c r="WXL51" s="61"/>
      <c r="WXM51" s="61"/>
      <c r="WXN51" s="61"/>
      <c r="WXO51" s="61"/>
      <c r="WXP51" s="61"/>
      <c r="WXQ51" s="61"/>
      <c r="WXR51" s="61"/>
      <c r="WXS51" s="61"/>
      <c r="WXT51" s="61"/>
      <c r="WXU51" s="61"/>
      <c r="WXV51" s="61"/>
      <c r="WXW51" s="61"/>
      <c r="WXX51" s="61"/>
      <c r="WXY51" s="61"/>
      <c r="WXZ51" s="61"/>
      <c r="WYA51" s="61"/>
      <c r="WYB51" s="61"/>
      <c r="WYC51" s="61"/>
      <c r="WYD51" s="61"/>
      <c r="WYE51" s="61"/>
      <c r="WYF51" s="61"/>
      <c r="WYG51" s="61"/>
      <c r="WYH51" s="61"/>
      <c r="WYI51" s="61"/>
      <c r="WYJ51" s="61"/>
      <c r="WYK51" s="61"/>
      <c r="WYL51" s="61"/>
      <c r="WYM51" s="61"/>
      <c r="WYN51" s="61"/>
      <c r="WYO51" s="61"/>
      <c r="WYP51" s="61"/>
      <c r="WYQ51" s="61"/>
      <c r="WYR51" s="61"/>
      <c r="WYS51" s="61"/>
      <c r="WYT51" s="61"/>
      <c r="WYU51" s="61"/>
      <c r="WYV51" s="61"/>
      <c r="WYW51" s="61"/>
      <c r="WYX51" s="61"/>
      <c r="WYY51" s="61"/>
      <c r="WYZ51" s="61"/>
      <c r="WZA51" s="61"/>
      <c r="WZB51" s="61"/>
      <c r="WZC51" s="61"/>
      <c r="WZD51" s="61"/>
      <c r="WZE51" s="61"/>
      <c r="WZF51" s="61"/>
      <c r="WZG51" s="61"/>
      <c r="WZH51" s="61"/>
      <c r="WZI51" s="61"/>
      <c r="WZJ51" s="61"/>
      <c r="WZK51" s="61"/>
      <c r="WZL51" s="61"/>
      <c r="WZM51" s="61"/>
      <c r="WZN51" s="61"/>
      <c r="WZO51" s="61"/>
      <c r="WZP51" s="61"/>
      <c r="WZQ51" s="61"/>
      <c r="WZR51" s="61"/>
      <c r="WZS51" s="61"/>
      <c r="WZT51" s="61"/>
      <c r="WZU51" s="61"/>
      <c r="WZV51" s="61"/>
      <c r="WZW51" s="61"/>
      <c r="WZX51" s="61"/>
      <c r="WZY51" s="61"/>
      <c r="WZZ51" s="61"/>
      <c r="XAA51" s="61"/>
      <c r="XAB51" s="61"/>
      <c r="XAC51" s="61"/>
      <c r="XAD51" s="61"/>
      <c r="XAE51" s="61"/>
      <c r="XAF51" s="61"/>
      <c r="XAG51" s="61"/>
      <c r="XAH51" s="61"/>
      <c r="XAI51" s="61"/>
      <c r="XAJ51" s="61"/>
      <c r="XAK51" s="61"/>
      <c r="XAL51" s="61"/>
      <c r="XAM51" s="61"/>
      <c r="XAN51" s="61"/>
      <c r="XAO51" s="61"/>
      <c r="XAP51" s="61"/>
      <c r="XAQ51" s="61"/>
      <c r="XAR51" s="61"/>
      <c r="XAS51" s="61"/>
      <c r="XAT51" s="61"/>
      <c r="XAU51" s="61"/>
      <c r="XAV51" s="61"/>
      <c r="XAW51" s="61"/>
      <c r="XAX51" s="61"/>
      <c r="XAY51" s="61"/>
      <c r="XAZ51" s="61"/>
      <c r="XBA51" s="61"/>
      <c r="XBB51" s="61"/>
      <c r="XBC51" s="61"/>
      <c r="XBD51" s="61"/>
      <c r="XBE51" s="61"/>
      <c r="XBF51" s="61"/>
      <c r="XBG51" s="61"/>
      <c r="XBH51" s="61"/>
      <c r="XBI51" s="61"/>
      <c r="XBJ51" s="61"/>
      <c r="XBK51" s="61"/>
      <c r="XBL51" s="61"/>
      <c r="XBM51" s="61"/>
      <c r="XBN51" s="61"/>
      <c r="XBO51" s="61"/>
      <c r="XBP51" s="61"/>
      <c r="XBQ51" s="61"/>
      <c r="XBR51" s="61"/>
      <c r="XBS51" s="61"/>
      <c r="XBT51" s="61"/>
      <c r="XBU51" s="61"/>
      <c r="XBV51" s="61"/>
      <c r="XBW51" s="61"/>
      <c r="XBX51" s="61"/>
      <c r="XBY51" s="61"/>
      <c r="XBZ51" s="61"/>
      <c r="XCA51" s="61"/>
      <c r="XCB51" s="61"/>
      <c r="XCC51" s="61"/>
      <c r="XCD51" s="61"/>
      <c r="XCE51" s="61"/>
      <c r="XCF51" s="61"/>
      <c r="XCG51" s="61"/>
      <c r="XCH51" s="61"/>
      <c r="XCI51" s="61"/>
      <c r="XCJ51" s="61"/>
      <c r="XCK51" s="61"/>
      <c r="XCL51" s="61"/>
      <c r="XCM51" s="61"/>
      <c r="XCN51" s="61"/>
      <c r="XCO51" s="61"/>
      <c r="XCP51" s="61"/>
      <c r="XCQ51" s="61"/>
      <c r="XCR51" s="61"/>
      <c r="XCS51" s="61"/>
      <c r="XCT51" s="61"/>
      <c r="XCU51" s="61"/>
      <c r="XCV51" s="61"/>
      <c r="XCW51" s="61"/>
      <c r="XCX51" s="61"/>
      <c r="XCY51" s="61"/>
      <c r="XCZ51" s="61"/>
    </row>
    <row r="52" spans="2:16328" x14ac:dyDescent="0.35">
      <c r="B52" s="20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  <c r="FD52" s="61"/>
      <c r="FE52" s="61"/>
      <c r="FF52" s="61"/>
      <c r="FG52" s="61"/>
      <c r="FH52" s="61"/>
      <c r="FI52" s="61"/>
      <c r="FJ52" s="61"/>
      <c r="FK52" s="61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1"/>
      <c r="GJ52" s="61"/>
      <c r="GK52" s="61"/>
      <c r="GL52" s="61"/>
      <c r="GM52" s="61"/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/>
      <c r="HC52" s="61"/>
      <c r="HD52" s="61"/>
      <c r="HE52" s="61"/>
      <c r="HF52" s="61"/>
      <c r="HG52" s="61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1"/>
      <c r="IF52" s="61"/>
      <c r="IG52" s="61"/>
      <c r="IH52" s="61"/>
      <c r="II52" s="61"/>
      <c r="IJ52" s="61"/>
      <c r="IK52" s="61"/>
      <c r="IL52" s="61"/>
      <c r="IM52" s="61"/>
      <c r="IN52" s="61"/>
      <c r="IO52" s="61"/>
      <c r="IP52" s="61"/>
      <c r="IQ52" s="61"/>
      <c r="IR52" s="61"/>
      <c r="IS52" s="61"/>
      <c r="IT52" s="61"/>
      <c r="IU52" s="61"/>
      <c r="IV52" s="61"/>
      <c r="IW52" s="61"/>
      <c r="IX52" s="61"/>
      <c r="IY52" s="61"/>
      <c r="IZ52" s="61"/>
      <c r="JA52" s="61"/>
      <c r="JB52" s="61"/>
      <c r="JC52" s="61"/>
      <c r="JD52" s="61"/>
      <c r="JE52" s="61"/>
      <c r="JF52" s="61"/>
      <c r="JG52" s="61"/>
      <c r="JH52" s="61"/>
      <c r="JI52" s="61"/>
      <c r="JJ52" s="61"/>
      <c r="JK52" s="61"/>
      <c r="JL52" s="61"/>
      <c r="JM52" s="61"/>
      <c r="JN52" s="61"/>
      <c r="JO52" s="61"/>
      <c r="JP52" s="61"/>
      <c r="JQ52" s="61"/>
      <c r="JR52" s="61"/>
      <c r="JS52" s="61"/>
      <c r="JT52" s="61"/>
      <c r="JU52" s="61"/>
      <c r="JV52" s="61"/>
      <c r="JW52" s="61"/>
      <c r="JX52" s="61"/>
      <c r="JY52" s="61"/>
      <c r="JZ52" s="61"/>
      <c r="KA52" s="61"/>
      <c r="KB52" s="61"/>
      <c r="KC52" s="61"/>
      <c r="KD52" s="61"/>
      <c r="KE52" s="61"/>
      <c r="KF52" s="61"/>
      <c r="KG52" s="61"/>
      <c r="KH52" s="61"/>
      <c r="KI52" s="61"/>
      <c r="KJ52" s="61"/>
      <c r="KK52" s="61"/>
      <c r="KL52" s="61"/>
      <c r="KM52" s="61"/>
      <c r="KN52" s="61"/>
      <c r="KO52" s="61"/>
      <c r="KP52" s="61"/>
      <c r="KQ52" s="61"/>
      <c r="KR52" s="61"/>
      <c r="KS52" s="61"/>
      <c r="KT52" s="61"/>
      <c r="KU52" s="61"/>
      <c r="KV52" s="61"/>
      <c r="KW52" s="61"/>
      <c r="KX52" s="61"/>
      <c r="KY52" s="61"/>
      <c r="KZ52" s="61"/>
      <c r="LA52" s="61"/>
      <c r="LB52" s="61"/>
      <c r="LC52" s="61"/>
      <c r="LD52" s="61"/>
      <c r="LE52" s="61"/>
      <c r="LF52" s="61"/>
      <c r="LG52" s="61"/>
      <c r="LH52" s="61"/>
      <c r="LI52" s="61"/>
      <c r="LJ52" s="61"/>
      <c r="LK52" s="61"/>
      <c r="LL52" s="61"/>
      <c r="LM52" s="61"/>
      <c r="LN52" s="61"/>
      <c r="LO52" s="61"/>
      <c r="LP52" s="61"/>
      <c r="LQ52" s="61"/>
      <c r="LR52" s="61"/>
      <c r="LS52" s="61"/>
      <c r="LT52" s="61"/>
      <c r="LU52" s="61"/>
      <c r="LV52" s="61"/>
      <c r="LW52" s="61"/>
      <c r="LX52" s="61"/>
      <c r="LY52" s="61"/>
      <c r="LZ52" s="61"/>
      <c r="MA52" s="61"/>
      <c r="MB52" s="61"/>
      <c r="MC52" s="61"/>
      <c r="MD52" s="61"/>
      <c r="ME52" s="61"/>
      <c r="MF52" s="61"/>
      <c r="MG52" s="61"/>
      <c r="MH52" s="61"/>
      <c r="MI52" s="61"/>
      <c r="MJ52" s="61"/>
      <c r="MK52" s="61"/>
      <c r="ML52" s="61"/>
      <c r="MM52" s="61"/>
      <c r="MN52" s="61"/>
      <c r="MO52" s="61"/>
      <c r="MP52" s="61"/>
      <c r="MQ52" s="61"/>
      <c r="MR52" s="61"/>
      <c r="MS52" s="61"/>
      <c r="MT52" s="61"/>
      <c r="MU52" s="61"/>
      <c r="MV52" s="61"/>
      <c r="MW52" s="61"/>
      <c r="MX52" s="61"/>
      <c r="MY52" s="61"/>
      <c r="MZ52" s="61"/>
      <c r="NA52" s="61"/>
      <c r="NB52" s="61"/>
      <c r="NC52" s="61"/>
      <c r="ND52" s="61"/>
      <c r="NE52" s="61"/>
      <c r="NF52" s="61"/>
      <c r="NG52" s="61"/>
      <c r="NH52" s="61"/>
      <c r="NI52" s="61"/>
      <c r="NJ52" s="61"/>
      <c r="NK52" s="61"/>
      <c r="NL52" s="61"/>
      <c r="NM52" s="61"/>
      <c r="NN52" s="61"/>
      <c r="NO52" s="61"/>
      <c r="NP52" s="61"/>
      <c r="NQ52" s="61"/>
      <c r="NR52" s="61"/>
      <c r="NS52" s="61"/>
      <c r="NT52" s="61"/>
      <c r="NU52" s="61"/>
      <c r="NV52" s="61"/>
      <c r="NW52" s="61"/>
      <c r="NX52" s="61"/>
      <c r="NY52" s="61"/>
      <c r="NZ52" s="61"/>
      <c r="OA52" s="61"/>
      <c r="OB52" s="61"/>
      <c r="OC52" s="61"/>
      <c r="OD52" s="61"/>
      <c r="OE52" s="61"/>
      <c r="OF52" s="61"/>
      <c r="OG52" s="61"/>
      <c r="OH52" s="61"/>
      <c r="OI52" s="61"/>
      <c r="OJ52" s="61"/>
      <c r="OK52" s="61"/>
      <c r="OL52" s="61"/>
      <c r="OM52" s="61"/>
      <c r="ON52" s="61"/>
      <c r="OO52" s="61"/>
      <c r="OP52" s="61"/>
      <c r="OQ52" s="61"/>
      <c r="OR52" s="61"/>
      <c r="OS52" s="61"/>
      <c r="OT52" s="61"/>
      <c r="OU52" s="61"/>
      <c r="OV52" s="61"/>
      <c r="OW52" s="61"/>
      <c r="OX52" s="61"/>
      <c r="OY52" s="61"/>
      <c r="OZ52" s="61"/>
      <c r="PA52" s="61"/>
      <c r="PB52" s="61"/>
      <c r="PC52" s="61"/>
      <c r="PD52" s="61"/>
      <c r="PE52" s="61"/>
      <c r="PF52" s="61"/>
      <c r="PG52" s="61"/>
      <c r="PH52" s="61"/>
      <c r="PI52" s="61"/>
      <c r="PJ52" s="61"/>
      <c r="PK52" s="61"/>
      <c r="PL52" s="61"/>
      <c r="PM52" s="61"/>
      <c r="PN52" s="61"/>
      <c r="PO52" s="61"/>
      <c r="PP52" s="61"/>
      <c r="PQ52" s="61"/>
      <c r="PR52" s="61"/>
      <c r="PS52" s="61"/>
      <c r="PT52" s="61"/>
      <c r="PU52" s="61"/>
      <c r="PV52" s="61"/>
      <c r="PW52" s="61"/>
      <c r="PX52" s="61"/>
      <c r="PY52" s="61"/>
      <c r="PZ52" s="61"/>
      <c r="QA52" s="61"/>
      <c r="QB52" s="61"/>
      <c r="QC52" s="61"/>
      <c r="QD52" s="61"/>
      <c r="QE52" s="61"/>
      <c r="QF52" s="61"/>
      <c r="QG52" s="61"/>
      <c r="QH52" s="61"/>
      <c r="QI52" s="61"/>
      <c r="QJ52" s="61"/>
      <c r="QK52" s="61"/>
      <c r="QL52" s="61"/>
      <c r="QM52" s="61"/>
      <c r="QN52" s="61"/>
      <c r="QO52" s="61"/>
      <c r="QP52" s="61"/>
      <c r="QQ52" s="61"/>
      <c r="QR52" s="61"/>
      <c r="QS52" s="61"/>
      <c r="QT52" s="61"/>
      <c r="QU52" s="61"/>
      <c r="QV52" s="61"/>
      <c r="QW52" s="61"/>
      <c r="QX52" s="61"/>
      <c r="QY52" s="61"/>
      <c r="QZ52" s="61"/>
      <c r="RA52" s="61"/>
      <c r="RB52" s="61"/>
      <c r="RC52" s="61"/>
      <c r="RD52" s="61"/>
      <c r="RE52" s="61"/>
      <c r="RF52" s="61"/>
      <c r="RG52" s="61"/>
      <c r="RH52" s="61"/>
      <c r="RI52" s="61"/>
      <c r="RJ52" s="61"/>
      <c r="RK52" s="61"/>
      <c r="RL52" s="61"/>
      <c r="RM52" s="61"/>
      <c r="RN52" s="61"/>
      <c r="RO52" s="61"/>
      <c r="RP52" s="61"/>
      <c r="RQ52" s="61"/>
      <c r="RR52" s="61"/>
      <c r="RS52" s="61"/>
      <c r="RT52" s="61"/>
      <c r="RU52" s="61"/>
      <c r="RV52" s="61"/>
      <c r="RW52" s="61"/>
      <c r="RX52" s="61"/>
      <c r="RY52" s="61"/>
      <c r="RZ52" s="61"/>
      <c r="SA52" s="61"/>
      <c r="SB52" s="61"/>
      <c r="SC52" s="61"/>
      <c r="SD52" s="61"/>
      <c r="SE52" s="61"/>
      <c r="SF52" s="61"/>
      <c r="SG52" s="61"/>
      <c r="SH52" s="61"/>
      <c r="SI52" s="61"/>
      <c r="SJ52" s="61"/>
      <c r="SK52" s="61"/>
      <c r="SL52" s="61"/>
      <c r="SM52" s="61"/>
      <c r="SN52" s="61"/>
      <c r="SO52" s="61"/>
      <c r="SP52" s="61"/>
      <c r="SQ52" s="61"/>
      <c r="SR52" s="61"/>
      <c r="SS52" s="61"/>
      <c r="ST52" s="61"/>
      <c r="SU52" s="61"/>
      <c r="SV52" s="61"/>
      <c r="SW52" s="61"/>
      <c r="SX52" s="61"/>
      <c r="SY52" s="61"/>
      <c r="SZ52" s="61"/>
      <c r="TA52" s="61"/>
      <c r="TB52" s="61"/>
      <c r="TC52" s="61"/>
      <c r="TD52" s="61"/>
      <c r="TE52" s="61"/>
      <c r="TF52" s="61"/>
      <c r="TG52" s="61"/>
      <c r="TH52" s="61"/>
      <c r="TI52" s="61"/>
      <c r="TJ52" s="61"/>
      <c r="TK52" s="61"/>
      <c r="TL52" s="61"/>
      <c r="TM52" s="61"/>
      <c r="TN52" s="61"/>
      <c r="TO52" s="61"/>
      <c r="TP52" s="61"/>
      <c r="TQ52" s="61"/>
      <c r="TR52" s="61"/>
      <c r="TS52" s="61"/>
      <c r="TT52" s="61"/>
      <c r="TU52" s="61"/>
      <c r="TV52" s="61"/>
      <c r="TW52" s="61"/>
      <c r="TX52" s="61"/>
      <c r="TY52" s="61"/>
      <c r="TZ52" s="61"/>
      <c r="UA52" s="61"/>
      <c r="UB52" s="61"/>
      <c r="UC52" s="61"/>
      <c r="UD52" s="61"/>
      <c r="UE52" s="61"/>
      <c r="UF52" s="61"/>
      <c r="UG52" s="61"/>
      <c r="UH52" s="61"/>
      <c r="UI52" s="61"/>
      <c r="UJ52" s="61"/>
      <c r="UK52" s="61"/>
      <c r="UL52" s="61"/>
      <c r="UM52" s="61"/>
      <c r="UN52" s="61"/>
      <c r="UO52" s="61"/>
      <c r="UP52" s="61"/>
      <c r="UQ52" s="61"/>
      <c r="UR52" s="61"/>
      <c r="US52" s="61"/>
      <c r="UT52" s="61"/>
      <c r="UU52" s="61"/>
      <c r="UV52" s="61"/>
      <c r="UW52" s="61"/>
      <c r="UX52" s="61"/>
      <c r="UY52" s="61"/>
      <c r="UZ52" s="61"/>
      <c r="VA52" s="61"/>
      <c r="VB52" s="61"/>
      <c r="VC52" s="61"/>
      <c r="VD52" s="61"/>
      <c r="VE52" s="61"/>
      <c r="VF52" s="61"/>
      <c r="VG52" s="61"/>
      <c r="VH52" s="61"/>
      <c r="VI52" s="61"/>
      <c r="VJ52" s="61"/>
      <c r="VK52" s="61"/>
      <c r="VL52" s="61"/>
      <c r="VM52" s="61"/>
      <c r="VN52" s="61"/>
      <c r="VO52" s="61"/>
      <c r="VP52" s="61"/>
      <c r="VQ52" s="61"/>
      <c r="VR52" s="61"/>
      <c r="VS52" s="61"/>
      <c r="VT52" s="61"/>
      <c r="VU52" s="61"/>
      <c r="VV52" s="61"/>
      <c r="VW52" s="61"/>
      <c r="VX52" s="61"/>
      <c r="VY52" s="61"/>
      <c r="VZ52" s="61"/>
      <c r="WA52" s="61"/>
      <c r="WB52" s="61"/>
      <c r="WC52" s="61"/>
      <c r="WD52" s="61"/>
      <c r="WE52" s="61"/>
      <c r="WF52" s="61"/>
      <c r="WG52" s="61"/>
      <c r="WH52" s="61"/>
      <c r="WI52" s="61"/>
      <c r="WJ52" s="61"/>
      <c r="WK52" s="61"/>
      <c r="WL52" s="61"/>
      <c r="WM52" s="61"/>
      <c r="WN52" s="61"/>
      <c r="WO52" s="61"/>
      <c r="WP52" s="61"/>
      <c r="WQ52" s="61"/>
      <c r="WR52" s="61"/>
      <c r="WS52" s="61"/>
      <c r="WT52" s="61"/>
      <c r="WU52" s="61"/>
      <c r="WV52" s="61"/>
      <c r="WW52" s="61"/>
      <c r="WX52" s="61"/>
      <c r="WY52" s="61"/>
      <c r="WZ52" s="61"/>
      <c r="XA52" s="61"/>
      <c r="XB52" s="61"/>
      <c r="XC52" s="61"/>
      <c r="XD52" s="61"/>
      <c r="XE52" s="61"/>
      <c r="XF52" s="61"/>
      <c r="XG52" s="61"/>
      <c r="XH52" s="61"/>
      <c r="XI52" s="61"/>
      <c r="XJ52" s="61"/>
      <c r="XK52" s="61"/>
      <c r="XL52" s="61"/>
      <c r="XM52" s="61"/>
      <c r="XN52" s="61"/>
      <c r="XO52" s="61"/>
      <c r="XP52" s="61"/>
      <c r="XQ52" s="61"/>
      <c r="XR52" s="61"/>
      <c r="XS52" s="61"/>
      <c r="XT52" s="61"/>
      <c r="XU52" s="61"/>
      <c r="XV52" s="61"/>
      <c r="XW52" s="61"/>
      <c r="XX52" s="61"/>
      <c r="XY52" s="61"/>
      <c r="XZ52" s="61"/>
      <c r="YA52" s="61"/>
      <c r="YB52" s="61"/>
      <c r="YC52" s="61"/>
      <c r="YD52" s="61"/>
      <c r="YE52" s="61"/>
      <c r="YF52" s="61"/>
      <c r="YG52" s="61"/>
      <c r="YH52" s="61"/>
      <c r="YI52" s="61"/>
      <c r="YJ52" s="61"/>
      <c r="YK52" s="61"/>
      <c r="YL52" s="61"/>
      <c r="YM52" s="61"/>
      <c r="YN52" s="61"/>
      <c r="YO52" s="61"/>
      <c r="YP52" s="61"/>
      <c r="YQ52" s="61"/>
      <c r="YR52" s="61"/>
      <c r="YS52" s="61"/>
      <c r="YT52" s="61"/>
      <c r="YU52" s="61"/>
      <c r="YV52" s="61"/>
      <c r="YW52" s="61"/>
      <c r="YX52" s="61"/>
      <c r="YY52" s="61"/>
      <c r="YZ52" s="61"/>
      <c r="ZA52" s="61"/>
      <c r="ZB52" s="61"/>
      <c r="ZC52" s="61"/>
      <c r="ZD52" s="61"/>
      <c r="ZE52" s="61"/>
      <c r="ZF52" s="61"/>
      <c r="ZG52" s="61"/>
      <c r="ZH52" s="61"/>
      <c r="ZI52" s="61"/>
      <c r="ZJ52" s="61"/>
      <c r="ZK52" s="61"/>
      <c r="ZL52" s="61"/>
      <c r="ZM52" s="61"/>
      <c r="ZN52" s="61"/>
      <c r="ZO52" s="61"/>
      <c r="ZP52" s="61"/>
      <c r="ZQ52" s="61"/>
      <c r="ZR52" s="61"/>
      <c r="ZS52" s="61"/>
      <c r="ZT52" s="61"/>
      <c r="ZU52" s="61"/>
      <c r="ZV52" s="61"/>
      <c r="ZW52" s="61"/>
      <c r="ZX52" s="61"/>
      <c r="ZY52" s="61"/>
      <c r="ZZ52" s="61"/>
      <c r="AAA52" s="61"/>
      <c r="AAB52" s="61"/>
      <c r="AAC52" s="61"/>
      <c r="AAD52" s="61"/>
      <c r="AAE52" s="61"/>
      <c r="AAF52" s="61"/>
      <c r="AAG52" s="61"/>
      <c r="AAH52" s="61"/>
      <c r="AAI52" s="61"/>
      <c r="AAJ52" s="61"/>
      <c r="AAK52" s="61"/>
      <c r="AAL52" s="61"/>
      <c r="AAM52" s="61"/>
      <c r="AAN52" s="61"/>
      <c r="AAO52" s="61"/>
      <c r="AAP52" s="61"/>
      <c r="AAQ52" s="61"/>
      <c r="AAR52" s="61"/>
      <c r="AAS52" s="61"/>
      <c r="AAT52" s="61"/>
      <c r="AAU52" s="61"/>
      <c r="AAV52" s="61"/>
      <c r="AAW52" s="61"/>
      <c r="AAX52" s="61"/>
      <c r="AAY52" s="61"/>
      <c r="AAZ52" s="61"/>
      <c r="ABA52" s="61"/>
      <c r="ABB52" s="61"/>
      <c r="ABC52" s="61"/>
      <c r="ABD52" s="61"/>
      <c r="ABE52" s="61"/>
      <c r="ABF52" s="61"/>
      <c r="ABG52" s="61"/>
      <c r="ABH52" s="61"/>
      <c r="ABI52" s="61"/>
      <c r="ABJ52" s="61"/>
      <c r="ABK52" s="61"/>
      <c r="ABL52" s="61"/>
      <c r="ABM52" s="61"/>
      <c r="ABN52" s="61"/>
      <c r="ABO52" s="61"/>
      <c r="ABP52" s="61"/>
      <c r="ABQ52" s="61"/>
      <c r="ABR52" s="61"/>
      <c r="ABS52" s="61"/>
      <c r="ABT52" s="61"/>
      <c r="ABU52" s="61"/>
      <c r="ABV52" s="61"/>
      <c r="ABW52" s="61"/>
      <c r="ABX52" s="61"/>
      <c r="ABY52" s="61"/>
      <c r="ABZ52" s="61"/>
      <c r="ACA52" s="61"/>
      <c r="ACB52" s="61"/>
      <c r="ACC52" s="61"/>
      <c r="ACD52" s="61"/>
      <c r="ACE52" s="61"/>
      <c r="ACF52" s="61"/>
      <c r="ACG52" s="61"/>
      <c r="ACH52" s="61"/>
      <c r="ACI52" s="61"/>
      <c r="ACJ52" s="61"/>
      <c r="ACK52" s="61"/>
      <c r="ACL52" s="61"/>
      <c r="ACM52" s="61"/>
      <c r="ACN52" s="61"/>
      <c r="ACO52" s="61"/>
      <c r="ACP52" s="61"/>
      <c r="ACQ52" s="61"/>
      <c r="ACR52" s="61"/>
      <c r="ACS52" s="61"/>
      <c r="ACT52" s="61"/>
      <c r="ACU52" s="61"/>
      <c r="ACV52" s="61"/>
      <c r="ACW52" s="61"/>
      <c r="ACX52" s="61"/>
      <c r="ACY52" s="61"/>
      <c r="ACZ52" s="61"/>
      <c r="ADA52" s="61"/>
      <c r="ADB52" s="61"/>
      <c r="ADC52" s="61"/>
      <c r="ADD52" s="61"/>
      <c r="ADE52" s="61"/>
      <c r="ADF52" s="61"/>
      <c r="ADG52" s="61"/>
      <c r="ADH52" s="61"/>
      <c r="ADI52" s="61"/>
      <c r="ADJ52" s="61"/>
      <c r="ADK52" s="61"/>
      <c r="ADL52" s="61"/>
      <c r="ADM52" s="61"/>
      <c r="ADN52" s="61"/>
      <c r="ADO52" s="61"/>
      <c r="ADP52" s="61"/>
      <c r="ADQ52" s="61"/>
      <c r="ADR52" s="61"/>
      <c r="ADS52" s="61"/>
      <c r="ADT52" s="61"/>
      <c r="ADU52" s="61"/>
      <c r="ADV52" s="61"/>
      <c r="ADW52" s="61"/>
      <c r="ADX52" s="61"/>
      <c r="ADY52" s="61"/>
      <c r="ADZ52" s="61"/>
      <c r="AEA52" s="61"/>
      <c r="AEB52" s="61"/>
      <c r="AEC52" s="61"/>
      <c r="AED52" s="61"/>
      <c r="AEE52" s="61"/>
      <c r="AEF52" s="61"/>
      <c r="AEG52" s="61"/>
      <c r="AEH52" s="61"/>
      <c r="AEI52" s="61"/>
      <c r="AEJ52" s="61"/>
      <c r="AEK52" s="61"/>
      <c r="AEL52" s="61"/>
      <c r="AEM52" s="61"/>
      <c r="AEN52" s="61"/>
      <c r="AEO52" s="61"/>
      <c r="AEP52" s="61"/>
      <c r="AEQ52" s="61"/>
      <c r="AER52" s="61"/>
      <c r="AES52" s="61"/>
      <c r="AET52" s="61"/>
      <c r="AEU52" s="61"/>
      <c r="AEV52" s="61"/>
      <c r="AEW52" s="61"/>
      <c r="AEX52" s="61"/>
      <c r="AEY52" s="61"/>
      <c r="AEZ52" s="61"/>
      <c r="AFA52" s="61"/>
      <c r="AFB52" s="61"/>
      <c r="AFC52" s="61"/>
      <c r="AFD52" s="61"/>
      <c r="AFE52" s="61"/>
      <c r="AFF52" s="61"/>
      <c r="AFG52" s="61"/>
      <c r="AFH52" s="61"/>
      <c r="AFI52" s="61"/>
      <c r="AFJ52" s="61"/>
      <c r="AFK52" s="61"/>
      <c r="AFL52" s="61"/>
      <c r="AFM52" s="61"/>
      <c r="AFN52" s="61"/>
      <c r="AFO52" s="61"/>
      <c r="AFP52" s="61"/>
      <c r="AFQ52" s="61"/>
      <c r="AFR52" s="61"/>
      <c r="AFS52" s="61"/>
      <c r="AFT52" s="61"/>
      <c r="AFU52" s="61"/>
      <c r="AFV52" s="61"/>
      <c r="AFW52" s="61"/>
      <c r="AFX52" s="61"/>
      <c r="AFY52" s="61"/>
      <c r="AFZ52" s="61"/>
      <c r="AGA52" s="61"/>
      <c r="AGB52" s="61"/>
      <c r="AGC52" s="61"/>
      <c r="AGD52" s="61"/>
      <c r="AGE52" s="61"/>
      <c r="AGF52" s="61"/>
      <c r="AGG52" s="61"/>
      <c r="AGH52" s="61"/>
      <c r="AGI52" s="61"/>
      <c r="AGJ52" s="61"/>
      <c r="AGK52" s="61"/>
      <c r="AGL52" s="61"/>
      <c r="AGM52" s="61"/>
      <c r="AGN52" s="61"/>
      <c r="AGO52" s="61"/>
      <c r="AGP52" s="61"/>
      <c r="AGQ52" s="61"/>
      <c r="AGR52" s="61"/>
      <c r="AGS52" s="61"/>
      <c r="AGT52" s="61"/>
      <c r="AGU52" s="61"/>
      <c r="AGV52" s="61"/>
      <c r="AGW52" s="61"/>
      <c r="AGX52" s="61"/>
      <c r="AGY52" s="61"/>
      <c r="AGZ52" s="61"/>
      <c r="AHA52" s="61"/>
      <c r="AHB52" s="61"/>
      <c r="AHC52" s="61"/>
      <c r="AHD52" s="61"/>
      <c r="AHE52" s="61"/>
      <c r="AHF52" s="61"/>
      <c r="AHG52" s="61"/>
      <c r="AHH52" s="61"/>
      <c r="AHI52" s="61"/>
      <c r="AHJ52" s="61"/>
      <c r="AHK52" s="61"/>
      <c r="AHL52" s="61"/>
      <c r="AHM52" s="61"/>
      <c r="AHN52" s="61"/>
      <c r="AHO52" s="61"/>
      <c r="AHP52" s="61"/>
      <c r="AHQ52" s="61"/>
      <c r="AHR52" s="61"/>
      <c r="AHS52" s="61"/>
      <c r="AHT52" s="61"/>
      <c r="AHU52" s="61"/>
      <c r="AHV52" s="61"/>
      <c r="AHW52" s="61"/>
      <c r="AHX52" s="61"/>
      <c r="AHY52" s="61"/>
      <c r="AHZ52" s="61"/>
      <c r="AIA52" s="61"/>
      <c r="AIB52" s="61"/>
      <c r="AIC52" s="61"/>
      <c r="AID52" s="61"/>
      <c r="AIE52" s="61"/>
      <c r="AIF52" s="61"/>
      <c r="AIG52" s="61"/>
      <c r="AIH52" s="61"/>
      <c r="AII52" s="61"/>
      <c r="AIJ52" s="61"/>
      <c r="AIK52" s="61"/>
      <c r="AIL52" s="61"/>
      <c r="AIM52" s="61"/>
      <c r="AIN52" s="61"/>
      <c r="AIO52" s="61"/>
      <c r="AIP52" s="61"/>
      <c r="AIQ52" s="61"/>
      <c r="AIR52" s="61"/>
      <c r="AIS52" s="61"/>
      <c r="AIT52" s="61"/>
      <c r="AIU52" s="61"/>
      <c r="AIV52" s="61"/>
      <c r="AIW52" s="61"/>
      <c r="AIX52" s="61"/>
      <c r="AIY52" s="61"/>
      <c r="AIZ52" s="61"/>
      <c r="AJA52" s="61"/>
      <c r="AJB52" s="61"/>
      <c r="AJC52" s="61"/>
      <c r="AJD52" s="61"/>
      <c r="AJE52" s="61"/>
      <c r="AJF52" s="61"/>
      <c r="AJG52" s="61"/>
      <c r="AJH52" s="61"/>
      <c r="AJI52" s="61"/>
      <c r="AJJ52" s="61"/>
      <c r="AJK52" s="61"/>
      <c r="AJL52" s="61"/>
      <c r="AJM52" s="61"/>
      <c r="AJN52" s="61"/>
      <c r="AJO52" s="61"/>
      <c r="AJP52" s="61"/>
      <c r="AJQ52" s="61"/>
      <c r="AJR52" s="61"/>
      <c r="AJS52" s="61"/>
      <c r="AJT52" s="61"/>
      <c r="AJU52" s="61"/>
      <c r="AJV52" s="61"/>
      <c r="AJW52" s="61"/>
      <c r="AJX52" s="61"/>
      <c r="AJY52" s="61"/>
      <c r="AJZ52" s="61"/>
      <c r="AKA52" s="61"/>
      <c r="AKB52" s="61"/>
      <c r="AKC52" s="61"/>
      <c r="AKD52" s="61"/>
      <c r="AKE52" s="61"/>
      <c r="AKF52" s="61"/>
      <c r="AKG52" s="61"/>
      <c r="AKH52" s="61"/>
      <c r="AKI52" s="61"/>
      <c r="AKJ52" s="61"/>
      <c r="AKK52" s="61"/>
      <c r="AKL52" s="61"/>
      <c r="AKM52" s="61"/>
      <c r="AKN52" s="61"/>
      <c r="AKO52" s="61"/>
      <c r="AKP52" s="61"/>
      <c r="AKQ52" s="61"/>
      <c r="AKR52" s="61"/>
      <c r="AKS52" s="61"/>
      <c r="AKT52" s="61"/>
      <c r="AKU52" s="61"/>
      <c r="AKV52" s="61"/>
      <c r="AKW52" s="61"/>
      <c r="AKX52" s="61"/>
      <c r="AKY52" s="61"/>
      <c r="AKZ52" s="61"/>
      <c r="ALA52" s="61"/>
      <c r="ALB52" s="61"/>
      <c r="ALC52" s="61"/>
      <c r="ALD52" s="61"/>
      <c r="ALE52" s="61"/>
      <c r="ALF52" s="61"/>
      <c r="ALG52" s="61"/>
      <c r="ALH52" s="61"/>
      <c r="ALI52" s="61"/>
      <c r="ALJ52" s="61"/>
      <c r="ALK52" s="61"/>
      <c r="ALL52" s="61"/>
      <c r="ALM52" s="61"/>
      <c r="ALN52" s="61"/>
      <c r="ALO52" s="61"/>
      <c r="ALP52" s="61"/>
      <c r="ALQ52" s="61"/>
      <c r="ALR52" s="61"/>
      <c r="ALS52" s="61"/>
      <c r="ALT52" s="61"/>
      <c r="ALU52" s="61"/>
      <c r="ALV52" s="61"/>
      <c r="ALW52" s="61"/>
      <c r="ALX52" s="61"/>
      <c r="ALY52" s="61"/>
      <c r="ALZ52" s="61"/>
      <c r="AMA52" s="61"/>
      <c r="AMB52" s="61"/>
      <c r="AMC52" s="61"/>
      <c r="AMD52" s="61"/>
      <c r="AME52" s="61"/>
      <c r="AMF52" s="61"/>
      <c r="AMG52" s="61"/>
      <c r="AMH52" s="61"/>
      <c r="AMI52" s="61"/>
      <c r="AMJ52" s="61"/>
      <c r="AMK52" s="61"/>
      <c r="AML52" s="61"/>
      <c r="AMM52" s="61"/>
      <c r="AMN52" s="61"/>
      <c r="AMO52" s="61"/>
      <c r="AMP52" s="61"/>
      <c r="AMQ52" s="61"/>
      <c r="AMR52" s="61"/>
      <c r="AMS52" s="61"/>
      <c r="AMT52" s="61"/>
      <c r="AMU52" s="61"/>
      <c r="AMV52" s="61"/>
      <c r="AMW52" s="61"/>
      <c r="AMX52" s="61"/>
      <c r="AMY52" s="61"/>
      <c r="AMZ52" s="61"/>
      <c r="ANA52" s="61"/>
      <c r="ANB52" s="61"/>
      <c r="ANC52" s="61"/>
      <c r="AND52" s="61"/>
      <c r="ANE52" s="61"/>
      <c r="ANF52" s="61"/>
      <c r="ANG52" s="61"/>
      <c r="ANH52" s="61"/>
      <c r="ANI52" s="61"/>
      <c r="ANJ52" s="61"/>
      <c r="ANK52" s="61"/>
      <c r="ANL52" s="61"/>
      <c r="ANM52" s="61"/>
      <c r="ANN52" s="61"/>
      <c r="ANO52" s="61"/>
      <c r="ANP52" s="61"/>
      <c r="ANQ52" s="61"/>
      <c r="ANR52" s="61"/>
      <c r="ANS52" s="61"/>
      <c r="ANT52" s="61"/>
      <c r="ANU52" s="61"/>
      <c r="ANV52" s="61"/>
      <c r="ANW52" s="61"/>
      <c r="ANX52" s="61"/>
      <c r="ANY52" s="61"/>
      <c r="ANZ52" s="61"/>
      <c r="AOA52" s="61"/>
      <c r="AOB52" s="61"/>
      <c r="AOC52" s="61"/>
      <c r="AOD52" s="61"/>
      <c r="AOE52" s="61"/>
      <c r="AOF52" s="61"/>
      <c r="AOG52" s="61"/>
      <c r="AOH52" s="61"/>
      <c r="AOI52" s="61"/>
      <c r="AOJ52" s="61"/>
      <c r="AOK52" s="61"/>
      <c r="AOL52" s="61"/>
      <c r="AOM52" s="61"/>
      <c r="AON52" s="61"/>
      <c r="AOO52" s="61"/>
      <c r="AOP52" s="61"/>
      <c r="AOQ52" s="61"/>
      <c r="AOR52" s="61"/>
      <c r="AOS52" s="61"/>
      <c r="AOT52" s="61"/>
      <c r="AOU52" s="61"/>
      <c r="AOV52" s="61"/>
      <c r="AOW52" s="61"/>
      <c r="AOX52" s="61"/>
      <c r="AOY52" s="61"/>
      <c r="AOZ52" s="61"/>
      <c r="APA52" s="61"/>
      <c r="APB52" s="61"/>
      <c r="APC52" s="61"/>
      <c r="APD52" s="61"/>
      <c r="APE52" s="61"/>
      <c r="APF52" s="61"/>
      <c r="APG52" s="61"/>
      <c r="APH52" s="61"/>
      <c r="API52" s="61"/>
      <c r="APJ52" s="61"/>
      <c r="APK52" s="61"/>
      <c r="APL52" s="61"/>
      <c r="APM52" s="61"/>
      <c r="APN52" s="61"/>
      <c r="APO52" s="61"/>
      <c r="APP52" s="61"/>
      <c r="APQ52" s="61"/>
      <c r="APR52" s="61"/>
      <c r="APS52" s="61"/>
      <c r="APT52" s="61"/>
      <c r="APU52" s="61"/>
      <c r="APV52" s="61"/>
      <c r="APW52" s="61"/>
      <c r="APX52" s="61"/>
      <c r="APY52" s="61"/>
      <c r="APZ52" s="61"/>
      <c r="AQA52" s="61"/>
      <c r="AQB52" s="61"/>
      <c r="AQC52" s="61"/>
      <c r="AQD52" s="61"/>
      <c r="AQE52" s="61"/>
      <c r="AQF52" s="61"/>
      <c r="AQG52" s="61"/>
      <c r="AQH52" s="61"/>
      <c r="AQI52" s="61"/>
      <c r="AQJ52" s="61"/>
      <c r="AQK52" s="61"/>
      <c r="AQL52" s="61"/>
      <c r="AQM52" s="61"/>
      <c r="AQN52" s="61"/>
      <c r="AQO52" s="61"/>
      <c r="AQP52" s="61"/>
      <c r="AQQ52" s="61"/>
      <c r="AQR52" s="61"/>
      <c r="AQS52" s="61"/>
      <c r="AQT52" s="61"/>
      <c r="AQU52" s="61"/>
      <c r="AQV52" s="61"/>
      <c r="AQW52" s="61"/>
      <c r="AQX52" s="61"/>
      <c r="AQY52" s="61"/>
      <c r="AQZ52" s="61"/>
      <c r="ARA52" s="61"/>
      <c r="ARB52" s="61"/>
      <c r="ARC52" s="61"/>
      <c r="ARD52" s="61"/>
      <c r="ARE52" s="61"/>
      <c r="ARF52" s="61"/>
      <c r="ARG52" s="61"/>
      <c r="ARH52" s="61"/>
      <c r="ARI52" s="61"/>
      <c r="ARJ52" s="61"/>
      <c r="ARK52" s="61"/>
      <c r="ARL52" s="61"/>
      <c r="ARM52" s="61"/>
      <c r="ARN52" s="61"/>
      <c r="ARO52" s="61"/>
      <c r="ARP52" s="61"/>
      <c r="ARQ52" s="61"/>
      <c r="ARR52" s="61"/>
      <c r="ARS52" s="61"/>
      <c r="ART52" s="61"/>
      <c r="ARU52" s="61"/>
      <c r="ARV52" s="61"/>
      <c r="ARW52" s="61"/>
      <c r="ARX52" s="61"/>
      <c r="ARY52" s="61"/>
      <c r="ARZ52" s="61"/>
      <c r="ASA52" s="61"/>
      <c r="ASB52" s="61"/>
      <c r="ASC52" s="61"/>
      <c r="ASD52" s="61"/>
      <c r="ASE52" s="61"/>
      <c r="ASF52" s="61"/>
      <c r="ASG52" s="61"/>
      <c r="ASH52" s="61"/>
      <c r="ASI52" s="61"/>
      <c r="ASJ52" s="61"/>
      <c r="ASK52" s="61"/>
      <c r="ASL52" s="61"/>
      <c r="ASM52" s="61"/>
      <c r="ASN52" s="61"/>
      <c r="ASO52" s="61"/>
      <c r="ASP52" s="61"/>
      <c r="ASQ52" s="61"/>
      <c r="ASR52" s="61"/>
      <c r="ASS52" s="61"/>
      <c r="AST52" s="61"/>
      <c r="ASU52" s="61"/>
      <c r="ASV52" s="61"/>
      <c r="ASW52" s="61"/>
      <c r="ASX52" s="61"/>
      <c r="ASY52" s="61"/>
      <c r="ASZ52" s="61"/>
      <c r="ATA52" s="61"/>
      <c r="ATB52" s="61"/>
      <c r="ATC52" s="61"/>
      <c r="ATD52" s="61"/>
      <c r="ATE52" s="61"/>
      <c r="ATF52" s="61"/>
      <c r="ATG52" s="61"/>
      <c r="ATH52" s="61"/>
      <c r="ATI52" s="61"/>
      <c r="ATJ52" s="61"/>
      <c r="ATK52" s="61"/>
      <c r="ATL52" s="61"/>
      <c r="ATM52" s="61"/>
      <c r="ATN52" s="61"/>
      <c r="ATO52" s="61"/>
      <c r="ATP52" s="61"/>
      <c r="ATQ52" s="61"/>
      <c r="ATR52" s="61"/>
      <c r="ATS52" s="61"/>
      <c r="ATT52" s="61"/>
      <c r="ATU52" s="61"/>
      <c r="ATV52" s="61"/>
      <c r="ATW52" s="61"/>
      <c r="ATX52" s="61"/>
      <c r="ATY52" s="61"/>
      <c r="ATZ52" s="61"/>
      <c r="AUA52" s="61"/>
      <c r="AUB52" s="61"/>
      <c r="AUC52" s="61"/>
      <c r="AUD52" s="61"/>
      <c r="AUE52" s="61"/>
      <c r="AUF52" s="61"/>
      <c r="AUG52" s="61"/>
      <c r="AUH52" s="61"/>
      <c r="AUI52" s="61"/>
      <c r="AUJ52" s="61"/>
      <c r="AUK52" s="61"/>
      <c r="AUL52" s="61"/>
      <c r="AUM52" s="61"/>
      <c r="AUN52" s="61"/>
      <c r="AUO52" s="61"/>
      <c r="AUP52" s="61"/>
      <c r="AUQ52" s="61"/>
      <c r="AUR52" s="61"/>
      <c r="AUS52" s="61"/>
      <c r="AUT52" s="61"/>
      <c r="AUU52" s="61"/>
      <c r="AUV52" s="61"/>
      <c r="AUW52" s="61"/>
      <c r="AUX52" s="61"/>
      <c r="AUY52" s="61"/>
      <c r="AUZ52" s="61"/>
      <c r="AVA52" s="61"/>
      <c r="AVB52" s="61"/>
      <c r="AVC52" s="61"/>
      <c r="AVD52" s="61"/>
      <c r="AVE52" s="61"/>
      <c r="AVF52" s="61"/>
      <c r="AVG52" s="61"/>
      <c r="AVH52" s="61"/>
      <c r="AVI52" s="61"/>
      <c r="AVJ52" s="61"/>
      <c r="AVK52" s="61"/>
      <c r="AVL52" s="61"/>
      <c r="AVM52" s="61"/>
      <c r="AVN52" s="61"/>
      <c r="AVO52" s="61"/>
      <c r="AVP52" s="61"/>
      <c r="AVQ52" s="61"/>
      <c r="AVR52" s="61"/>
      <c r="AVS52" s="61"/>
      <c r="AVT52" s="61"/>
      <c r="AVU52" s="61"/>
      <c r="AVV52" s="61"/>
      <c r="AVW52" s="61"/>
      <c r="AVX52" s="61"/>
      <c r="AVY52" s="61"/>
      <c r="AVZ52" s="61"/>
      <c r="AWA52" s="61"/>
      <c r="AWB52" s="61"/>
      <c r="AWC52" s="61"/>
      <c r="AWD52" s="61"/>
      <c r="AWE52" s="61"/>
      <c r="AWF52" s="61"/>
      <c r="AWG52" s="61"/>
      <c r="AWH52" s="61"/>
      <c r="AWI52" s="61"/>
      <c r="AWJ52" s="61"/>
      <c r="AWK52" s="61"/>
      <c r="AWL52" s="61"/>
      <c r="AWM52" s="61"/>
      <c r="AWN52" s="61"/>
      <c r="AWO52" s="61"/>
      <c r="AWP52" s="61"/>
      <c r="AWQ52" s="61"/>
      <c r="AWR52" s="61"/>
      <c r="AWS52" s="61"/>
      <c r="AWT52" s="61"/>
      <c r="AWU52" s="61"/>
      <c r="AWV52" s="61"/>
      <c r="AWW52" s="61"/>
      <c r="AWX52" s="61"/>
      <c r="AWY52" s="61"/>
      <c r="AWZ52" s="61"/>
      <c r="AXA52" s="61"/>
      <c r="AXB52" s="61"/>
      <c r="AXC52" s="61"/>
      <c r="AXD52" s="61"/>
      <c r="AXE52" s="61"/>
      <c r="AXF52" s="61"/>
      <c r="AXG52" s="61"/>
      <c r="AXH52" s="61"/>
      <c r="AXI52" s="61"/>
      <c r="AXJ52" s="61"/>
      <c r="AXK52" s="61"/>
      <c r="AXL52" s="61"/>
      <c r="AXM52" s="61"/>
      <c r="AXN52" s="61"/>
      <c r="AXO52" s="61"/>
      <c r="AXP52" s="61"/>
      <c r="AXQ52" s="61"/>
      <c r="AXR52" s="61"/>
      <c r="AXS52" s="61"/>
      <c r="AXT52" s="61"/>
      <c r="AXU52" s="61"/>
      <c r="AXV52" s="61"/>
      <c r="AXW52" s="61"/>
      <c r="AXX52" s="61"/>
      <c r="AXY52" s="61"/>
      <c r="AXZ52" s="61"/>
      <c r="AYA52" s="61"/>
      <c r="AYB52" s="61"/>
      <c r="AYC52" s="61"/>
      <c r="AYD52" s="61"/>
      <c r="AYE52" s="61"/>
      <c r="AYF52" s="61"/>
      <c r="AYG52" s="61"/>
      <c r="AYH52" s="61"/>
      <c r="AYI52" s="61"/>
      <c r="AYJ52" s="61"/>
      <c r="AYK52" s="61"/>
      <c r="AYL52" s="61"/>
      <c r="AYM52" s="61"/>
      <c r="AYN52" s="61"/>
      <c r="AYO52" s="61"/>
      <c r="AYP52" s="61"/>
      <c r="AYQ52" s="61"/>
      <c r="AYR52" s="61"/>
      <c r="AYS52" s="61"/>
      <c r="AYT52" s="61"/>
      <c r="AYU52" s="61"/>
      <c r="AYV52" s="61"/>
      <c r="AYW52" s="61"/>
      <c r="AYX52" s="61"/>
      <c r="AYY52" s="61"/>
      <c r="AYZ52" s="61"/>
      <c r="AZA52" s="61"/>
      <c r="AZB52" s="61"/>
      <c r="AZC52" s="61"/>
      <c r="AZD52" s="61"/>
      <c r="AZE52" s="61"/>
      <c r="AZF52" s="61"/>
      <c r="AZG52" s="61"/>
      <c r="AZH52" s="61"/>
      <c r="AZI52" s="61"/>
      <c r="AZJ52" s="61"/>
      <c r="AZK52" s="61"/>
      <c r="AZL52" s="61"/>
      <c r="AZM52" s="61"/>
      <c r="AZN52" s="61"/>
      <c r="AZO52" s="61"/>
      <c r="AZP52" s="61"/>
      <c r="AZQ52" s="61"/>
      <c r="AZR52" s="61"/>
      <c r="AZS52" s="61"/>
      <c r="AZT52" s="61"/>
      <c r="AZU52" s="61"/>
      <c r="AZV52" s="61"/>
      <c r="AZW52" s="61"/>
      <c r="AZX52" s="61"/>
      <c r="AZY52" s="61"/>
      <c r="AZZ52" s="61"/>
      <c r="BAA52" s="61"/>
      <c r="BAB52" s="61"/>
      <c r="BAC52" s="61"/>
      <c r="BAD52" s="61"/>
      <c r="BAE52" s="61"/>
      <c r="BAF52" s="61"/>
      <c r="BAG52" s="61"/>
      <c r="BAH52" s="61"/>
      <c r="BAI52" s="61"/>
      <c r="BAJ52" s="61"/>
      <c r="BAK52" s="61"/>
      <c r="BAL52" s="61"/>
      <c r="BAM52" s="61"/>
      <c r="BAN52" s="61"/>
      <c r="BAO52" s="61"/>
      <c r="BAP52" s="61"/>
      <c r="BAQ52" s="61"/>
      <c r="BAR52" s="61"/>
      <c r="BAS52" s="61"/>
      <c r="BAT52" s="61"/>
      <c r="BAU52" s="61"/>
      <c r="BAV52" s="61"/>
      <c r="BAW52" s="61"/>
      <c r="BAX52" s="61"/>
      <c r="BAY52" s="61"/>
      <c r="BAZ52" s="61"/>
      <c r="BBA52" s="61"/>
      <c r="BBB52" s="61"/>
      <c r="BBC52" s="61"/>
      <c r="BBD52" s="61"/>
      <c r="BBE52" s="61"/>
      <c r="BBF52" s="61"/>
      <c r="BBG52" s="61"/>
      <c r="BBH52" s="61"/>
      <c r="BBI52" s="61"/>
      <c r="BBJ52" s="61"/>
      <c r="BBK52" s="61"/>
      <c r="BBL52" s="61"/>
      <c r="BBM52" s="61"/>
      <c r="BBN52" s="61"/>
      <c r="BBO52" s="61"/>
      <c r="BBP52" s="61"/>
      <c r="BBQ52" s="61"/>
      <c r="BBR52" s="61"/>
      <c r="BBS52" s="61"/>
      <c r="BBT52" s="61"/>
      <c r="BBU52" s="61"/>
      <c r="BBV52" s="61"/>
      <c r="BBW52" s="61"/>
      <c r="BBX52" s="61"/>
      <c r="BBY52" s="61"/>
      <c r="BBZ52" s="61"/>
      <c r="BCA52" s="61"/>
      <c r="BCB52" s="61"/>
      <c r="BCC52" s="61"/>
      <c r="BCD52" s="61"/>
      <c r="BCE52" s="61"/>
      <c r="BCF52" s="61"/>
      <c r="BCG52" s="61"/>
      <c r="BCH52" s="61"/>
      <c r="BCI52" s="61"/>
      <c r="BCJ52" s="61"/>
      <c r="BCK52" s="61"/>
      <c r="BCL52" s="61"/>
      <c r="BCM52" s="61"/>
      <c r="BCN52" s="61"/>
      <c r="BCO52" s="61"/>
      <c r="BCP52" s="61"/>
      <c r="BCQ52" s="61"/>
      <c r="BCR52" s="61"/>
      <c r="BCS52" s="61"/>
      <c r="BCT52" s="61"/>
      <c r="BCU52" s="61"/>
      <c r="BCV52" s="61"/>
      <c r="BCW52" s="61"/>
      <c r="BCX52" s="61"/>
      <c r="BCY52" s="61"/>
      <c r="BCZ52" s="61"/>
      <c r="BDA52" s="61"/>
      <c r="BDB52" s="61"/>
      <c r="BDC52" s="61"/>
      <c r="BDD52" s="61"/>
      <c r="BDE52" s="61"/>
      <c r="BDF52" s="61"/>
      <c r="BDG52" s="61"/>
      <c r="BDH52" s="61"/>
      <c r="BDI52" s="61"/>
      <c r="BDJ52" s="61"/>
      <c r="BDK52" s="61"/>
      <c r="BDL52" s="61"/>
      <c r="BDM52" s="61"/>
      <c r="BDN52" s="61"/>
      <c r="BDO52" s="61"/>
      <c r="BDP52" s="61"/>
      <c r="BDQ52" s="61"/>
      <c r="BDR52" s="61"/>
      <c r="BDS52" s="61"/>
      <c r="BDT52" s="61"/>
      <c r="BDU52" s="61"/>
      <c r="BDV52" s="61"/>
      <c r="BDW52" s="61"/>
      <c r="BDX52" s="61"/>
      <c r="BDY52" s="61"/>
      <c r="BDZ52" s="61"/>
      <c r="BEA52" s="61"/>
      <c r="BEB52" s="61"/>
      <c r="BEC52" s="61"/>
      <c r="BED52" s="61"/>
      <c r="BEE52" s="61"/>
      <c r="BEF52" s="61"/>
      <c r="BEG52" s="61"/>
      <c r="BEH52" s="61"/>
      <c r="BEI52" s="61"/>
      <c r="BEJ52" s="61"/>
      <c r="BEK52" s="61"/>
      <c r="BEL52" s="61"/>
      <c r="BEM52" s="61"/>
      <c r="BEN52" s="61"/>
      <c r="BEO52" s="61"/>
      <c r="BEP52" s="61"/>
      <c r="BEQ52" s="61"/>
      <c r="BER52" s="61"/>
      <c r="BES52" s="61"/>
      <c r="BET52" s="61"/>
      <c r="BEU52" s="61"/>
      <c r="BEV52" s="61"/>
      <c r="BEW52" s="61"/>
      <c r="BEX52" s="61"/>
      <c r="BEY52" s="61"/>
      <c r="BEZ52" s="61"/>
      <c r="BFA52" s="61"/>
      <c r="BFB52" s="61"/>
      <c r="BFC52" s="61"/>
      <c r="BFD52" s="61"/>
      <c r="BFE52" s="61"/>
      <c r="BFF52" s="61"/>
      <c r="BFG52" s="61"/>
      <c r="BFH52" s="61"/>
      <c r="BFI52" s="61"/>
      <c r="BFJ52" s="61"/>
      <c r="BFK52" s="61"/>
      <c r="BFL52" s="61"/>
      <c r="BFM52" s="61"/>
      <c r="BFN52" s="61"/>
      <c r="BFO52" s="61"/>
      <c r="BFP52" s="61"/>
      <c r="BFQ52" s="61"/>
      <c r="BFR52" s="61"/>
      <c r="BFS52" s="61"/>
      <c r="BFT52" s="61"/>
      <c r="BFU52" s="61"/>
      <c r="BFV52" s="61"/>
      <c r="BFW52" s="61"/>
      <c r="BFX52" s="61"/>
      <c r="BFY52" s="61"/>
      <c r="BFZ52" s="61"/>
      <c r="BGA52" s="61"/>
      <c r="BGB52" s="61"/>
      <c r="BGC52" s="61"/>
      <c r="BGD52" s="61"/>
      <c r="BGE52" s="61"/>
      <c r="BGF52" s="61"/>
      <c r="BGG52" s="61"/>
      <c r="BGH52" s="61"/>
      <c r="BGI52" s="61"/>
      <c r="BGJ52" s="61"/>
      <c r="BGK52" s="61"/>
      <c r="BGL52" s="61"/>
      <c r="BGM52" s="61"/>
      <c r="BGN52" s="61"/>
      <c r="BGO52" s="61"/>
      <c r="BGP52" s="61"/>
      <c r="BGQ52" s="61"/>
      <c r="BGR52" s="61"/>
      <c r="BGS52" s="61"/>
      <c r="BGT52" s="61"/>
      <c r="BGU52" s="61"/>
      <c r="BGV52" s="61"/>
      <c r="BGW52" s="61"/>
      <c r="BGX52" s="61"/>
      <c r="BGY52" s="61"/>
      <c r="BGZ52" s="61"/>
      <c r="BHA52" s="61"/>
      <c r="BHB52" s="61"/>
      <c r="BHC52" s="61"/>
      <c r="BHD52" s="61"/>
      <c r="BHE52" s="61"/>
      <c r="BHF52" s="61"/>
      <c r="BHG52" s="61"/>
      <c r="BHH52" s="61"/>
      <c r="BHI52" s="61"/>
      <c r="BHJ52" s="61"/>
      <c r="BHK52" s="61"/>
      <c r="BHL52" s="61"/>
      <c r="BHM52" s="61"/>
      <c r="BHN52" s="61"/>
      <c r="BHO52" s="61"/>
      <c r="BHP52" s="61"/>
      <c r="BHQ52" s="61"/>
      <c r="BHR52" s="61"/>
      <c r="BHS52" s="61"/>
      <c r="BHT52" s="61"/>
      <c r="BHU52" s="61"/>
      <c r="BHV52" s="61"/>
      <c r="BHW52" s="61"/>
      <c r="BHX52" s="61"/>
      <c r="BHY52" s="61"/>
      <c r="BHZ52" s="61"/>
      <c r="BIA52" s="61"/>
      <c r="BIB52" s="61"/>
      <c r="BIC52" s="61"/>
      <c r="BID52" s="61"/>
      <c r="BIE52" s="61"/>
      <c r="BIF52" s="61"/>
      <c r="BIG52" s="61"/>
      <c r="BIH52" s="61"/>
      <c r="BII52" s="61"/>
      <c r="BIJ52" s="61"/>
      <c r="BIK52" s="61"/>
      <c r="BIL52" s="61"/>
      <c r="BIM52" s="61"/>
      <c r="BIN52" s="61"/>
      <c r="BIO52" s="61"/>
      <c r="BIP52" s="61"/>
      <c r="BIQ52" s="61"/>
      <c r="BIR52" s="61"/>
      <c r="BIS52" s="61"/>
      <c r="BIT52" s="61"/>
      <c r="BIU52" s="61"/>
      <c r="BIV52" s="61"/>
      <c r="BIW52" s="61"/>
      <c r="BIX52" s="61"/>
      <c r="BIY52" s="61"/>
      <c r="BIZ52" s="61"/>
      <c r="BJA52" s="61"/>
      <c r="BJB52" s="61"/>
      <c r="BJC52" s="61"/>
      <c r="BJD52" s="61"/>
      <c r="BJE52" s="61"/>
      <c r="BJF52" s="61"/>
      <c r="BJG52" s="61"/>
      <c r="BJH52" s="61"/>
      <c r="BJI52" s="61"/>
      <c r="BJJ52" s="61"/>
      <c r="BJK52" s="61"/>
      <c r="BJL52" s="61"/>
      <c r="BJM52" s="61"/>
      <c r="BJN52" s="61"/>
      <c r="BJO52" s="61"/>
      <c r="BJP52" s="61"/>
      <c r="BJQ52" s="61"/>
      <c r="BJR52" s="61"/>
      <c r="BJS52" s="61"/>
      <c r="BJT52" s="61"/>
      <c r="BJU52" s="61"/>
      <c r="BJV52" s="61"/>
      <c r="BJW52" s="61"/>
      <c r="BJX52" s="61"/>
      <c r="BJY52" s="61"/>
      <c r="BJZ52" s="61"/>
      <c r="BKA52" s="61"/>
      <c r="BKB52" s="61"/>
      <c r="BKC52" s="61"/>
      <c r="BKD52" s="61"/>
      <c r="BKE52" s="61"/>
      <c r="BKF52" s="61"/>
      <c r="BKG52" s="61"/>
      <c r="BKH52" s="61"/>
      <c r="BKI52" s="61"/>
      <c r="BKJ52" s="61"/>
      <c r="BKK52" s="61"/>
      <c r="BKL52" s="61"/>
      <c r="BKM52" s="61"/>
      <c r="BKN52" s="61"/>
      <c r="BKO52" s="61"/>
      <c r="BKP52" s="61"/>
      <c r="BKQ52" s="61"/>
      <c r="BKR52" s="61"/>
      <c r="BKS52" s="61"/>
      <c r="BKT52" s="61"/>
      <c r="BKU52" s="61"/>
      <c r="BKV52" s="61"/>
      <c r="BKW52" s="61"/>
      <c r="BKX52" s="61"/>
      <c r="BKY52" s="61"/>
      <c r="BKZ52" s="61"/>
      <c r="BLA52" s="61"/>
      <c r="BLB52" s="61"/>
      <c r="BLC52" s="61"/>
      <c r="BLD52" s="61"/>
      <c r="BLE52" s="61"/>
      <c r="BLF52" s="61"/>
      <c r="BLG52" s="61"/>
      <c r="BLH52" s="61"/>
      <c r="BLI52" s="61"/>
      <c r="BLJ52" s="61"/>
      <c r="BLK52" s="61"/>
      <c r="BLL52" s="61"/>
      <c r="BLM52" s="61"/>
      <c r="BLN52" s="61"/>
      <c r="BLO52" s="61"/>
      <c r="BLP52" s="61"/>
      <c r="BLQ52" s="61"/>
      <c r="BLR52" s="61"/>
      <c r="BLS52" s="61"/>
      <c r="BLT52" s="61"/>
      <c r="BLU52" s="61"/>
      <c r="BLV52" s="61"/>
      <c r="BLW52" s="61"/>
      <c r="BLX52" s="61"/>
      <c r="BLY52" s="61"/>
      <c r="BLZ52" s="61"/>
      <c r="BMA52" s="61"/>
      <c r="BMB52" s="61"/>
      <c r="BMC52" s="61"/>
      <c r="BMD52" s="61"/>
      <c r="BME52" s="61"/>
      <c r="BMF52" s="61"/>
      <c r="BMG52" s="61"/>
      <c r="BMH52" s="61"/>
      <c r="BMI52" s="61"/>
      <c r="BMJ52" s="61"/>
      <c r="BMK52" s="61"/>
      <c r="BML52" s="61"/>
      <c r="BMM52" s="61"/>
      <c r="BMN52" s="61"/>
      <c r="BMO52" s="61"/>
      <c r="BMP52" s="61"/>
      <c r="BMQ52" s="61"/>
      <c r="BMR52" s="61"/>
      <c r="BMS52" s="61"/>
      <c r="BMT52" s="61"/>
      <c r="BMU52" s="61"/>
      <c r="BMV52" s="61"/>
      <c r="BMW52" s="61"/>
      <c r="BMX52" s="61"/>
      <c r="BMY52" s="61"/>
      <c r="BMZ52" s="61"/>
      <c r="BNA52" s="61"/>
      <c r="BNB52" s="61"/>
      <c r="BNC52" s="61"/>
      <c r="BND52" s="61"/>
      <c r="BNE52" s="61"/>
      <c r="BNF52" s="61"/>
      <c r="BNG52" s="61"/>
      <c r="BNH52" s="61"/>
      <c r="BNI52" s="61"/>
      <c r="BNJ52" s="61"/>
      <c r="BNK52" s="61"/>
      <c r="BNL52" s="61"/>
      <c r="BNM52" s="61"/>
      <c r="BNN52" s="61"/>
      <c r="BNO52" s="61"/>
      <c r="BNP52" s="61"/>
      <c r="BNQ52" s="61"/>
      <c r="BNR52" s="61"/>
      <c r="BNS52" s="61"/>
      <c r="BNT52" s="61"/>
      <c r="BNU52" s="61"/>
      <c r="BNV52" s="61"/>
      <c r="BNW52" s="61"/>
      <c r="BNX52" s="61"/>
      <c r="BNY52" s="61"/>
      <c r="BNZ52" s="61"/>
      <c r="BOA52" s="61"/>
      <c r="BOB52" s="61"/>
      <c r="BOC52" s="61"/>
      <c r="BOD52" s="61"/>
      <c r="BOE52" s="61"/>
      <c r="BOF52" s="61"/>
      <c r="BOG52" s="61"/>
      <c r="BOH52" s="61"/>
      <c r="BOI52" s="61"/>
      <c r="BOJ52" s="61"/>
      <c r="BOK52" s="61"/>
      <c r="BOL52" s="61"/>
      <c r="BOM52" s="61"/>
      <c r="BON52" s="61"/>
      <c r="BOO52" s="61"/>
      <c r="BOP52" s="61"/>
      <c r="BOQ52" s="61"/>
      <c r="BOR52" s="61"/>
      <c r="BOS52" s="61"/>
      <c r="BOT52" s="61"/>
      <c r="BOU52" s="61"/>
      <c r="BOV52" s="61"/>
      <c r="BOW52" s="61"/>
      <c r="BOX52" s="61"/>
      <c r="BOY52" s="61"/>
      <c r="BOZ52" s="61"/>
      <c r="BPA52" s="61"/>
      <c r="BPB52" s="61"/>
      <c r="BPC52" s="61"/>
      <c r="BPD52" s="61"/>
      <c r="BPE52" s="61"/>
      <c r="BPF52" s="61"/>
      <c r="BPG52" s="61"/>
      <c r="BPH52" s="61"/>
      <c r="BPI52" s="61"/>
      <c r="BPJ52" s="61"/>
      <c r="BPK52" s="61"/>
      <c r="BPL52" s="61"/>
      <c r="BPM52" s="61"/>
      <c r="BPN52" s="61"/>
      <c r="BPO52" s="61"/>
      <c r="BPP52" s="61"/>
      <c r="BPQ52" s="61"/>
      <c r="BPR52" s="61"/>
      <c r="BPS52" s="61"/>
      <c r="BPT52" s="61"/>
      <c r="BPU52" s="61"/>
      <c r="BPV52" s="61"/>
      <c r="BPW52" s="61"/>
      <c r="BPX52" s="61"/>
      <c r="BPY52" s="61"/>
      <c r="BPZ52" s="61"/>
      <c r="BQA52" s="61"/>
      <c r="BQB52" s="61"/>
      <c r="BQC52" s="61"/>
      <c r="BQD52" s="61"/>
      <c r="BQE52" s="61"/>
      <c r="BQF52" s="61"/>
      <c r="BQG52" s="61"/>
      <c r="BQH52" s="61"/>
      <c r="BQI52" s="61"/>
      <c r="BQJ52" s="61"/>
      <c r="BQK52" s="61"/>
      <c r="BQL52" s="61"/>
      <c r="BQM52" s="61"/>
      <c r="BQN52" s="61"/>
      <c r="BQO52" s="61"/>
      <c r="BQP52" s="61"/>
      <c r="BQQ52" s="61"/>
      <c r="BQR52" s="61"/>
      <c r="BQS52" s="61"/>
      <c r="BQT52" s="61"/>
      <c r="BQU52" s="61"/>
      <c r="BQV52" s="61"/>
      <c r="BQW52" s="61"/>
      <c r="BQX52" s="61"/>
      <c r="BQY52" s="61"/>
      <c r="BQZ52" s="61"/>
      <c r="BRA52" s="61"/>
      <c r="BRB52" s="61"/>
      <c r="BRC52" s="61"/>
      <c r="BRD52" s="61"/>
      <c r="BRE52" s="61"/>
      <c r="BRF52" s="61"/>
      <c r="BRG52" s="61"/>
      <c r="BRH52" s="61"/>
      <c r="BRI52" s="61"/>
      <c r="BRJ52" s="61"/>
      <c r="BRK52" s="61"/>
      <c r="BRL52" s="61"/>
      <c r="BRM52" s="61"/>
      <c r="BRN52" s="61"/>
      <c r="BRO52" s="61"/>
      <c r="BRP52" s="61"/>
      <c r="BRQ52" s="61"/>
      <c r="BRR52" s="61"/>
      <c r="BRS52" s="61"/>
      <c r="BRT52" s="61"/>
      <c r="BRU52" s="61"/>
      <c r="BRV52" s="61"/>
      <c r="BRW52" s="61"/>
      <c r="BRX52" s="61"/>
      <c r="BRY52" s="61"/>
      <c r="BRZ52" s="61"/>
      <c r="BSA52" s="61"/>
      <c r="BSB52" s="61"/>
      <c r="BSC52" s="61"/>
      <c r="BSD52" s="61"/>
      <c r="BSE52" s="61"/>
      <c r="BSF52" s="61"/>
      <c r="BSG52" s="61"/>
      <c r="BSH52" s="61"/>
      <c r="BSI52" s="61"/>
      <c r="BSJ52" s="61"/>
      <c r="BSK52" s="61"/>
      <c r="BSL52" s="61"/>
      <c r="BSM52" s="61"/>
      <c r="BSN52" s="61"/>
      <c r="BSO52" s="61"/>
      <c r="BSP52" s="61"/>
      <c r="BSQ52" s="61"/>
      <c r="BSR52" s="61"/>
      <c r="BSS52" s="61"/>
      <c r="BST52" s="61"/>
      <c r="BSU52" s="61"/>
      <c r="BSV52" s="61"/>
      <c r="BSW52" s="61"/>
      <c r="BSX52" s="61"/>
      <c r="BSY52" s="61"/>
      <c r="BSZ52" s="61"/>
      <c r="BTA52" s="61"/>
      <c r="BTB52" s="61"/>
      <c r="BTC52" s="61"/>
      <c r="BTD52" s="61"/>
      <c r="BTE52" s="61"/>
      <c r="BTF52" s="61"/>
      <c r="BTG52" s="61"/>
      <c r="BTH52" s="61"/>
      <c r="BTI52" s="61"/>
      <c r="BTJ52" s="61"/>
      <c r="BTK52" s="61"/>
      <c r="BTL52" s="61"/>
      <c r="BTM52" s="61"/>
      <c r="BTN52" s="61"/>
      <c r="BTO52" s="61"/>
      <c r="BTP52" s="61"/>
      <c r="BTQ52" s="61"/>
      <c r="BTR52" s="61"/>
      <c r="BTS52" s="61"/>
      <c r="BTT52" s="61"/>
      <c r="BTU52" s="61"/>
      <c r="BTV52" s="61"/>
      <c r="BTW52" s="61"/>
      <c r="BTX52" s="61"/>
      <c r="BTY52" s="61"/>
      <c r="BTZ52" s="61"/>
      <c r="BUA52" s="61"/>
      <c r="BUB52" s="61"/>
      <c r="BUC52" s="61"/>
      <c r="BUD52" s="61"/>
      <c r="BUE52" s="61"/>
      <c r="BUF52" s="61"/>
      <c r="BUG52" s="61"/>
      <c r="BUH52" s="61"/>
      <c r="BUI52" s="61"/>
      <c r="BUJ52" s="61"/>
      <c r="BUK52" s="61"/>
      <c r="BUL52" s="61"/>
      <c r="BUM52" s="61"/>
      <c r="BUN52" s="61"/>
      <c r="BUO52" s="61"/>
      <c r="BUP52" s="61"/>
      <c r="BUQ52" s="61"/>
      <c r="BUR52" s="61"/>
      <c r="BUS52" s="61"/>
      <c r="BUT52" s="61"/>
      <c r="BUU52" s="61"/>
      <c r="BUV52" s="61"/>
      <c r="BUW52" s="61"/>
      <c r="BUX52" s="61"/>
      <c r="BUY52" s="61"/>
      <c r="BUZ52" s="61"/>
      <c r="BVA52" s="61"/>
      <c r="BVB52" s="61"/>
      <c r="BVC52" s="61"/>
      <c r="BVD52" s="61"/>
      <c r="BVE52" s="61"/>
      <c r="BVF52" s="61"/>
      <c r="BVG52" s="61"/>
      <c r="BVH52" s="61"/>
      <c r="BVI52" s="61"/>
      <c r="BVJ52" s="61"/>
      <c r="BVK52" s="61"/>
      <c r="BVL52" s="61"/>
      <c r="BVM52" s="61"/>
      <c r="BVN52" s="61"/>
      <c r="BVO52" s="61"/>
      <c r="BVP52" s="61"/>
      <c r="BVQ52" s="61"/>
      <c r="BVR52" s="61"/>
      <c r="BVS52" s="61"/>
      <c r="BVT52" s="61"/>
      <c r="BVU52" s="61"/>
      <c r="BVV52" s="61"/>
      <c r="BVW52" s="61"/>
      <c r="BVX52" s="61"/>
      <c r="BVY52" s="61"/>
      <c r="BVZ52" s="61"/>
      <c r="BWA52" s="61"/>
      <c r="BWB52" s="61"/>
      <c r="BWC52" s="61"/>
      <c r="BWD52" s="61"/>
      <c r="BWE52" s="61"/>
      <c r="BWF52" s="61"/>
      <c r="BWG52" s="61"/>
      <c r="BWH52" s="61"/>
      <c r="BWI52" s="61"/>
      <c r="BWJ52" s="61"/>
      <c r="BWK52" s="61"/>
      <c r="BWL52" s="61"/>
      <c r="BWM52" s="61"/>
      <c r="BWN52" s="61"/>
      <c r="BWO52" s="61"/>
      <c r="BWP52" s="61"/>
      <c r="BWQ52" s="61"/>
      <c r="BWR52" s="61"/>
      <c r="BWS52" s="61"/>
      <c r="BWT52" s="61"/>
      <c r="BWU52" s="61"/>
      <c r="BWV52" s="61"/>
      <c r="BWW52" s="61"/>
      <c r="BWX52" s="61"/>
      <c r="BWY52" s="61"/>
      <c r="BWZ52" s="61"/>
      <c r="BXA52" s="61"/>
      <c r="BXB52" s="61"/>
      <c r="BXC52" s="61"/>
      <c r="BXD52" s="61"/>
      <c r="BXE52" s="61"/>
      <c r="BXF52" s="61"/>
      <c r="BXG52" s="61"/>
      <c r="BXH52" s="61"/>
      <c r="BXI52" s="61"/>
      <c r="BXJ52" s="61"/>
      <c r="BXK52" s="61"/>
      <c r="BXL52" s="61"/>
      <c r="BXM52" s="61"/>
      <c r="BXN52" s="61"/>
      <c r="BXO52" s="61"/>
      <c r="BXP52" s="61"/>
      <c r="BXQ52" s="61"/>
      <c r="BXR52" s="61"/>
      <c r="BXS52" s="61"/>
      <c r="BXT52" s="61"/>
      <c r="BXU52" s="61"/>
      <c r="BXV52" s="61"/>
      <c r="BXW52" s="61"/>
      <c r="BXX52" s="61"/>
      <c r="BXY52" s="61"/>
      <c r="BXZ52" s="61"/>
      <c r="BYA52" s="61"/>
      <c r="BYB52" s="61"/>
      <c r="BYC52" s="61"/>
      <c r="BYD52" s="61"/>
      <c r="BYE52" s="61"/>
      <c r="BYF52" s="61"/>
      <c r="BYG52" s="61"/>
      <c r="BYH52" s="61"/>
      <c r="BYI52" s="61"/>
      <c r="BYJ52" s="61"/>
      <c r="BYK52" s="61"/>
      <c r="BYL52" s="61"/>
      <c r="BYM52" s="61"/>
      <c r="BYN52" s="61"/>
      <c r="BYO52" s="61"/>
      <c r="BYP52" s="61"/>
      <c r="BYQ52" s="61"/>
      <c r="BYR52" s="61"/>
      <c r="BYS52" s="61"/>
      <c r="BYT52" s="61"/>
      <c r="BYU52" s="61"/>
      <c r="BYV52" s="61"/>
      <c r="BYW52" s="61"/>
      <c r="BYX52" s="61"/>
      <c r="BYY52" s="61"/>
      <c r="BYZ52" s="61"/>
      <c r="BZA52" s="61"/>
      <c r="BZB52" s="61"/>
      <c r="BZC52" s="61"/>
      <c r="BZD52" s="61"/>
      <c r="BZE52" s="61"/>
      <c r="BZF52" s="61"/>
      <c r="BZG52" s="61"/>
      <c r="BZH52" s="61"/>
      <c r="BZI52" s="61"/>
      <c r="BZJ52" s="61"/>
      <c r="BZK52" s="61"/>
      <c r="BZL52" s="61"/>
      <c r="BZM52" s="61"/>
      <c r="BZN52" s="61"/>
      <c r="BZO52" s="61"/>
      <c r="BZP52" s="61"/>
      <c r="BZQ52" s="61"/>
      <c r="BZR52" s="61"/>
      <c r="BZS52" s="61"/>
      <c r="BZT52" s="61"/>
      <c r="BZU52" s="61"/>
      <c r="BZV52" s="61"/>
      <c r="BZW52" s="61"/>
      <c r="BZX52" s="61"/>
      <c r="BZY52" s="61"/>
      <c r="BZZ52" s="61"/>
      <c r="CAA52" s="61"/>
      <c r="CAB52" s="61"/>
      <c r="CAC52" s="61"/>
      <c r="CAD52" s="61"/>
      <c r="CAE52" s="61"/>
      <c r="CAF52" s="61"/>
      <c r="CAG52" s="61"/>
      <c r="CAH52" s="61"/>
      <c r="CAI52" s="61"/>
      <c r="CAJ52" s="61"/>
      <c r="CAK52" s="61"/>
      <c r="CAL52" s="61"/>
      <c r="CAM52" s="61"/>
      <c r="CAN52" s="61"/>
      <c r="CAO52" s="61"/>
      <c r="CAP52" s="61"/>
      <c r="CAQ52" s="61"/>
      <c r="CAR52" s="61"/>
      <c r="CAS52" s="61"/>
      <c r="CAT52" s="61"/>
      <c r="CAU52" s="61"/>
      <c r="CAV52" s="61"/>
      <c r="CAW52" s="61"/>
      <c r="CAX52" s="61"/>
      <c r="CAY52" s="61"/>
      <c r="CAZ52" s="61"/>
      <c r="CBA52" s="61"/>
      <c r="CBB52" s="61"/>
      <c r="CBC52" s="61"/>
      <c r="CBD52" s="61"/>
      <c r="CBE52" s="61"/>
      <c r="CBF52" s="61"/>
      <c r="CBG52" s="61"/>
      <c r="CBH52" s="61"/>
      <c r="CBI52" s="61"/>
      <c r="CBJ52" s="61"/>
      <c r="CBK52" s="61"/>
      <c r="CBL52" s="61"/>
      <c r="CBM52" s="61"/>
      <c r="CBN52" s="61"/>
      <c r="CBO52" s="61"/>
      <c r="CBP52" s="61"/>
      <c r="CBQ52" s="61"/>
      <c r="CBR52" s="61"/>
      <c r="CBS52" s="61"/>
      <c r="CBT52" s="61"/>
      <c r="CBU52" s="61"/>
      <c r="CBV52" s="61"/>
      <c r="CBW52" s="61"/>
      <c r="CBX52" s="61"/>
      <c r="CBY52" s="61"/>
      <c r="CBZ52" s="61"/>
      <c r="CCA52" s="61"/>
      <c r="CCB52" s="61"/>
      <c r="CCC52" s="61"/>
      <c r="CCD52" s="61"/>
      <c r="CCE52" s="61"/>
      <c r="CCF52" s="61"/>
      <c r="CCG52" s="61"/>
      <c r="CCH52" s="61"/>
      <c r="CCI52" s="61"/>
      <c r="CCJ52" s="61"/>
      <c r="CCK52" s="61"/>
      <c r="CCL52" s="61"/>
      <c r="CCM52" s="61"/>
      <c r="CCN52" s="61"/>
      <c r="CCO52" s="61"/>
      <c r="CCP52" s="61"/>
      <c r="CCQ52" s="61"/>
      <c r="CCR52" s="61"/>
      <c r="CCS52" s="61"/>
      <c r="CCT52" s="61"/>
      <c r="CCU52" s="61"/>
      <c r="CCV52" s="61"/>
      <c r="CCW52" s="61"/>
      <c r="CCX52" s="61"/>
      <c r="CCY52" s="61"/>
      <c r="CCZ52" s="61"/>
      <c r="CDA52" s="61"/>
      <c r="CDB52" s="61"/>
      <c r="CDC52" s="61"/>
      <c r="CDD52" s="61"/>
      <c r="CDE52" s="61"/>
      <c r="CDF52" s="61"/>
      <c r="CDG52" s="61"/>
      <c r="CDH52" s="61"/>
      <c r="CDI52" s="61"/>
      <c r="CDJ52" s="61"/>
      <c r="CDK52" s="61"/>
      <c r="CDL52" s="61"/>
      <c r="CDM52" s="61"/>
      <c r="CDN52" s="61"/>
      <c r="CDO52" s="61"/>
      <c r="CDP52" s="61"/>
      <c r="CDQ52" s="61"/>
      <c r="CDR52" s="61"/>
      <c r="CDS52" s="61"/>
      <c r="CDT52" s="61"/>
      <c r="CDU52" s="61"/>
      <c r="CDV52" s="61"/>
      <c r="CDW52" s="61"/>
      <c r="CDX52" s="61"/>
      <c r="CDY52" s="61"/>
      <c r="CDZ52" s="61"/>
      <c r="CEA52" s="61"/>
      <c r="CEB52" s="61"/>
      <c r="CEC52" s="61"/>
      <c r="CED52" s="61"/>
      <c r="CEE52" s="61"/>
      <c r="CEF52" s="61"/>
      <c r="CEG52" s="61"/>
      <c r="CEH52" s="61"/>
      <c r="CEI52" s="61"/>
      <c r="CEJ52" s="61"/>
      <c r="CEK52" s="61"/>
      <c r="CEL52" s="61"/>
      <c r="CEM52" s="61"/>
      <c r="CEN52" s="61"/>
      <c r="CEO52" s="61"/>
      <c r="CEP52" s="61"/>
      <c r="CEQ52" s="61"/>
      <c r="CER52" s="61"/>
      <c r="CES52" s="61"/>
      <c r="CET52" s="61"/>
      <c r="CEU52" s="61"/>
      <c r="CEV52" s="61"/>
      <c r="CEW52" s="61"/>
      <c r="CEX52" s="61"/>
      <c r="CEY52" s="61"/>
      <c r="CEZ52" s="61"/>
      <c r="CFA52" s="61"/>
      <c r="CFB52" s="61"/>
      <c r="CFC52" s="61"/>
      <c r="CFD52" s="61"/>
      <c r="CFE52" s="61"/>
      <c r="CFF52" s="61"/>
      <c r="CFG52" s="61"/>
      <c r="CFH52" s="61"/>
      <c r="CFI52" s="61"/>
      <c r="CFJ52" s="61"/>
      <c r="CFK52" s="61"/>
      <c r="CFL52" s="61"/>
      <c r="CFM52" s="61"/>
      <c r="CFN52" s="61"/>
      <c r="CFO52" s="61"/>
      <c r="CFP52" s="61"/>
      <c r="CFQ52" s="61"/>
      <c r="CFR52" s="61"/>
      <c r="CFS52" s="61"/>
      <c r="CFT52" s="61"/>
      <c r="CFU52" s="61"/>
      <c r="CFV52" s="61"/>
      <c r="CFW52" s="61"/>
      <c r="CFX52" s="61"/>
      <c r="CFY52" s="61"/>
      <c r="CFZ52" s="61"/>
      <c r="CGA52" s="61"/>
      <c r="CGB52" s="61"/>
      <c r="CGC52" s="61"/>
      <c r="CGD52" s="61"/>
      <c r="CGE52" s="61"/>
      <c r="CGF52" s="61"/>
      <c r="CGG52" s="61"/>
      <c r="CGH52" s="61"/>
      <c r="CGI52" s="61"/>
      <c r="CGJ52" s="61"/>
      <c r="CGK52" s="61"/>
      <c r="CGL52" s="61"/>
      <c r="CGM52" s="61"/>
      <c r="CGN52" s="61"/>
      <c r="CGO52" s="61"/>
      <c r="CGP52" s="61"/>
      <c r="CGQ52" s="61"/>
      <c r="CGR52" s="61"/>
      <c r="CGS52" s="61"/>
      <c r="CGT52" s="61"/>
      <c r="CGU52" s="61"/>
      <c r="CGV52" s="61"/>
      <c r="CGW52" s="61"/>
      <c r="CGX52" s="61"/>
      <c r="CGY52" s="61"/>
      <c r="CGZ52" s="61"/>
      <c r="CHA52" s="61"/>
      <c r="CHB52" s="61"/>
      <c r="CHC52" s="61"/>
      <c r="CHD52" s="61"/>
      <c r="CHE52" s="61"/>
      <c r="CHF52" s="61"/>
      <c r="CHG52" s="61"/>
      <c r="CHH52" s="61"/>
      <c r="CHI52" s="61"/>
      <c r="CHJ52" s="61"/>
      <c r="CHK52" s="61"/>
      <c r="CHL52" s="61"/>
      <c r="CHM52" s="61"/>
      <c r="CHN52" s="61"/>
      <c r="CHO52" s="61"/>
      <c r="CHP52" s="61"/>
      <c r="CHQ52" s="61"/>
      <c r="CHR52" s="61"/>
      <c r="CHS52" s="61"/>
      <c r="CHT52" s="61"/>
      <c r="CHU52" s="61"/>
      <c r="CHV52" s="61"/>
      <c r="CHW52" s="61"/>
      <c r="CHX52" s="61"/>
      <c r="CHY52" s="61"/>
      <c r="CHZ52" s="61"/>
      <c r="CIA52" s="61"/>
      <c r="CIB52" s="61"/>
      <c r="CIC52" s="61"/>
      <c r="CID52" s="61"/>
      <c r="CIE52" s="61"/>
      <c r="CIF52" s="61"/>
      <c r="CIG52" s="61"/>
      <c r="CIH52" s="61"/>
      <c r="CII52" s="61"/>
      <c r="CIJ52" s="61"/>
      <c r="CIK52" s="61"/>
      <c r="CIL52" s="61"/>
      <c r="CIM52" s="61"/>
      <c r="CIN52" s="61"/>
      <c r="CIO52" s="61"/>
      <c r="CIP52" s="61"/>
      <c r="CIQ52" s="61"/>
      <c r="CIR52" s="61"/>
      <c r="CIS52" s="61"/>
      <c r="CIT52" s="61"/>
      <c r="CIU52" s="61"/>
      <c r="CIV52" s="61"/>
      <c r="CIW52" s="61"/>
      <c r="CIX52" s="61"/>
      <c r="CIY52" s="61"/>
      <c r="CIZ52" s="61"/>
      <c r="CJA52" s="61"/>
      <c r="CJB52" s="61"/>
      <c r="CJC52" s="61"/>
      <c r="CJD52" s="61"/>
      <c r="CJE52" s="61"/>
      <c r="CJF52" s="61"/>
      <c r="CJG52" s="61"/>
      <c r="CJH52" s="61"/>
      <c r="CJI52" s="61"/>
      <c r="CJJ52" s="61"/>
      <c r="CJK52" s="61"/>
      <c r="CJL52" s="61"/>
      <c r="CJM52" s="61"/>
      <c r="CJN52" s="61"/>
      <c r="CJO52" s="61"/>
      <c r="CJP52" s="61"/>
      <c r="CJQ52" s="61"/>
      <c r="CJR52" s="61"/>
      <c r="CJS52" s="61"/>
      <c r="CJT52" s="61"/>
      <c r="CJU52" s="61"/>
      <c r="CJV52" s="61"/>
      <c r="CJW52" s="61"/>
      <c r="CJX52" s="61"/>
      <c r="CJY52" s="61"/>
      <c r="CJZ52" s="61"/>
      <c r="CKA52" s="61"/>
      <c r="CKB52" s="61"/>
      <c r="CKC52" s="61"/>
      <c r="CKD52" s="61"/>
      <c r="CKE52" s="61"/>
      <c r="CKF52" s="61"/>
      <c r="CKG52" s="61"/>
      <c r="CKH52" s="61"/>
      <c r="CKI52" s="61"/>
      <c r="CKJ52" s="61"/>
      <c r="CKK52" s="61"/>
      <c r="CKL52" s="61"/>
      <c r="CKM52" s="61"/>
      <c r="CKN52" s="61"/>
      <c r="CKO52" s="61"/>
      <c r="CKP52" s="61"/>
      <c r="CKQ52" s="61"/>
      <c r="CKR52" s="61"/>
      <c r="CKS52" s="61"/>
      <c r="CKT52" s="61"/>
      <c r="CKU52" s="61"/>
      <c r="CKV52" s="61"/>
      <c r="CKW52" s="61"/>
      <c r="CKX52" s="61"/>
      <c r="CKY52" s="61"/>
      <c r="CKZ52" s="61"/>
      <c r="CLA52" s="61"/>
      <c r="CLB52" s="61"/>
      <c r="CLC52" s="61"/>
      <c r="CLD52" s="61"/>
      <c r="CLE52" s="61"/>
      <c r="CLF52" s="61"/>
      <c r="CLG52" s="61"/>
      <c r="CLH52" s="61"/>
      <c r="CLI52" s="61"/>
      <c r="CLJ52" s="61"/>
      <c r="CLK52" s="61"/>
      <c r="CLL52" s="61"/>
      <c r="CLM52" s="61"/>
      <c r="CLN52" s="61"/>
      <c r="CLO52" s="61"/>
      <c r="CLP52" s="61"/>
      <c r="CLQ52" s="61"/>
      <c r="CLR52" s="61"/>
      <c r="CLS52" s="61"/>
      <c r="CLT52" s="61"/>
      <c r="CLU52" s="61"/>
      <c r="CLV52" s="61"/>
      <c r="CLW52" s="61"/>
      <c r="CLX52" s="61"/>
      <c r="CLY52" s="61"/>
      <c r="CLZ52" s="61"/>
      <c r="CMA52" s="61"/>
      <c r="CMB52" s="61"/>
      <c r="CMC52" s="61"/>
      <c r="CMD52" s="61"/>
      <c r="CME52" s="61"/>
      <c r="CMF52" s="61"/>
      <c r="CMG52" s="61"/>
      <c r="CMH52" s="61"/>
      <c r="CMI52" s="61"/>
      <c r="CMJ52" s="61"/>
      <c r="CMK52" s="61"/>
      <c r="CML52" s="61"/>
      <c r="CMM52" s="61"/>
      <c r="CMN52" s="61"/>
      <c r="CMO52" s="61"/>
      <c r="CMP52" s="61"/>
      <c r="CMQ52" s="61"/>
      <c r="CMR52" s="61"/>
      <c r="CMS52" s="61"/>
      <c r="CMT52" s="61"/>
      <c r="CMU52" s="61"/>
      <c r="CMV52" s="61"/>
      <c r="CMW52" s="61"/>
      <c r="CMX52" s="61"/>
      <c r="CMY52" s="61"/>
      <c r="CMZ52" s="61"/>
      <c r="CNA52" s="61"/>
      <c r="CNB52" s="61"/>
      <c r="CNC52" s="61"/>
      <c r="CND52" s="61"/>
      <c r="CNE52" s="61"/>
      <c r="CNF52" s="61"/>
      <c r="CNG52" s="61"/>
      <c r="CNH52" s="61"/>
      <c r="CNI52" s="61"/>
      <c r="CNJ52" s="61"/>
      <c r="CNK52" s="61"/>
      <c r="CNL52" s="61"/>
      <c r="CNM52" s="61"/>
      <c r="CNN52" s="61"/>
      <c r="CNO52" s="61"/>
      <c r="CNP52" s="61"/>
      <c r="CNQ52" s="61"/>
      <c r="CNR52" s="61"/>
      <c r="CNS52" s="61"/>
      <c r="CNT52" s="61"/>
      <c r="CNU52" s="61"/>
      <c r="CNV52" s="61"/>
      <c r="CNW52" s="61"/>
      <c r="CNX52" s="61"/>
      <c r="CNY52" s="61"/>
      <c r="CNZ52" s="61"/>
      <c r="COA52" s="61"/>
      <c r="COB52" s="61"/>
      <c r="COC52" s="61"/>
      <c r="COD52" s="61"/>
      <c r="COE52" s="61"/>
      <c r="COF52" s="61"/>
      <c r="COG52" s="61"/>
      <c r="COH52" s="61"/>
      <c r="COI52" s="61"/>
      <c r="COJ52" s="61"/>
      <c r="COK52" s="61"/>
      <c r="COL52" s="61"/>
      <c r="COM52" s="61"/>
      <c r="CON52" s="61"/>
      <c r="COO52" s="61"/>
      <c r="COP52" s="61"/>
      <c r="COQ52" s="61"/>
      <c r="COR52" s="61"/>
      <c r="COS52" s="61"/>
      <c r="COT52" s="61"/>
      <c r="COU52" s="61"/>
      <c r="COV52" s="61"/>
      <c r="COW52" s="61"/>
      <c r="COX52" s="61"/>
      <c r="COY52" s="61"/>
      <c r="COZ52" s="61"/>
      <c r="CPA52" s="61"/>
      <c r="CPB52" s="61"/>
      <c r="CPC52" s="61"/>
      <c r="CPD52" s="61"/>
      <c r="CPE52" s="61"/>
      <c r="CPF52" s="61"/>
      <c r="CPG52" s="61"/>
      <c r="CPH52" s="61"/>
      <c r="CPI52" s="61"/>
      <c r="CPJ52" s="61"/>
      <c r="CPK52" s="61"/>
      <c r="CPL52" s="61"/>
      <c r="CPM52" s="61"/>
      <c r="CPN52" s="61"/>
      <c r="CPO52" s="61"/>
      <c r="CPP52" s="61"/>
      <c r="CPQ52" s="61"/>
      <c r="CPR52" s="61"/>
      <c r="CPS52" s="61"/>
      <c r="CPT52" s="61"/>
      <c r="CPU52" s="61"/>
      <c r="CPV52" s="61"/>
      <c r="CPW52" s="61"/>
      <c r="CPX52" s="61"/>
      <c r="CPY52" s="61"/>
      <c r="CPZ52" s="61"/>
      <c r="CQA52" s="61"/>
      <c r="CQB52" s="61"/>
      <c r="CQC52" s="61"/>
      <c r="CQD52" s="61"/>
      <c r="CQE52" s="61"/>
      <c r="CQF52" s="61"/>
      <c r="CQG52" s="61"/>
      <c r="CQH52" s="61"/>
      <c r="CQI52" s="61"/>
      <c r="CQJ52" s="61"/>
      <c r="CQK52" s="61"/>
      <c r="CQL52" s="61"/>
      <c r="CQM52" s="61"/>
      <c r="CQN52" s="61"/>
      <c r="CQO52" s="61"/>
      <c r="CQP52" s="61"/>
      <c r="CQQ52" s="61"/>
      <c r="CQR52" s="61"/>
      <c r="CQS52" s="61"/>
      <c r="CQT52" s="61"/>
      <c r="CQU52" s="61"/>
      <c r="CQV52" s="61"/>
      <c r="CQW52" s="61"/>
      <c r="CQX52" s="61"/>
      <c r="CQY52" s="61"/>
      <c r="CQZ52" s="61"/>
      <c r="CRA52" s="61"/>
      <c r="CRB52" s="61"/>
      <c r="CRC52" s="61"/>
      <c r="CRD52" s="61"/>
      <c r="CRE52" s="61"/>
      <c r="CRF52" s="61"/>
      <c r="CRG52" s="61"/>
      <c r="CRH52" s="61"/>
      <c r="CRI52" s="61"/>
      <c r="CRJ52" s="61"/>
      <c r="CRK52" s="61"/>
      <c r="CRL52" s="61"/>
      <c r="CRM52" s="61"/>
      <c r="CRN52" s="61"/>
      <c r="CRO52" s="61"/>
      <c r="CRP52" s="61"/>
      <c r="CRQ52" s="61"/>
      <c r="CRR52" s="61"/>
      <c r="CRS52" s="61"/>
      <c r="CRT52" s="61"/>
      <c r="CRU52" s="61"/>
      <c r="CRV52" s="61"/>
      <c r="CRW52" s="61"/>
      <c r="CRX52" s="61"/>
      <c r="CRY52" s="61"/>
      <c r="CRZ52" s="61"/>
      <c r="CSA52" s="61"/>
      <c r="CSB52" s="61"/>
      <c r="CSC52" s="61"/>
      <c r="CSD52" s="61"/>
      <c r="CSE52" s="61"/>
      <c r="CSF52" s="61"/>
      <c r="CSG52" s="61"/>
      <c r="CSH52" s="61"/>
      <c r="CSI52" s="61"/>
      <c r="CSJ52" s="61"/>
      <c r="CSK52" s="61"/>
      <c r="CSL52" s="61"/>
      <c r="CSM52" s="61"/>
      <c r="CSN52" s="61"/>
      <c r="CSO52" s="61"/>
      <c r="CSP52" s="61"/>
      <c r="CSQ52" s="61"/>
      <c r="CSR52" s="61"/>
      <c r="CSS52" s="61"/>
      <c r="CST52" s="61"/>
      <c r="CSU52" s="61"/>
      <c r="CSV52" s="61"/>
      <c r="CSW52" s="61"/>
      <c r="CSX52" s="61"/>
      <c r="CSY52" s="61"/>
      <c r="CSZ52" s="61"/>
      <c r="CTA52" s="61"/>
      <c r="CTB52" s="61"/>
      <c r="CTC52" s="61"/>
      <c r="CTD52" s="61"/>
      <c r="CTE52" s="61"/>
      <c r="CTF52" s="61"/>
      <c r="CTG52" s="61"/>
      <c r="CTH52" s="61"/>
      <c r="CTI52" s="61"/>
      <c r="CTJ52" s="61"/>
      <c r="CTK52" s="61"/>
      <c r="CTL52" s="61"/>
      <c r="CTM52" s="61"/>
      <c r="CTN52" s="61"/>
      <c r="CTO52" s="61"/>
      <c r="CTP52" s="61"/>
      <c r="CTQ52" s="61"/>
      <c r="CTR52" s="61"/>
      <c r="CTS52" s="61"/>
      <c r="CTT52" s="61"/>
      <c r="CTU52" s="61"/>
      <c r="CTV52" s="61"/>
      <c r="CTW52" s="61"/>
      <c r="CTX52" s="61"/>
      <c r="CTY52" s="61"/>
      <c r="CTZ52" s="61"/>
      <c r="CUA52" s="61"/>
      <c r="CUB52" s="61"/>
      <c r="CUC52" s="61"/>
      <c r="CUD52" s="61"/>
      <c r="CUE52" s="61"/>
      <c r="CUF52" s="61"/>
      <c r="CUG52" s="61"/>
      <c r="CUH52" s="61"/>
      <c r="CUI52" s="61"/>
      <c r="CUJ52" s="61"/>
      <c r="CUK52" s="61"/>
      <c r="CUL52" s="61"/>
      <c r="CUM52" s="61"/>
      <c r="CUN52" s="61"/>
      <c r="CUO52" s="61"/>
      <c r="CUP52" s="61"/>
      <c r="CUQ52" s="61"/>
      <c r="CUR52" s="61"/>
      <c r="CUS52" s="61"/>
      <c r="CUT52" s="61"/>
      <c r="CUU52" s="61"/>
      <c r="CUV52" s="61"/>
      <c r="CUW52" s="61"/>
      <c r="CUX52" s="61"/>
      <c r="CUY52" s="61"/>
      <c r="CUZ52" s="61"/>
      <c r="CVA52" s="61"/>
      <c r="CVB52" s="61"/>
      <c r="CVC52" s="61"/>
      <c r="CVD52" s="61"/>
      <c r="CVE52" s="61"/>
      <c r="CVF52" s="61"/>
      <c r="CVG52" s="61"/>
      <c r="CVH52" s="61"/>
      <c r="CVI52" s="61"/>
      <c r="CVJ52" s="61"/>
      <c r="CVK52" s="61"/>
      <c r="CVL52" s="61"/>
      <c r="CVM52" s="61"/>
      <c r="CVN52" s="61"/>
      <c r="CVO52" s="61"/>
      <c r="CVP52" s="61"/>
      <c r="CVQ52" s="61"/>
      <c r="CVR52" s="61"/>
      <c r="CVS52" s="61"/>
      <c r="CVT52" s="61"/>
      <c r="CVU52" s="61"/>
      <c r="CVV52" s="61"/>
      <c r="CVW52" s="61"/>
      <c r="CVX52" s="61"/>
      <c r="CVY52" s="61"/>
      <c r="CVZ52" s="61"/>
      <c r="CWA52" s="61"/>
      <c r="CWB52" s="61"/>
      <c r="CWC52" s="61"/>
      <c r="CWD52" s="61"/>
      <c r="CWE52" s="61"/>
      <c r="CWF52" s="61"/>
      <c r="CWG52" s="61"/>
      <c r="CWH52" s="61"/>
      <c r="CWI52" s="61"/>
      <c r="CWJ52" s="61"/>
      <c r="CWK52" s="61"/>
      <c r="CWL52" s="61"/>
      <c r="CWM52" s="61"/>
      <c r="CWN52" s="61"/>
      <c r="CWO52" s="61"/>
      <c r="CWP52" s="61"/>
      <c r="CWQ52" s="61"/>
      <c r="CWR52" s="61"/>
      <c r="CWS52" s="61"/>
      <c r="CWT52" s="61"/>
      <c r="CWU52" s="61"/>
      <c r="CWV52" s="61"/>
      <c r="CWW52" s="61"/>
      <c r="CWX52" s="61"/>
      <c r="CWY52" s="61"/>
      <c r="CWZ52" s="61"/>
      <c r="CXA52" s="61"/>
      <c r="CXB52" s="61"/>
      <c r="CXC52" s="61"/>
      <c r="CXD52" s="61"/>
      <c r="CXE52" s="61"/>
      <c r="CXF52" s="61"/>
      <c r="CXG52" s="61"/>
      <c r="CXH52" s="61"/>
      <c r="CXI52" s="61"/>
      <c r="CXJ52" s="61"/>
      <c r="CXK52" s="61"/>
      <c r="CXL52" s="61"/>
      <c r="CXM52" s="61"/>
      <c r="CXN52" s="61"/>
      <c r="CXO52" s="61"/>
      <c r="CXP52" s="61"/>
      <c r="CXQ52" s="61"/>
      <c r="CXR52" s="61"/>
      <c r="CXS52" s="61"/>
      <c r="CXT52" s="61"/>
      <c r="CXU52" s="61"/>
      <c r="CXV52" s="61"/>
      <c r="CXW52" s="61"/>
      <c r="CXX52" s="61"/>
      <c r="CXY52" s="61"/>
      <c r="CXZ52" s="61"/>
      <c r="CYA52" s="61"/>
      <c r="CYB52" s="61"/>
      <c r="CYC52" s="61"/>
      <c r="CYD52" s="61"/>
      <c r="CYE52" s="61"/>
      <c r="CYF52" s="61"/>
      <c r="CYG52" s="61"/>
      <c r="CYH52" s="61"/>
      <c r="CYI52" s="61"/>
      <c r="CYJ52" s="61"/>
      <c r="CYK52" s="61"/>
      <c r="CYL52" s="61"/>
      <c r="CYM52" s="61"/>
      <c r="CYN52" s="61"/>
      <c r="CYO52" s="61"/>
      <c r="CYP52" s="61"/>
      <c r="CYQ52" s="61"/>
      <c r="CYR52" s="61"/>
      <c r="CYS52" s="61"/>
      <c r="CYT52" s="61"/>
      <c r="CYU52" s="61"/>
      <c r="CYV52" s="61"/>
      <c r="CYW52" s="61"/>
      <c r="CYX52" s="61"/>
      <c r="CYY52" s="61"/>
      <c r="CYZ52" s="61"/>
      <c r="CZA52" s="61"/>
      <c r="CZB52" s="61"/>
      <c r="CZC52" s="61"/>
      <c r="CZD52" s="61"/>
      <c r="CZE52" s="61"/>
      <c r="CZF52" s="61"/>
      <c r="CZG52" s="61"/>
      <c r="CZH52" s="61"/>
      <c r="CZI52" s="61"/>
      <c r="CZJ52" s="61"/>
      <c r="CZK52" s="61"/>
      <c r="CZL52" s="61"/>
      <c r="CZM52" s="61"/>
      <c r="CZN52" s="61"/>
      <c r="CZO52" s="61"/>
      <c r="CZP52" s="61"/>
      <c r="CZQ52" s="61"/>
      <c r="CZR52" s="61"/>
      <c r="CZS52" s="61"/>
      <c r="CZT52" s="61"/>
      <c r="CZU52" s="61"/>
      <c r="CZV52" s="61"/>
      <c r="CZW52" s="61"/>
      <c r="CZX52" s="61"/>
      <c r="CZY52" s="61"/>
      <c r="CZZ52" s="61"/>
      <c r="DAA52" s="61"/>
      <c r="DAB52" s="61"/>
      <c r="DAC52" s="61"/>
      <c r="DAD52" s="61"/>
      <c r="DAE52" s="61"/>
      <c r="DAF52" s="61"/>
      <c r="DAG52" s="61"/>
      <c r="DAH52" s="61"/>
      <c r="DAI52" s="61"/>
      <c r="DAJ52" s="61"/>
      <c r="DAK52" s="61"/>
      <c r="DAL52" s="61"/>
      <c r="DAM52" s="61"/>
      <c r="DAN52" s="61"/>
      <c r="DAO52" s="61"/>
      <c r="DAP52" s="61"/>
      <c r="DAQ52" s="61"/>
      <c r="DAR52" s="61"/>
      <c r="DAS52" s="61"/>
      <c r="DAT52" s="61"/>
      <c r="DAU52" s="61"/>
      <c r="DAV52" s="61"/>
      <c r="DAW52" s="61"/>
      <c r="DAX52" s="61"/>
      <c r="DAY52" s="61"/>
      <c r="DAZ52" s="61"/>
      <c r="DBA52" s="61"/>
      <c r="DBB52" s="61"/>
      <c r="DBC52" s="61"/>
      <c r="DBD52" s="61"/>
      <c r="DBE52" s="61"/>
      <c r="DBF52" s="61"/>
      <c r="DBG52" s="61"/>
      <c r="DBH52" s="61"/>
      <c r="DBI52" s="61"/>
      <c r="DBJ52" s="61"/>
      <c r="DBK52" s="61"/>
      <c r="DBL52" s="61"/>
      <c r="DBM52" s="61"/>
      <c r="DBN52" s="61"/>
      <c r="DBO52" s="61"/>
      <c r="DBP52" s="61"/>
      <c r="DBQ52" s="61"/>
      <c r="DBR52" s="61"/>
      <c r="DBS52" s="61"/>
      <c r="DBT52" s="61"/>
      <c r="DBU52" s="61"/>
      <c r="DBV52" s="61"/>
      <c r="DBW52" s="61"/>
      <c r="DBX52" s="61"/>
      <c r="DBY52" s="61"/>
      <c r="DBZ52" s="61"/>
      <c r="DCA52" s="61"/>
      <c r="DCB52" s="61"/>
      <c r="DCC52" s="61"/>
      <c r="DCD52" s="61"/>
      <c r="DCE52" s="61"/>
      <c r="DCF52" s="61"/>
      <c r="DCG52" s="61"/>
      <c r="DCH52" s="61"/>
      <c r="DCI52" s="61"/>
      <c r="DCJ52" s="61"/>
      <c r="DCK52" s="61"/>
      <c r="DCL52" s="61"/>
      <c r="DCM52" s="61"/>
      <c r="DCN52" s="61"/>
      <c r="DCO52" s="61"/>
      <c r="DCP52" s="61"/>
      <c r="DCQ52" s="61"/>
      <c r="DCR52" s="61"/>
      <c r="DCS52" s="61"/>
      <c r="DCT52" s="61"/>
      <c r="DCU52" s="61"/>
      <c r="DCV52" s="61"/>
      <c r="DCW52" s="61"/>
      <c r="DCX52" s="61"/>
      <c r="DCY52" s="61"/>
      <c r="DCZ52" s="61"/>
      <c r="DDA52" s="61"/>
      <c r="DDB52" s="61"/>
      <c r="DDC52" s="61"/>
      <c r="DDD52" s="61"/>
      <c r="DDE52" s="61"/>
      <c r="DDF52" s="61"/>
      <c r="DDG52" s="61"/>
      <c r="DDH52" s="61"/>
      <c r="DDI52" s="61"/>
      <c r="DDJ52" s="61"/>
      <c r="DDK52" s="61"/>
      <c r="DDL52" s="61"/>
      <c r="DDM52" s="61"/>
      <c r="DDN52" s="61"/>
      <c r="DDO52" s="61"/>
      <c r="DDP52" s="61"/>
      <c r="DDQ52" s="61"/>
      <c r="DDR52" s="61"/>
      <c r="DDS52" s="61"/>
      <c r="DDT52" s="61"/>
      <c r="DDU52" s="61"/>
      <c r="DDV52" s="61"/>
      <c r="DDW52" s="61"/>
      <c r="DDX52" s="61"/>
      <c r="DDY52" s="61"/>
      <c r="DDZ52" s="61"/>
      <c r="DEA52" s="61"/>
      <c r="DEB52" s="61"/>
      <c r="DEC52" s="61"/>
      <c r="DED52" s="61"/>
      <c r="DEE52" s="61"/>
      <c r="DEF52" s="61"/>
      <c r="DEG52" s="61"/>
      <c r="DEH52" s="61"/>
      <c r="DEI52" s="61"/>
      <c r="DEJ52" s="61"/>
      <c r="DEK52" s="61"/>
      <c r="DEL52" s="61"/>
      <c r="DEM52" s="61"/>
      <c r="DEN52" s="61"/>
      <c r="DEO52" s="61"/>
      <c r="DEP52" s="61"/>
      <c r="DEQ52" s="61"/>
      <c r="DER52" s="61"/>
      <c r="DES52" s="61"/>
      <c r="DET52" s="61"/>
      <c r="DEU52" s="61"/>
      <c r="DEV52" s="61"/>
      <c r="DEW52" s="61"/>
      <c r="DEX52" s="61"/>
      <c r="DEY52" s="61"/>
      <c r="DEZ52" s="61"/>
      <c r="DFA52" s="61"/>
      <c r="DFB52" s="61"/>
      <c r="DFC52" s="61"/>
      <c r="DFD52" s="61"/>
      <c r="DFE52" s="61"/>
      <c r="DFF52" s="61"/>
      <c r="DFG52" s="61"/>
      <c r="DFH52" s="61"/>
      <c r="DFI52" s="61"/>
      <c r="DFJ52" s="61"/>
      <c r="DFK52" s="61"/>
      <c r="DFL52" s="61"/>
      <c r="DFM52" s="61"/>
      <c r="DFN52" s="61"/>
      <c r="DFO52" s="61"/>
      <c r="DFP52" s="61"/>
      <c r="DFQ52" s="61"/>
      <c r="DFR52" s="61"/>
      <c r="DFS52" s="61"/>
      <c r="DFT52" s="61"/>
      <c r="DFU52" s="61"/>
      <c r="DFV52" s="61"/>
      <c r="DFW52" s="61"/>
      <c r="DFX52" s="61"/>
      <c r="DFY52" s="61"/>
      <c r="DFZ52" s="61"/>
      <c r="DGA52" s="61"/>
      <c r="DGB52" s="61"/>
      <c r="DGC52" s="61"/>
      <c r="DGD52" s="61"/>
      <c r="DGE52" s="61"/>
      <c r="DGF52" s="61"/>
      <c r="DGG52" s="61"/>
      <c r="DGH52" s="61"/>
      <c r="DGI52" s="61"/>
      <c r="DGJ52" s="61"/>
      <c r="DGK52" s="61"/>
      <c r="DGL52" s="61"/>
      <c r="DGM52" s="61"/>
      <c r="DGN52" s="61"/>
      <c r="DGO52" s="61"/>
      <c r="DGP52" s="61"/>
      <c r="DGQ52" s="61"/>
      <c r="DGR52" s="61"/>
      <c r="DGS52" s="61"/>
      <c r="DGT52" s="61"/>
      <c r="DGU52" s="61"/>
      <c r="DGV52" s="61"/>
      <c r="DGW52" s="61"/>
      <c r="DGX52" s="61"/>
      <c r="DGY52" s="61"/>
      <c r="DGZ52" s="61"/>
      <c r="DHA52" s="61"/>
      <c r="DHB52" s="61"/>
      <c r="DHC52" s="61"/>
      <c r="DHD52" s="61"/>
      <c r="DHE52" s="61"/>
      <c r="DHF52" s="61"/>
      <c r="DHG52" s="61"/>
      <c r="DHH52" s="61"/>
      <c r="DHI52" s="61"/>
      <c r="DHJ52" s="61"/>
      <c r="DHK52" s="61"/>
      <c r="DHL52" s="61"/>
      <c r="DHM52" s="61"/>
      <c r="DHN52" s="61"/>
      <c r="DHO52" s="61"/>
      <c r="DHP52" s="61"/>
      <c r="DHQ52" s="61"/>
      <c r="DHR52" s="61"/>
      <c r="DHS52" s="61"/>
      <c r="DHT52" s="61"/>
      <c r="DHU52" s="61"/>
      <c r="DHV52" s="61"/>
      <c r="DHW52" s="61"/>
      <c r="DHX52" s="61"/>
      <c r="DHY52" s="61"/>
      <c r="DHZ52" s="61"/>
      <c r="DIA52" s="61"/>
      <c r="DIB52" s="61"/>
      <c r="DIC52" s="61"/>
      <c r="DID52" s="61"/>
      <c r="DIE52" s="61"/>
      <c r="DIF52" s="61"/>
      <c r="DIG52" s="61"/>
      <c r="DIH52" s="61"/>
      <c r="DII52" s="61"/>
      <c r="DIJ52" s="61"/>
      <c r="DIK52" s="61"/>
      <c r="DIL52" s="61"/>
      <c r="DIM52" s="61"/>
      <c r="DIN52" s="61"/>
      <c r="DIO52" s="61"/>
      <c r="DIP52" s="61"/>
      <c r="DIQ52" s="61"/>
      <c r="DIR52" s="61"/>
      <c r="DIS52" s="61"/>
      <c r="DIT52" s="61"/>
      <c r="DIU52" s="61"/>
      <c r="DIV52" s="61"/>
      <c r="DIW52" s="61"/>
      <c r="DIX52" s="61"/>
      <c r="DIY52" s="61"/>
      <c r="DIZ52" s="61"/>
      <c r="DJA52" s="61"/>
      <c r="DJB52" s="61"/>
      <c r="DJC52" s="61"/>
      <c r="DJD52" s="61"/>
      <c r="DJE52" s="61"/>
      <c r="DJF52" s="61"/>
      <c r="DJG52" s="61"/>
      <c r="DJH52" s="61"/>
      <c r="DJI52" s="61"/>
      <c r="DJJ52" s="61"/>
      <c r="DJK52" s="61"/>
      <c r="DJL52" s="61"/>
      <c r="DJM52" s="61"/>
      <c r="DJN52" s="61"/>
      <c r="DJO52" s="61"/>
      <c r="DJP52" s="61"/>
      <c r="DJQ52" s="61"/>
      <c r="DJR52" s="61"/>
      <c r="DJS52" s="61"/>
      <c r="DJT52" s="61"/>
      <c r="DJU52" s="61"/>
      <c r="DJV52" s="61"/>
      <c r="DJW52" s="61"/>
      <c r="DJX52" s="61"/>
      <c r="DJY52" s="61"/>
      <c r="DJZ52" s="61"/>
      <c r="DKA52" s="61"/>
      <c r="DKB52" s="61"/>
      <c r="DKC52" s="61"/>
      <c r="DKD52" s="61"/>
      <c r="DKE52" s="61"/>
      <c r="DKF52" s="61"/>
      <c r="DKG52" s="61"/>
      <c r="DKH52" s="61"/>
      <c r="DKI52" s="61"/>
      <c r="DKJ52" s="61"/>
      <c r="DKK52" s="61"/>
      <c r="DKL52" s="61"/>
      <c r="DKM52" s="61"/>
      <c r="DKN52" s="61"/>
      <c r="DKO52" s="61"/>
      <c r="DKP52" s="61"/>
      <c r="DKQ52" s="61"/>
      <c r="DKR52" s="61"/>
      <c r="DKS52" s="61"/>
      <c r="DKT52" s="61"/>
      <c r="DKU52" s="61"/>
      <c r="DKV52" s="61"/>
      <c r="DKW52" s="61"/>
      <c r="DKX52" s="61"/>
      <c r="DKY52" s="61"/>
      <c r="DKZ52" s="61"/>
      <c r="DLA52" s="61"/>
      <c r="DLB52" s="61"/>
      <c r="DLC52" s="61"/>
      <c r="DLD52" s="61"/>
      <c r="DLE52" s="61"/>
      <c r="DLF52" s="61"/>
      <c r="DLG52" s="61"/>
      <c r="DLH52" s="61"/>
      <c r="DLI52" s="61"/>
      <c r="DLJ52" s="61"/>
      <c r="DLK52" s="61"/>
      <c r="DLL52" s="61"/>
      <c r="DLM52" s="61"/>
      <c r="DLN52" s="61"/>
      <c r="DLO52" s="61"/>
      <c r="DLP52" s="61"/>
      <c r="DLQ52" s="61"/>
      <c r="DLR52" s="61"/>
      <c r="DLS52" s="61"/>
      <c r="DLT52" s="61"/>
      <c r="DLU52" s="61"/>
      <c r="DLV52" s="61"/>
      <c r="DLW52" s="61"/>
      <c r="DLX52" s="61"/>
      <c r="DLY52" s="61"/>
      <c r="DLZ52" s="61"/>
      <c r="DMA52" s="61"/>
      <c r="DMB52" s="61"/>
      <c r="DMC52" s="61"/>
      <c r="DMD52" s="61"/>
      <c r="DME52" s="61"/>
      <c r="DMF52" s="61"/>
      <c r="DMG52" s="61"/>
      <c r="DMH52" s="61"/>
      <c r="DMI52" s="61"/>
      <c r="DMJ52" s="61"/>
      <c r="DMK52" s="61"/>
      <c r="DML52" s="61"/>
      <c r="DMM52" s="61"/>
      <c r="DMN52" s="61"/>
      <c r="DMO52" s="61"/>
      <c r="DMP52" s="61"/>
      <c r="DMQ52" s="61"/>
      <c r="DMR52" s="61"/>
      <c r="DMS52" s="61"/>
      <c r="DMT52" s="61"/>
      <c r="DMU52" s="61"/>
      <c r="DMV52" s="61"/>
      <c r="DMW52" s="61"/>
      <c r="DMX52" s="61"/>
      <c r="DMY52" s="61"/>
      <c r="DMZ52" s="61"/>
      <c r="DNA52" s="61"/>
      <c r="DNB52" s="61"/>
      <c r="DNC52" s="61"/>
      <c r="DND52" s="61"/>
      <c r="DNE52" s="61"/>
      <c r="DNF52" s="61"/>
      <c r="DNG52" s="61"/>
      <c r="DNH52" s="61"/>
      <c r="DNI52" s="61"/>
      <c r="DNJ52" s="61"/>
      <c r="DNK52" s="61"/>
      <c r="DNL52" s="61"/>
      <c r="DNM52" s="61"/>
      <c r="DNN52" s="61"/>
      <c r="DNO52" s="61"/>
      <c r="DNP52" s="61"/>
      <c r="DNQ52" s="61"/>
      <c r="DNR52" s="61"/>
      <c r="DNS52" s="61"/>
      <c r="DNT52" s="61"/>
      <c r="DNU52" s="61"/>
      <c r="DNV52" s="61"/>
      <c r="DNW52" s="61"/>
      <c r="DNX52" s="61"/>
      <c r="DNY52" s="61"/>
      <c r="DNZ52" s="61"/>
      <c r="DOA52" s="61"/>
      <c r="DOB52" s="61"/>
      <c r="DOC52" s="61"/>
      <c r="DOD52" s="61"/>
      <c r="DOE52" s="61"/>
      <c r="DOF52" s="61"/>
      <c r="DOG52" s="61"/>
      <c r="DOH52" s="61"/>
      <c r="DOI52" s="61"/>
      <c r="DOJ52" s="61"/>
      <c r="DOK52" s="61"/>
      <c r="DOL52" s="61"/>
      <c r="DOM52" s="61"/>
      <c r="DON52" s="61"/>
      <c r="DOO52" s="61"/>
      <c r="DOP52" s="61"/>
      <c r="DOQ52" s="61"/>
      <c r="DOR52" s="61"/>
      <c r="DOS52" s="61"/>
      <c r="DOT52" s="61"/>
      <c r="DOU52" s="61"/>
      <c r="DOV52" s="61"/>
      <c r="DOW52" s="61"/>
      <c r="DOX52" s="61"/>
      <c r="DOY52" s="61"/>
      <c r="DOZ52" s="61"/>
      <c r="DPA52" s="61"/>
      <c r="DPB52" s="61"/>
      <c r="DPC52" s="61"/>
      <c r="DPD52" s="61"/>
      <c r="DPE52" s="61"/>
      <c r="DPF52" s="61"/>
      <c r="DPG52" s="61"/>
      <c r="DPH52" s="61"/>
      <c r="DPI52" s="61"/>
      <c r="DPJ52" s="61"/>
      <c r="DPK52" s="61"/>
      <c r="DPL52" s="61"/>
      <c r="DPM52" s="61"/>
      <c r="DPN52" s="61"/>
      <c r="DPO52" s="61"/>
      <c r="DPP52" s="61"/>
      <c r="DPQ52" s="61"/>
      <c r="DPR52" s="61"/>
      <c r="DPS52" s="61"/>
      <c r="DPT52" s="61"/>
      <c r="DPU52" s="61"/>
      <c r="DPV52" s="61"/>
      <c r="DPW52" s="61"/>
      <c r="DPX52" s="61"/>
      <c r="DPY52" s="61"/>
      <c r="DPZ52" s="61"/>
      <c r="DQA52" s="61"/>
      <c r="DQB52" s="61"/>
      <c r="DQC52" s="61"/>
      <c r="DQD52" s="61"/>
      <c r="DQE52" s="61"/>
      <c r="DQF52" s="61"/>
      <c r="DQG52" s="61"/>
      <c r="DQH52" s="61"/>
      <c r="DQI52" s="61"/>
      <c r="DQJ52" s="61"/>
      <c r="DQK52" s="61"/>
      <c r="DQL52" s="61"/>
      <c r="DQM52" s="61"/>
      <c r="DQN52" s="61"/>
      <c r="DQO52" s="61"/>
      <c r="DQP52" s="61"/>
      <c r="DQQ52" s="61"/>
      <c r="DQR52" s="61"/>
      <c r="DQS52" s="61"/>
      <c r="DQT52" s="61"/>
      <c r="DQU52" s="61"/>
      <c r="DQV52" s="61"/>
      <c r="DQW52" s="61"/>
      <c r="DQX52" s="61"/>
      <c r="DQY52" s="61"/>
      <c r="DQZ52" s="61"/>
      <c r="DRA52" s="61"/>
      <c r="DRB52" s="61"/>
      <c r="DRC52" s="61"/>
      <c r="DRD52" s="61"/>
      <c r="DRE52" s="61"/>
      <c r="DRF52" s="61"/>
      <c r="DRG52" s="61"/>
      <c r="DRH52" s="61"/>
      <c r="DRI52" s="61"/>
      <c r="DRJ52" s="61"/>
      <c r="DRK52" s="61"/>
      <c r="DRL52" s="61"/>
      <c r="DRM52" s="61"/>
      <c r="DRN52" s="61"/>
      <c r="DRO52" s="61"/>
      <c r="DRP52" s="61"/>
      <c r="DRQ52" s="61"/>
      <c r="DRR52" s="61"/>
      <c r="DRS52" s="61"/>
      <c r="DRT52" s="61"/>
      <c r="DRU52" s="61"/>
      <c r="DRV52" s="61"/>
      <c r="DRW52" s="61"/>
      <c r="DRX52" s="61"/>
      <c r="DRY52" s="61"/>
      <c r="DRZ52" s="61"/>
      <c r="DSA52" s="61"/>
      <c r="DSB52" s="61"/>
      <c r="DSC52" s="61"/>
      <c r="DSD52" s="61"/>
      <c r="DSE52" s="61"/>
      <c r="DSF52" s="61"/>
      <c r="DSG52" s="61"/>
      <c r="DSH52" s="61"/>
      <c r="DSI52" s="61"/>
      <c r="DSJ52" s="61"/>
      <c r="DSK52" s="61"/>
      <c r="DSL52" s="61"/>
      <c r="DSM52" s="61"/>
      <c r="DSN52" s="61"/>
      <c r="DSO52" s="61"/>
      <c r="DSP52" s="61"/>
      <c r="DSQ52" s="61"/>
      <c r="DSR52" s="61"/>
      <c r="DSS52" s="61"/>
      <c r="DST52" s="61"/>
      <c r="DSU52" s="61"/>
      <c r="DSV52" s="61"/>
      <c r="DSW52" s="61"/>
      <c r="DSX52" s="61"/>
      <c r="DSY52" s="61"/>
      <c r="DSZ52" s="61"/>
      <c r="DTA52" s="61"/>
      <c r="DTB52" s="61"/>
      <c r="DTC52" s="61"/>
      <c r="DTD52" s="61"/>
      <c r="DTE52" s="61"/>
      <c r="DTF52" s="61"/>
      <c r="DTG52" s="61"/>
      <c r="DTH52" s="61"/>
      <c r="DTI52" s="61"/>
      <c r="DTJ52" s="61"/>
      <c r="DTK52" s="61"/>
      <c r="DTL52" s="61"/>
      <c r="DTM52" s="61"/>
      <c r="DTN52" s="61"/>
      <c r="DTO52" s="61"/>
      <c r="DTP52" s="61"/>
      <c r="DTQ52" s="61"/>
      <c r="DTR52" s="61"/>
      <c r="DTS52" s="61"/>
      <c r="DTT52" s="61"/>
      <c r="DTU52" s="61"/>
      <c r="DTV52" s="61"/>
      <c r="DTW52" s="61"/>
      <c r="DTX52" s="61"/>
      <c r="DTY52" s="61"/>
      <c r="DTZ52" s="61"/>
      <c r="DUA52" s="61"/>
      <c r="DUB52" s="61"/>
      <c r="DUC52" s="61"/>
      <c r="DUD52" s="61"/>
      <c r="DUE52" s="61"/>
      <c r="DUF52" s="61"/>
      <c r="DUG52" s="61"/>
      <c r="DUH52" s="61"/>
      <c r="DUI52" s="61"/>
      <c r="DUJ52" s="61"/>
      <c r="DUK52" s="61"/>
      <c r="DUL52" s="61"/>
      <c r="DUM52" s="61"/>
      <c r="DUN52" s="61"/>
      <c r="DUO52" s="61"/>
      <c r="DUP52" s="61"/>
      <c r="DUQ52" s="61"/>
      <c r="DUR52" s="61"/>
      <c r="DUS52" s="61"/>
      <c r="DUT52" s="61"/>
      <c r="DUU52" s="61"/>
      <c r="DUV52" s="61"/>
      <c r="DUW52" s="61"/>
      <c r="DUX52" s="61"/>
      <c r="DUY52" s="61"/>
      <c r="DUZ52" s="61"/>
      <c r="DVA52" s="61"/>
      <c r="DVB52" s="61"/>
      <c r="DVC52" s="61"/>
      <c r="DVD52" s="61"/>
      <c r="DVE52" s="61"/>
      <c r="DVF52" s="61"/>
      <c r="DVG52" s="61"/>
      <c r="DVH52" s="61"/>
      <c r="DVI52" s="61"/>
      <c r="DVJ52" s="61"/>
      <c r="DVK52" s="61"/>
      <c r="DVL52" s="61"/>
      <c r="DVM52" s="61"/>
      <c r="DVN52" s="61"/>
      <c r="DVO52" s="61"/>
      <c r="DVP52" s="61"/>
      <c r="DVQ52" s="61"/>
      <c r="DVR52" s="61"/>
      <c r="DVS52" s="61"/>
      <c r="DVT52" s="61"/>
      <c r="DVU52" s="61"/>
      <c r="DVV52" s="61"/>
      <c r="DVW52" s="61"/>
      <c r="DVX52" s="61"/>
      <c r="DVY52" s="61"/>
      <c r="DVZ52" s="61"/>
      <c r="DWA52" s="61"/>
      <c r="DWB52" s="61"/>
      <c r="DWC52" s="61"/>
      <c r="DWD52" s="61"/>
      <c r="DWE52" s="61"/>
      <c r="DWF52" s="61"/>
      <c r="DWG52" s="61"/>
      <c r="DWH52" s="61"/>
      <c r="DWI52" s="61"/>
      <c r="DWJ52" s="61"/>
      <c r="DWK52" s="61"/>
      <c r="DWL52" s="61"/>
      <c r="DWM52" s="61"/>
      <c r="DWN52" s="61"/>
      <c r="DWO52" s="61"/>
      <c r="DWP52" s="61"/>
      <c r="DWQ52" s="61"/>
      <c r="DWR52" s="61"/>
      <c r="DWS52" s="61"/>
      <c r="DWT52" s="61"/>
      <c r="DWU52" s="61"/>
      <c r="DWV52" s="61"/>
      <c r="DWW52" s="61"/>
      <c r="DWX52" s="61"/>
      <c r="DWY52" s="61"/>
      <c r="DWZ52" s="61"/>
      <c r="DXA52" s="61"/>
      <c r="DXB52" s="61"/>
      <c r="DXC52" s="61"/>
      <c r="DXD52" s="61"/>
      <c r="DXE52" s="61"/>
      <c r="DXF52" s="61"/>
      <c r="DXG52" s="61"/>
      <c r="DXH52" s="61"/>
      <c r="DXI52" s="61"/>
      <c r="DXJ52" s="61"/>
      <c r="DXK52" s="61"/>
      <c r="DXL52" s="61"/>
      <c r="DXM52" s="61"/>
      <c r="DXN52" s="61"/>
      <c r="DXO52" s="61"/>
      <c r="DXP52" s="61"/>
      <c r="DXQ52" s="61"/>
      <c r="DXR52" s="61"/>
      <c r="DXS52" s="61"/>
      <c r="DXT52" s="61"/>
      <c r="DXU52" s="61"/>
      <c r="DXV52" s="61"/>
      <c r="DXW52" s="61"/>
      <c r="DXX52" s="61"/>
      <c r="DXY52" s="61"/>
      <c r="DXZ52" s="61"/>
      <c r="DYA52" s="61"/>
      <c r="DYB52" s="61"/>
      <c r="DYC52" s="61"/>
      <c r="DYD52" s="61"/>
      <c r="DYE52" s="61"/>
      <c r="DYF52" s="61"/>
      <c r="DYG52" s="61"/>
      <c r="DYH52" s="61"/>
      <c r="DYI52" s="61"/>
      <c r="DYJ52" s="61"/>
      <c r="DYK52" s="61"/>
      <c r="DYL52" s="61"/>
      <c r="DYM52" s="61"/>
      <c r="DYN52" s="61"/>
      <c r="DYO52" s="61"/>
      <c r="DYP52" s="61"/>
      <c r="DYQ52" s="61"/>
      <c r="DYR52" s="61"/>
      <c r="DYS52" s="61"/>
      <c r="DYT52" s="61"/>
      <c r="DYU52" s="61"/>
      <c r="DYV52" s="61"/>
      <c r="DYW52" s="61"/>
      <c r="DYX52" s="61"/>
      <c r="DYY52" s="61"/>
      <c r="DYZ52" s="61"/>
      <c r="DZA52" s="61"/>
      <c r="DZB52" s="61"/>
      <c r="DZC52" s="61"/>
      <c r="DZD52" s="61"/>
      <c r="DZE52" s="61"/>
      <c r="DZF52" s="61"/>
      <c r="DZG52" s="61"/>
      <c r="DZH52" s="61"/>
      <c r="DZI52" s="61"/>
      <c r="DZJ52" s="61"/>
      <c r="DZK52" s="61"/>
      <c r="DZL52" s="61"/>
      <c r="DZM52" s="61"/>
      <c r="DZN52" s="61"/>
      <c r="DZO52" s="61"/>
      <c r="DZP52" s="61"/>
      <c r="DZQ52" s="61"/>
      <c r="DZR52" s="61"/>
      <c r="DZS52" s="61"/>
      <c r="DZT52" s="61"/>
      <c r="DZU52" s="61"/>
      <c r="DZV52" s="61"/>
      <c r="DZW52" s="61"/>
      <c r="DZX52" s="61"/>
      <c r="DZY52" s="61"/>
      <c r="DZZ52" s="61"/>
      <c r="EAA52" s="61"/>
      <c r="EAB52" s="61"/>
      <c r="EAC52" s="61"/>
      <c r="EAD52" s="61"/>
      <c r="EAE52" s="61"/>
      <c r="EAF52" s="61"/>
      <c r="EAG52" s="61"/>
      <c r="EAH52" s="61"/>
      <c r="EAI52" s="61"/>
      <c r="EAJ52" s="61"/>
      <c r="EAK52" s="61"/>
      <c r="EAL52" s="61"/>
      <c r="EAM52" s="61"/>
      <c r="EAN52" s="61"/>
      <c r="EAO52" s="61"/>
      <c r="EAP52" s="61"/>
      <c r="EAQ52" s="61"/>
      <c r="EAR52" s="61"/>
      <c r="EAS52" s="61"/>
      <c r="EAT52" s="61"/>
      <c r="EAU52" s="61"/>
      <c r="EAV52" s="61"/>
      <c r="EAW52" s="61"/>
      <c r="EAX52" s="61"/>
      <c r="EAY52" s="61"/>
      <c r="EAZ52" s="61"/>
      <c r="EBA52" s="61"/>
      <c r="EBB52" s="61"/>
      <c r="EBC52" s="61"/>
      <c r="EBD52" s="61"/>
      <c r="EBE52" s="61"/>
      <c r="EBF52" s="61"/>
      <c r="EBG52" s="61"/>
      <c r="EBH52" s="61"/>
      <c r="EBI52" s="61"/>
      <c r="EBJ52" s="61"/>
      <c r="EBK52" s="61"/>
      <c r="EBL52" s="61"/>
      <c r="EBM52" s="61"/>
      <c r="EBN52" s="61"/>
      <c r="EBO52" s="61"/>
      <c r="EBP52" s="61"/>
      <c r="EBQ52" s="61"/>
      <c r="EBR52" s="61"/>
      <c r="EBS52" s="61"/>
      <c r="EBT52" s="61"/>
      <c r="EBU52" s="61"/>
      <c r="EBV52" s="61"/>
      <c r="EBW52" s="61"/>
      <c r="EBX52" s="61"/>
      <c r="EBY52" s="61"/>
      <c r="EBZ52" s="61"/>
      <c r="ECA52" s="61"/>
      <c r="ECB52" s="61"/>
      <c r="ECC52" s="61"/>
      <c r="ECD52" s="61"/>
      <c r="ECE52" s="61"/>
      <c r="ECF52" s="61"/>
      <c r="ECG52" s="61"/>
      <c r="ECH52" s="61"/>
      <c r="ECI52" s="61"/>
      <c r="ECJ52" s="61"/>
      <c r="ECK52" s="61"/>
      <c r="ECL52" s="61"/>
      <c r="ECM52" s="61"/>
      <c r="ECN52" s="61"/>
      <c r="ECO52" s="61"/>
      <c r="ECP52" s="61"/>
      <c r="ECQ52" s="61"/>
      <c r="ECR52" s="61"/>
      <c r="ECS52" s="61"/>
      <c r="ECT52" s="61"/>
      <c r="ECU52" s="61"/>
      <c r="ECV52" s="61"/>
      <c r="ECW52" s="61"/>
      <c r="ECX52" s="61"/>
      <c r="ECY52" s="61"/>
      <c r="ECZ52" s="61"/>
      <c r="EDA52" s="61"/>
      <c r="EDB52" s="61"/>
      <c r="EDC52" s="61"/>
      <c r="EDD52" s="61"/>
      <c r="EDE52" s="61"/>
      <c r="EDF52" s="61"/>
      <c r="EDG52" s="61"/>
      <c r="EDH52" s="61"/>
      <c r="EDI52" s="61"/>
      <c r="EDJ52" s="61"/>
      <c r="EDK52" s="61"/>
      <c r="EDL52" s="61"/>
      <c r="EDM52" s="61"/>
      <c r="EDN52" s="61"/>
      <c r="EDO52" s="61"/>
      <c r="EDP52" s="61"/>
      <c r="EDQ52" s="61"/>
      <c r="EDR52" s="61"/>
      <c r="EDS52" s="61"/>
      <c r="EDT52" s="61"/>
      <c r="EDU52" s="61"/>
      <c r="EDV52" s="61"/>
      <c r="EDW52" s="61"/>
      <c r="EDX52" s="61"/>
      <c r="EDY52" s="61"/>
      <c r="EDZ52" s="61"/>
      <c r="EEA52" s="61"/>
      <c r="EEB52" s="61"/>
      <c r="EEC52" s="61"/>
      <c r="EED52" s="61"/>
      <c r="EEE52" s="61"/>
      <c r="EEF52" s="61"/>
      <c r="EEG52" s="61"/>
      <c r="EEH52" s="61"/>
      <c r="EEI52" s="61"/>
      <c r="EEJ52" s="61"/>
      <c r="EEK52" s="61"/>
      <c r="EEL52" s="61"/>
      <c r="EEM52" s="61"/>
      <c r="EEN52" s="61"/>
      <c r="EEO52" s="61"/>
      <c r="EEP52" s="61"/>
      <c r="EEQ52" s="61"/>
      <c r="EER52" s="61"/>
      <c r="EES52" s="61"/>
      <c r="EET52" s="61"/>
      <c r="EEU52" s="61"/>
      <c r="EEV52" s="61"/>
      <c r="EEW52" s="61"/>
      <c r="EEX52" s="61"/>
      <c r="EEY52" s="61"/>
      <c r="EEZ52" s="61"/>
      <c r="EFA52" s="61"/>
      <c r="EFB52" s="61"/>
      <c r="EFC52" s="61"/>
      <c r="EFD52" s="61"/>
      <c r="EFE52" s="61"/>
      <c r="EFF52" s="61"/>
      <c r="EFG52" s="61"/>
      <c r="EFH52" s="61"/>
      <c r="EFI52" s="61"/>
      <c r="EFJ52" s="61"/>
      <c r="EFK52" s="61"/>
      <c r="EFL52" s="61"/>
      <c r="EFM52" s="61"/>
      <c r="EFN52" s="61"/>
      <c r="EFO52" s="61"/>
      <c r="EFP52" s="61"/>
      <c r="EFQ52" s="61"/>
      <c r="EFR52" s="61"/>
      <c r="EFS52" s="61"/>
      <c r="EFT52" s="61"/>
      <c r="EFU52" s="61"/>
      <c r="EFV52" s="61"/>
      <c r="EFW52" s="61"/>
      <c r="EFX52" s="61"/>
      <c r="EFY52" s="61"/>
      <c r="EFZ52" s="61"/>
      <c r="EGA52" s="61"/>
      <c r="EGB52" s="61"/>
      <c r="EGC52" s="61"/>
      <c r="EGD52" s="61"/>
      <c r="EGE52" s="61"/>
      <c r="EGF52" s="61"/>
      <c r="EGG52" s="61"/>
      <c r="EGH52" s="61"/>
      <c r="EGI52" s="61"/>
      <c r="EGJ52" s="61"/>
      <c r="EGK52" s="61"/>
      <c r="EGL52" s="61"/>
      <c r="EGM52" s="61"/>
      <c r="EGN52" s="61"/>
      <c r="EGO52" s="61"/>
      <c r="EGP52" s="61"/>
      <c r="EGQ52" s="61"/>
      <c r="EGR52" s="61"/>
      <c r="EGS52" s="61"/>
      <c r="EGT52" s="61"/>
      <c r="EGU52" s="61"/>
      <c r="EGV52" s="61"/>
      <c r="EGW52" s="61"/>
      <c r="EGX52" s="61"/>
      <c r="EGY52" s="61"/>
      <c r="EGZ52" s="61"/>
      <c r="EHA52" s="61"/>
      <c r="EHB52" s="61"/>
      <c r="EHC52" s="61"/>
      <c r="EHD52" s="61"/>
      <c r="EHE52" s="61"/>
      <c r="EHF52" s="61"/>
      <c r="EHG52" s="61"/>
      <c r="EHH52" s="61"/>
      <c r="EHI52" s="61"/>
      <c r="EHJ52" s="61"/>
      <c r="EHK52" s="61"/>
      <c r="EHL52" s="61"/>
      <c r="EHM52" s="61"/>
      <c r="EHN52" s="61"/>
      <c r="EHO52" s="61"/>
      <c r="EHP52" s="61"/>
      <c r="EHQ52" s="61"/>
      <c r="EHR52" s="61"/>
      <c r="EHS52" s="61"/>
      <c r="EHT52" s="61"/>
      <c r="EHU52" s="61"/>
      <c r="EHV52" s="61"/>
      <c r="EHW52" s="61"/>
      <c r="EHX52" s="61"/>
      <c r="EHY52" s="61"/>
      <c r="EHZ52" s="61"/>
      <c r="EIA52" s="61"/>
      <c r="EIB52" s="61"/>
      <c r="EIC52" s="61"/>
      <c r="EID52" s="61"/>
      <c r="EIE52" s="61"/>
      <c r="EIF52" s="61"/>
      <c r="EIG52" s="61"/>
      <c r="EIH52" s="61"/>
      <c r="EII52" s="61"/>
      <c r="EIJ52" s="61"/>
      <c r="EIK52" s="61"/>
      <c r="EIL52" s="61"/>
      <c r="EIM52" s="61"/>
      <c r="EIN52" s="61"/>
      <c r="EIO52" s="61"/>
      <c r="EIP52" s="61"/>
      <c r="EIQ52" s="61"/>
      <c r="EIR52" s="61"/>
      <c r="EIS52" s="61"/>
      <c r="EIT52" s="61"/>
      <c r="EIU52" s="61"/>
      <c r="EIV52" s="61"/>
      <c r="EIW52" s="61"/>
      <c r="EIX52" s="61"/>
      <c r="EIY52" s="61"/>
      <c r="EIZ52" s="61"/>
      <c r="EJA52" s="61"/>
      <c r="EJB52" s="61"/>
      <c r="EJC52" s="61"/>
      <c r="EJD52" s="61"/>
      <c r="EJE52" s="61"/>
      <c r="EJF52" s="61"/>
      <c r="EJG52" s="61"/>
      <c r="EJH52" s="61"/>
      <c r="EJI52" s="61"/>
      <c r="EJJ52" s="61"/>
      <c r="EJK52" s="61"/>
      <c r="EJL52" s="61"/>
      <c r="EJM52" s="61"/>
      <c r="EJN52" s="61"/>
      <c r="EJO52" s="61"/>
      <c r="EJP52" s="61"/>
      <c r="EJQ52" s="61"/>
      <c r="EJR52" s="61"/>
      <c r="EJS52" s="61"/>
      <c r="EJT52" s="61"/>
      <c r="EJU52" s="61"/>
      <c r="EJV52" s="61"/>
      <c r="EJW52" s="61"/>
      <c r="EJX52" s="61"/>
      <c r="EJY52" s="61"/>
      <c r="EJZ52" s="61"/>
      <c r="EKA52" s="61"/>
      <c r="EKB52" s="61"/>
      <c r="EKC52" s="61"/>
      <c r="EKD52" s="61"/>
      <c r="EKE52" s="61"/>
      <c r="EKF52" s="61"/>
      <c r="EKG52" s="61"/>
      <c r="EKH52" s="61"/>
      <c r="EKI52" s="61"/>
      <c r="EKJ52" s="61"/>
      <c r="EKK52" s="61"/>
      <c r="EKL52" s="61"/>
      <c r="EKM52" s="61"/>
      <c r="EKN52" s="61"/>
      <c r="EKO52" s="61"/>
      <c r="EKP52" s="61"/>
      <c r="EKQ52" s="61"/>
      <c r="EKR52" s="61"/>
      <c r="EKS52" s="61"/>
      <c r="EKT52" s="61"/>
      <c r="EKU52" s="61"/>
      <c r="EKV52" s="61"/>
      <c r="EKW52" s="61"/>
      <c r="EKX52" s="61"/>
      <c r="EKY52" s="61"/>
      <c r="EKZ52" s="61"/>
      <c r="ELA52" s="61"/>
      <c r="ELB52" s="61"/>
      <c r="ELC52" s="61"/>
      <c r="ELD52" s="61"/>
      <c r="ELE52" s="61"/>
      <c r="ELF52" s="61"/>
      <c r="ELG52" s="61"/>
      <c r="ELH52" s="61"/>
      <c r="ELI52" s="61"/>
      <c r="ELJ52" s="61"/>
      <c r="ELK52" s="61"/>
      <c r="ELL52" s="61"/>
      <c r="ELM52" s="61"/>
      <c r="ELN52" s="61"/>
      <c r="ELO52" s="61"/>
      <c r="ELP52" s="61"/>
      <c r="ELQ52" s="61"/>
      <c r="ELR52" s="61"/>
      <c r="ELS52" s="61"/>
      <c r="ELT52" s="61"/>
      <c r="ELU52" s="61"/>
      <c r="ELV52" s="61"/>
      <c r="ELW52" s="61"/>
      <c r="ELX52" s="61"/>
      <c r="ELY52" s="61"/>
      <c r="ELZ52" s="61"/>
      <c r="EMA52" s="61"/>
      <c r="EMB52" s="61"/>
      <c r="EMC52" s="61"/>
      <c r="EMD52" s="61"/>
      <c r="EME52" s="61"/>
      <c r="EMF52" s="61"/>
      <c r="EMG52" s="61"/>
      <c r="EMH52" s="61"/>
      <c r="EMI52" s="61"/>
      <c r="EMJ52" s="61"/>
      <c r="EMK52" s="61"/>
      <c r="EML52" s="61"/>
      <c r="EMM52" s="61"/>
      <c r="EMN52" s="61"/>
      <c r="EMO52" s="61"/>
      <c r="EMP52" s="61"/>
      <c r="EMQ52" s="61"/>
      <c r="EMR52" s="61"/>
      <c r="EMS52" s="61"/>
      <c r="EMT52" s="61"/>
      <c r="EMU52" s="61"/>
      <c r="EMV52" s="61"/>
      <c r="EMW52" s="61"/>
      <c r="EMX52" s="61"/>
      <c r="EMY52" s="61"/>
      <c r="EMZ52" s="61"/>
      <c r="ENA52" s="61"/>
      <c r="ENB52" s="61"/>
      <c r="ENC52" s="61"/>
      <c r="END52" s="61"/>
      <c r="ENE52" s="61"/>
      <c r="ENF52" s="61"/>
      <c r="ENG52" s="61"/>
      <c r="ENH52" s="61"/>
      <c r="ENI52" s="61"/>
      <c r="ENJ52" s="61"/>
      <c r="ENK52" s="61"/>
      <c r="ENL52" s="61"/>
      <c r="ENM52" s="61"/>
      <c r="ENN52" s="61"/>
      <c r="ENO52" s="61"/>
      <c r="ENP52" s="61"/>
      <c r="ENQ52" s="61"/>
      <c r="ENR52" s="61"/>
      <c r="ENS52" s="61"/>
      <c r="ENT52" s="61"/>
      <c r="ENU52" s="61"/>
      <c r="ENV52" s="61"/>
      <c r="ENW52" s="61"/>
      <c r="ENX52" s="61"/>
      <c r="ENY52" s="61"/>
      <c r="ENZ52" s="61"/>
      <c r="EOA52" s="61"/>
      <c r="EOB52" s="61"/>
      <c r="EOC52" s="61"/>
      <c r="EOD52" s="61"/>
      <c r="EOE52" s="61"/>
      <c r="EOF52" s="61"/>
      <c r="EOG52" s="61"/>
      <c r="EOH52" s="61"/>
      <c r="EOI52" s="61"/>
      <c r="EOJ52" s="61"/>
      <c r="EOK52" s="61"/>
      <c r="EOL52" s="61"/>
      <c r="EOM52" s="61"/>
      <c r="EON52" s="61"/>
      <c r="EOO52" s="61"/>
      <c r="EOP52" s="61"/>
      <c r="EOQ52" s="61"/>
      <c r="EOR52" s="61"/>
      <c r="EOS52" s="61"/>
      <c r="EOT52" s="61"/>
      <c r="EOU52" s="61"/>
      <c r="EOV52" s="61"/>
      <c r="EOW52" s="61"/>
      <c r="EOX52" s="61"/>
      <c r="EOY52" s="61"/>
      <c r="EOZ52" s="61"/>
      <c r="EPA52" s="61"/>
      <c r="EPB52" s="61"/>
      <c r="EPC52" s="61"/>
      <c r="EPD52" s="61"/>
      <c r="EPE52" s="61"/>
      <c r="EPF52" s="61"/>
      <c r="EPG52" s="61"/>
      <c r="EPH52" s="61"/>
      <c r="EPI52" s="61"/>
      <c r="EPJ52" s="61"/>
      <c r="EPK52" s="61"/>
      <c r="EPL52" s="61"/>
      <c r="EPM52" s="61"/>
      <c r="EPN52" s="61"/>
      <c r="EPO52" s="61"/>
      <c r="EPP52" s="61"/>
      <c r="EPQ52" s="61"/>
      <c r="EPR52" s="61"/>
      <c r="EPS52" s="61"/>
      <c r="EPT52" s="61"/>
      <c r="EPU52" s="61"/>
      <c r="EPV52" s="61"/>
      <c r="EPW52" s="61"/>
      <c r="EPX52" s="61"/>
      <c r="EPY52" s="61"/>
      <c r="EPZ52" s="61"/>
      <c r="EQA52" s="61"/>
      <c r="EQB52" s="61"/>
      <c r="EQC52" s="61"/>
      <c r="EQD52" s="61"/>
      <c r="EQE52" s="61"/>
      <c r="EQF52" s="61"/>
      <c r="EQG52" s="61"/>
      <c r="EQH52" s="61"/>
      <c r="EQI52" s="61"/>
      <c r="EQJ52" s="61"/>
      <c r="EQK52" s="61"/>
      <c r="EQL52" s="61"/>
      <c r="EQM52" s="61"/>
      <c r="EQN52" s="61"/>
      <c r="EQO52" s="61"/>
      <c r="EQP52" s="61"/>
      <c r="EQQ52" s="61"/>
      <c r="EQR52" s="61"/>
      <c r="EQS52" s="61"/>
      <c r="EQT52" s="61"/>
      <c r="EQU52" s="61"/>
      <c r="EQV52" s="61"/>
      <c r="EQW52" s="61"/>
      <c r="EQX52" s="61"/>
      <c r="EQY52" s="61"/>
      <c r="EQZ52" s="61"/>
      <c r="ERA52" s="61"/>
      <c r="ERB52" s="61"/>
      <c r="ERC52" s="61"/>
      <c r="ERD52" s="61"/>
      <c r="ERE52" s="61"/>
      <c r="ERF52" s="61"/>
      <c r="ERG52" s="61"/>
      <c r="ERH52" s="61"/>
      <c r="ERI52" s="61"/>
      <c r="ERJ52" s="61"/>
      <c r="ERK52" s="61"/>
      <c r="ERL52" s="61"/>
      <c r="ERM52" s="61"/>
      <c r="ERN52" s="61"/>
      <c r="ERO52" s="61"/>
      <c r="ERP52" s="61"/>
      <c r="ERQ52" s="61"/>
      <c r="ERR52" s="61"/>
      <c r="ERS52" s="61"/>
      <c r="ERT52" s="61"/>
      <c r="ERU52" s="61"/>
      <c r="ERV52" s="61"/>
      <c r="ERW52" s="61"/>
      <c r="ERX52" s="61"/>
      <c r="ERY52" s="61"/>
      <c r="ERZ52" s="61"/>
      <c r="ESA52" s="61"/>
      <c r="ESB52" s="61"/>
      <c r="ESC52" s="61"/>
      <c r="ESD52" s="61"/>
      <c r="ESE52" s="61"/>
      <c r="ESF52" s="61"/>
      <c r="ESG52" s="61"/>
      <c r="ESH52" s="61"/>
      <c r="ESI52" s="61"/>
      <c r="ESJ52" s="61"/>
      <c r="ESK52" s="61"/>
      <c r="ESL52" s="61"/>
      <c r="ESM52" s="61"/>
      <c r="ESN52" s="61"/>
      <c r="ESO52" s="61"/>
      <c r="ESP52" s="61"/>
      <c r="ESQ52" s="61"/>
      <c r="ESR52" s="61"/>
      <c r="ESS52" s="61"/>
      <c r="EST52" s="61"/>
      <c r="ESU52" s="61"/>
      <c r="ESV52" s="61"/>
      <c r="ESW52" s="61"/>
      <c r="ESX52" s="61"/>
      <c r="ESY52" s="61"/>
      <c r="ESZ52" s="61"/>
      <c r="ETA52" s="61"/>
      <c r="ETB52" s="61"/>
      <c r="ETC52" s="61"/>
      <c r="ETD52" s="61"/>
      <c r="ETE52" s="61"/>
      <c r="ETF52" s="61"/>
      <c r="ETG52" s="61"/>
      <c r="ETH52" s="61"/>
      <c r="ETI52" s="61"/>
      <c r="ETJ52" s="61"/>
      <c r="ETK52" s="61"/>
      <c r="ETL52" s="61"/>
      <c r="ETM52" s="61"/>
      <c r="ETN52" s="61"/>
      <c r="ETO52" s="61"/>
      <c r="ETP52" s="61"/>
      <c r="ETQ52" s="61"/>
      <c r="ETR52" s="61"/>
      <c r="ETS52" s="61"/>
      <c r="ETT52" s="61"/>
      <c r="ETU52" s="61"/>
      <c r="ETV52" s="61"/>
      <c r="ETW52" s="61"/>
      <c r="ETX52" s="61"/>
      <c r="ETY52" s="61"/>
      <c r="ETZ52" s="61"/>
      <c r="EUA52" s="61"/>
      <c r="EUB52" s="61"/>
      <c r="EUC52" s="61"/>
      <c r="EUD52" s="61"/>
      <c r="EUE52" s="61"/>
      <c r="EUF52" s="61"/>
      <c r="EUG52" s="61"/>
      <c r="EUH52" s="61"/>
      <c r="EUI52" s="61"/>
      <c r="EUJ52" s="61"/>
      <c r="EUK52" s="61"/>
      <c r="EUL52" s="61"/>
      <c r="EUM52" s="61"/>
      <c r="EUN52" s="61"/>
      <c r="EUO52" s="61"/>
      <c r="EUP52" s="61"/>
      <c r="EUQ52" s="61"/>
      <c r="EUR52" s="61"/>
      <c r="EUS52" s="61"/>
      <c r="EUT52" s="61"/>
      <c r="EUU52" s="61"/>
      <c r="EUV52" s="61"/>
      <c r="EUW52" s="61"/>
      <c r="EUX52" s="61"/>
      <c r="EUY52" s="61"/>
      <c r="EUZ52" s="61"/>
      <c r="EVA52" s="61"/>
      <c r="EVB52" s="61"/>
      <c r="EVC52" s="61"/>
      <c r="EVD52" s="61"/>
      <c r="EVE52" s="61"/>
      <c r="EVF52" s="61"/>
      <c r="EVG52" s="61"/>
      <c r="EVH52" s="61"/>
      <c r="EVI52" s="61"/>
      <c r="EVJ52" s="61"/>
      <c r="EVK52" s="61"/>
      <c r="EVL52" s="61"/>
      <c r="EVM52" s="61"/>
      <c r="EVN52" s="61"/>
      <c r="EVO52" s="61"/>
      <c r="EVP52" s="61"/>
      <c r="EVQ52" s="61"/>
      <c r="EVR52" s="61"/>
      <c r="EVS52" s="61"/>
      <c r="EVT52" s="61"/>
      <c r="EVU52" s="61"/>
      <c r="EVV52" s="61"/>
      <c r="EVW52" s="61"/>
      <c r="EVX52" s="61"/>
      <c r="EVY52" s="61"/>
      <c r="EVZ52" s="61"/>
      <c r="EWA52" s="61"/>
      <c r="EWB52" s="61"/>
      <c r="EWC52" s="61"/>
      <c r="EWD52" s="61"/>
      <c r="EWE52" s="61"/>
      <c r="EWF52" s="61"/>
      <c r="EWG52" s="61"/>
      <c r="EWH52" s="61"/>
      <c r="EWI52" s="61"/>
      <c r="EWJ52" s="61"/>
      <c r="EWK52" s="61"/>
      <c r="EWL52" s="61"/>
      <c r="EWM52" s="61"/>
      <c r="EWN52" s="61"/>
      <c r="EWO52" s="61"/>
      <c r="EWP52" s="61"/>
      <c r="EWQ52" s="61"/>
      <c r="EWR52" s="61"/>
      <c r="EWS52" s="61"/>
      <c r="EWT52" s="61"/>
      <c r="EWU52" s="61"/>
      <c r="EWV52" s="61"/>
      <c r="EWW52" s="61"/>
      <c r="EWX52" s="61"/>
      <c r="EWY52" s="61"/>
      <c r="EWZ52" s="61"/>
      <c r="EXA52" s="61"/>
      <c r="EXB52" s="61"/>
      <c r="EXC52" s="61"/>
      <c r="EXD52" s="61"/>
      <c r="EXE52" s="61"/>
      <c r="EXF52" s="61"/>
      <c r="EXG52" s="61"/>
      <c r="EXH52" s="61"/>
      <c r="EXI52" s="61"/>
      <c r="EXJ52" s="61"/>
      <c r="EXK52" s="61"/>
      <c r="EXL52" s="61"/>
      <c r="EXM52" s="61"/>
      <c r="EXN52" s="61"/>
      <c r="EXO52" s="61"/>
      <c r="EXP52" s="61"/>
      <c r="EXQ52" s="61"/>
      <c r="EXR52" s="61"/>
      <c r="EXS52" s="61"/>
      <c r="EXT52" s="61"/>
      <c r="EXU52" s="61"/>
      <c r="EXV52" s="61"/>
      <c r="EXW52" s="61"/>
      <c r="EXX52" s="61"/>
      <c r="EXY52" s="61"/>
      <c r="EXZ52" s="61"/>
      <c r="EYA52" s="61"/>
      <c r="EYB52" s="61"/>
      <c r="EYC52" s="61"/>
      <c r="EYD52" s="61"/>
      <c r="EYE52" s="61"/>
      <c r="EYF52" s="61"/>
      <c r="EYG52" s="61"/>
      <c r="EYH52" s="61"/>
      <c r="EYI52" s="61"/>
      <c r="EYJ52" s="61"/>
      <c r="EYK52" s="61"/>
      <c r="EYL52" s="61"/>
      <c r="EYM52" s="61"/>
      <c r="EYN52" s="61"/>
      <c r="EYO52" s="61"/>
      <c r="EYP52" s="61"/>
      <c r="EYQ52" s="61"/>
      <c r="EYR52" s="61"/>
      <c r="EYS52" s="61"/>
      <c r="EYT52" s="61"/>
      <c r="EYU52" s="61"/>
      <c r="EYV52" s="61"/>
      <c r="EYW52" s="61"/>
      <c r="EYX52" s="61"/>
      <c r="EYY52" s="61"/>
      <c r="EYZ52" s="61"/>
      <c r="EZA52" s="61"/>
      <c r="EZB52" s="61"/>
      <c r="EZC52" s="61"/>
      <c r="EZD52" s="61"/>
      <c r="EZE52" s="61"/>
      <c r="EZF52" s="61"/>
      <c r="EZG52" s="61"/>
      <c r="EZH52" s="61"/>
      <c r="EZI52" s="61"/>
      <c r="EZJ52" s="61"/>
      <c r="EZK52" s="61"/>
      <c r="EZL52" s="61"/>
      <c r="EZM52" s="61"/>
      <c r="EZN52" s="61"/>
      <c r="EZO52" s="61"/>
      <c r="EZP52" s="61"/>
      <c r="EZQ52" s="61"/>
      <c r="EZR52" s="61"/>
      <c r="EZS52" s="61"/>
      <c r="EZT52" s="61"/>
      <c r="EZU52" s="61"/>
      <c r="EZV52" s="61"/>
      <c r="EZW52" s="61"/>
      <c r="EZX52" s="61"/>
      <c r="EZY52" s="61"/>
      <c r="EZZ52" s="61"/>
      <c r="FAA52" s="61"/>
      <c r="FAB52" s="61"/>
      <c r="FAC52" s="61"/>
      <c r="FAD52" s="61"/>
      <c r="FAE52" s="61"/>
      <c r="FAF52" s="61"/>
      <c r="FAG52" s="61"/>
      <c r="FAH52" s="61"/>
      <c r="FAI52" s="61"/>
      <c r="FAJ52" s="61"/>
      <c r="FAK52" s="61"/>
      <c r="FAL52" s="61"/>
      <c r="FAM52" s="61"/>
      <c r="FAN52" s="61"/>
      <c r="FAO52" s="61"/>
      <c r="FAP52" s="61"/>
      <c r="FAQ52" s="61"/>
      <c r="FAR52" s="61"/>
      <c r="FAS52" s="61"/>
      <c r="FAT52" s="61"/>
      <c r="FAU52" s="61"/>
      <c r="FAV52" s="61"/>
      <c r="FAW52" s="61"/>
      <c r="FAX52" s="61"/>
      <c r="FAY52" s="61"/>
      <c r="FAZ52" s="61"/>
      <c r="FBA52" s="61"/>
      <c r="FBB52" s="61"/>
      <c r="FBC52" s="61"/>
      <c r="FBD52" s="61"/>
      <c r="FBE52" s="61"/>
      <c r="FBF52" s="61"/>
      <c r="FBG52" s="61"/>
      <c r="FBH52" s="61"/>
      <c r="FBI52" s="61"/>
      <c r="FBJ52" s="61"/>
      <c r="FBK52" s="61"/>
      <c r="FBL52" s="61"/>
      <c r="FBM52" s="61"/>
      <c r="FBN52" s="61"/>
      <c r="FBO52" s="61"/>
      <c r="FBP52" s="61"/>
      <c r="FBQ52" s="61"/>
      <c r="FBR52" s="61"/>
      <c r="FBS52" s="61"/>
      <c r="FBT52" s="61"/>
      <c r="FBU52" s="61"/>
      <c r="FBV52" s="61"/>
      <c r="FBW52" s="61"/>
      <c r="FBX52" s="61"/>
      <c r="FBY52" s="61"/>
      <c r="FBZ52" s="61"/>
      <c r="FCA52" s="61"/>
      <c r="FCB52" s="61"/>
      <c r="FCC52" s="61"/>
      <c r="FCD52" s="61"/>
      <c r="FCE52" s="61"/>
      <c r="FCF52" s="61"/>
      <c r="FCG52" s="61"/>
      <c r="FCH52" s="61"/>
      <c r="FCI52" s="61"/>
      <c r="FCJ52" s="61"/>
      <c r="FCK52" s="61"/>
      <c r="FCL52" s="61"/>
      <c r="FCM52" s="61"/>
      <c r="FCN52" s="61"/>
      <c r="FCO52" s="61"/>
      <c r="FCP52" s="61"/>
      <c r="FCQ52" s="61"/>
      <c r="FCR52" s="61"/>
      <c r="FCS52" s="61"/>
      <c r="FCT52" s="61"/>
      <c r="FCU52" s="61"/>
      <c r="FCV52" s="61"/>
      <c r="FCW52" s="61"/>
      <c r="FCX52" s="61"/>
      <c r="FCY52" s="61"/>
      <c r="FCZ52" s="61"/>
      <c r="FDA52" s="61"/>
      <c r="FDB52" s="61"/>
      <c r="FDC52" s="61"/>
      <c r="FDD52" s="61"/>
      <c r="FDE52" s="61"/>
      <c r="FDF52" s="61"/>
      <c r="FDG52" s="61"/>
      <c r="FDH52" s="61"/>
      <c r="FDI52" s="61"/>
      <c r="FDJ52" s="61"/>
      <c r="FDK52" s="61"/>
      <c r="FDL52" s="61"/>
      <c r="FDM52" s="61"/>
      <c r="FDN52" s="61"/>
      <c r="FDO52" s="61"/>
      <c r="FDP52" s="61"/>
      <c r="FDQ52" s="61"/>
      <c r="FDR52" s="61"/>
      <c r="FDS52" s="61"/>
      <c r="FDT52" s="61"/>
      <c r="FDU52" s="61"/>
      <c r="FDV52" s="61"/>
      <c r="FDW52" s="61"/>
      <c r="FDX52" s="61"/>
      <c r="FDY52" s="61"/>
      <c r="FDZ52" s="61"/>
      <c r="FEA52" s="61"/>
      <c r="FEB52" s="61"/>
      <c r="FEC52" s="61"/>
      <c r="FED52" s="61"/>
      <c r="FEE52" s="61"/>
      <c r="FEF52" s="61"/>
      <c r="FEG52" s="61"/>
      <c r="FEH52" s="61"/>
      <c r="FEI52" s="61"/>
      <c r="FEJ52" s="61"/>
      <c r="FEK52" s="61"/>
      <c r="FEL52" s="61"/>
      <c r="FEM52" s="61"/>
      <c r="FEN52" s="61"/>
      <c r="FEO52" s="61"/>
      <c r="FEP52" s="61"/>
      <c r="FEQ52" s="61"/>
      <c r="FER52" s="61"/>
      <c r="FES52" s="61"/>
      <c r="FET52" s="61"/>
      <c r="FEU52" s="61"/>
      <c r="FEV52" s="61"/>
      <c r="FEW52" s="61"/>
      <c r="FEX52" s="61"/>
      <c r="FEY52" s="61"/>
      <c r="FEZ52" s="61"/>
      <c r="FFA52" s="61"/>
      <c r="FFB52" s="61"/>
      <c r="FFC52" s="61"/>
      <c r="FFD52" s="61"/>
      <c r="FFE52" s="61"/>
      <c r="FFF52" s="61"/>
      <c r="FFG52" s="61"/>
      <c r="FFH52" s="61"/>
      <c r="FFI52" s="61"/>
      <c r="FFJ52" s="61"/>
      <c r="FFK52" s="61"/>
      <c r="FFL52" s="61"/>
      <c r="FFM52" s="61"/>
      <c r="FFN52" s="61"/>
      <c r="FFO52" s="61"/>
      <c r="FFP52" s="61"/>
      <c r="FFQ52" s="61"/>
      <c r="FFR52" s="61"/>
      <c r="FFS52" s="61"/>
      <c r="FFT52" s="61"/>
      <c r="FFU52" s="61"/>
      <c r="FFV52" s="61"/>
      <c r="FFW52" s="61"/>
      <c r="FFX52" s="61"/>
      <c r="FFY52" s="61"/>
      <c r="FFZ52" s="61"/>
      <c r="FGA52" s="61"/>
      <c r="FGB52" s="61"/>
      <c r="FGC52" s="61"/>
      <c r="FGD52" s="61"/>
      <c r="FGE52" s="61"/>
      <c r="FGF52" s="61"/>
      <c r="FGG52" s="61"/>
      <c r="FGH52" s="61"/>
      <c r="FGI52" s="61"/>
      <c r="FGJ52" s="61"/>
      <c r="FGK52" s="61"/>
      <c r="FGL52" s="61"/>
      <c r="FGM52" s="61"/>
      <c r="FGN52" s="61"/>
      <c r="FGO52" s="61"/>
      <c r="FGP52" s="61"/>
      <c r="FGQ52" s="61"/>
      <c r="FGR52" s="61"/>
      <c r="FGS52" s="61"/>
      <c r="FGT52" s="61"/>
      <c r="FGU52" s="61"/>
      <c r="FGV52" s="61"/>
      <c r="FGW52" s="61"/>
      <c r="FGX52" s="61"/>
      <c r="FGY52" s="61"/>
      <c r="FGZ52" s="61"/>
      <c r="FHA52" s="61"/>
      <c r="FHB52" s="61"/>
      <c r="FHC52" s="61"/>
      <c r="FHD52" s="61"/>
      <c r="FHE52" s="61"/>
      <c r="FHF52" s="61"/>
      <c r="FHG52" s="61"/>
      <c r="FHH52" s="61"/>
      <c r="FHI52" s="61"/>
      <c r="FHJ52" s="61"/>
      <c r="FHK52" s="61"/>
      <c r="FHL52" s="61"/>
      <c r="FHM52" s="61"/>
      <c r="FHN52" s="61"/>
      <c r="FHO52" s="61"/>
      <c r="FHP52" s="61"/>
      <c r="FHQ52" s="61"/>
      <c r="FHR52" s="61"/>
      <c r="FHS52" s="61"/>
      <c r="FHT52" s="61"/>
      <c r="FHU52" s="61"/>
      <c r="FHV52" s="61"/>
      <c r="FHW52" s="61"/>
      <c r="FHX52" s="61"/>
      <c r="FHY52" s="61"/>
      <c r="FHZ52" s="61"/>
      <c r="FIA52" s="61"/>
      <c r="FIB52" s="61"/>
      <c r="FIC52" s="61"/>
      <c r="FID52" s="61"/>
      <c r="FIE52" s="61"/>
      <c r="FIF52" s="61"/>
      <c r="FIG52" s="61"/>
      <c r="FIH52" s="61"/>
      <c r="FII52" s="61"/>
      <c r="FIJ52" s="61"/>
      <c r="FIK52" s="61"/>
      <c r="FIL52" s="61"/>
      <c r="FIM52" s="61"/>
      <c r="FIN52" s="61"/>
      <c r="FIO52" s="61"/>
      <c r="FIP52" s="61"/>
      <c r="FIQ52" s="61"/>
      <c r="FIR52" s="61"/>
      <c r="FIS52" s="61"/>
      <c r="FIT52" s="61"/>
      <c r="FIU52" s="61"/>
      <c r="FIV52" s="61"/>
      <c r="FIW52" s="61"/>
      <c r="FIX52" s="61"/>
      <c r="FIY52" s="61"/>
      <c r="FIZ52" s="61"/>
      <c r="FJA52" s="61"/>
      <c r="FJB52" s="61"/>
      <c r="FJC52" s="61"/>
      <c r="FJD52" s="61"/>
      <c r="FJE52" s="61"/>
      <c r="FJF52" s="61"/>
      <c r="FJG52" s="61"/>
      <c r="FJH52" s="61"/>
      <c r="FJI52" s="61"/>
      <c r="FJJ52" s="61"/>
      <c r="FJK52" s="61"/>
      <c r="FJL52" s="61"/>
      <c r="FJM52" s="61"/>
      <c r="FJN52" s="61"/>
      <c r="FJO52" s="61"/>
      <c r="FJP52" s="61"/>
      <c r="FJQ52" s="61"/>
      <c r="FJR52" s="61"/>
      <c r="FJS52" s="61"/>
      <c r="FJT52" s="61"/>
      <c r="FJU52" s="61"/>
      <c r="FJV52" s="61"/>
      <c r="FJW52" s="61"/>
      <c r="FJX52" s="61"/>
      <c r="FJY52" s="61"/>
      <c r="FJZ52" s="61"/>
      <c r="FKA52" s="61"/>
      <c r="FKB52" s="61"/>
      <c r="FKC52" s="61"/>
      <c r="FKD52" s="61"/>
      <c r="FKE52" s="61"/>
      <c r="FKF52" s="61"/>
      <c r="FKG52" s="61"/>
      <c r="FKH52" s="61"/>
      <c r="FKI52" s="61"/>
      <c r="FKJ52" s="61"/>
      <c r="FKK52" s="61"/>
      <c r="FKL52" s="61"/>
      <c r="FKM52" s="61"/>
      <c r="FKN52" s="61"/>
      <c r="FKO52" s="61"/>
      <c r="FKP52" s="61"/>
      <c r="FKQ52" s="61"/>
      <c r="FKR52" s="61"/>
      <c r="FKS52" s="61"/>
      <c r="FKT52" s="61"/>
      <c r="FKU52" s="61"/>
      <c r="FKV52" s="61"/>
      <c r="FKW52" s="61"/>
      <c r="FKX52" s="61"/>
      <c r="FKY52" s="61"/>
      <c r="FKZ52" s="61"/>
      <c r="FLA52" s="61"/>
      <c r="FLB52" s="61"/>
      <c r="FLC52" s="61"/>
      <c r="FLD52" s="61"/>
      <c r="FLE52" s="61"/>
      <c r="FLF52" s="61"/>
      <c r="FLG52" s="61"/>
      <c r="FLH52" s="61"/>
      <c r="FLI52" s="61"/>
      <c r="FLJ52" s="61"/>
      <c r="FLK52" s="61"/>
      <c r="FLL52" s="61"/>
      <c r="FLM52" s="61"/>
      <c r="FLN52" s="61"/>
      <c r="FLO52" s="61"/>
      <c r="FLP52" s="61"/>
      <c r="FLQ52" s="61"/>
      <c r="FLR52" s="61"/>
      <c r="FLS52" s="61"/>
      <c r="FLT52" s="61"/>
      <c r="FLU52" s="61"/>
      <c r="FLV52" s="61"/>
      <c r="FLW52" s="61"/>
      <c r="FLX52" s="61"/>
      <c r="FLY52" s="61"/>
      <c r="FLZ52" s="61"/>
      <c r="FMA52" s="61"/>
      <c r="FMB52" s="61"/>
      <c r="FMC52" s="61"/>
      <c r="FMD52" s="61"/>
      <c r="FME52" s="61"/>
      <c r="FMF52" s="61"/>
      <c r="FMG52" s="61"/>
      <c r="FMH52" s="61"/>
      <c r="FMI52" s="61"/>
      <c r="FMJ52" s="61"/>
      <c r="FMK52" s="61"/>
      <c r="FML52" s="61"/>
      <c r="FMM52" s="61"/>
      <c r="FMN52" s="61"/>
      <c r="FMO52" s="61"/>
      <c r="FMP52" s="61"/>
      <c r="FMQ52" s="61"/>
      <c r="FMR52" s="61"/>
      <c r="FMS52" s="61"/>
      <c r="FMT52" s="61"/>
      <c r="FMU52" s="61"/>
      <c r="FMV52" s="61"/>
      <c r="FMW52" s="61"/>
      <c r="FMX52" s="61"/>
      <c r="FMY52" s="61"/>
      <c r="FMZ52" s="61"/>
      <c r="FNA52" s="61"/>
      <c r="FNB52" s="61"/>
      <c r="FNC52" s="61"/>
      <c r="FND52" s="61"/>
      <c r="FNE52" s="61"/>
      <c r="FNF52" s="61"/>
      <c r="FNG52" s="61"/>
      <c r="FNH52" s="61"/>
      <c r="FNI52" s="61"/>
      <c r="FNJ52" s="61"/>
      <c r="FNK52" s="61"/>
      <c r="FNL52" s="61"/>
      <c r="FNM52" s="61"/>
      <c r="FNN52" s="61"/>
      <c r="FNO52" s="61"/>
      <c r="FNP52" s="61"/>
      <c r="FNQ52" s="61"/>
      <c r="FNR52" s="61"/>
      <c r="FNS52" s="61"/>
      <c r="FNT52" s="61"/>
      <c r="FNU52" s="61"/>
      <c r="FNV52" s="61"/>
      <c r="FNW52" s="61"/>
      <c r="FNX52" s="61"/>
      <c r="FNY52" s="61"/>
      <c r="FNZ52" s="61"/>
      <c r="FOA52" s="61"/>
      <c r="FOB52" s="61"/>
      <c r="FOC52" s="61"/>
      <c r="FOD52" s="61"/>
      <c r="FOE52" s="61"/>
      <c r="FOF52" s="61"/>
      <c r="FOG52" s="61"/>
      <c r="FOH52" s="61"/>
      <c r="FOI52" s="61"/>
      <c r="FOJ52" s="61"/>
      <c r="FOK52" s="61"/>
      <c r="FOL52" s="61"/>
      <c r="FOM52" s="61"/>
      <c r="FON52" s="61"/>
      <c r="FOO52" s="61"/>
      <c r="FOP52" s="61"/>
      <c r="FOQ52" s="61"/>
      <c r="FOR52" s="61"/>
      <c r="FOS52" s="61"/>
      <c r="FOT52" s="61"/>
      <c r="FOU52" s="61"/>
      <c r="FOV52" s="61"/>
      <c r="FOW52" s="61"/>
      <c r="FOX52" s="61"/>
      <c r="FOY52" s="61"/>
      <c r="FOZ52" s="61"/>
      <c r="FPA52" s="61"/>
      <c r="FPB52" s="61"/>
      <c r="FPC52" s="61"/>
      <c r="FPD52" s="61"/>
      <c r="FPE52" s="61"/>
      <c r="FPF52" s="61"/>
      <c r="FPG52" s="61"/>
      <c r="FPH52" s="61"/>
      <c r="FPI52" s="61"/>
      <c r="FPJ52" s="61"/>
      <c r="FPK52" s="61"/>
      <c r="FPL52" s="61"/>
      <c r="FPM52" s="61"/>
      <c r="FPN52" s="61"/>
      <c r="FPO52" s="61"/>
      <c r="FPP52" s="61"/>
      <c r="FPQ52" s="61"/>
      <c r="FPR52" s="61"/>
      <c r="FPS52" s="61"/>
      <c r="FPT52" s="61"/>
      <c r="FPU52" s="61"/>
      <c r="FPV52" s="61"/>
      <c r="FPW52" s="61"/>
      <c r="FPX52" s="61"/>
      <c r="FPY52" s="61"/>
      <c r="FPZ52" s="61"/>
      <c r="FQA52" s="61"/>
      <c r="FQB52" s="61"/>
      <c r="FQC52" s="61"/>
      <c r="FQD52" s="61"/>
      <c r="FQE52" s="61"/>
      <c r="FQF52" s="61"/>
      <c r="FQG52" s="61"/>
      <c r="FQH52" s="61"/>
      <c r="FQI52" s="61"/>
      <c r="FQJ52" s="61"/>
      <c r="FQK52" s="61"/>
      <c r="FQL52" s="61"/>
      <c r="FQM52" s="61"/>
      <c r="FQN52" s="61"/>
      <c r="FQO52" s="61"/>
      <c r="FQP52" s="61"/>
      <c r="FQQ52" s="61"/>
      <c r="FQR52" s="61"/>
      <c r="FQS52" s="61"/>
      <c r="FQT52" s="61"/>
      <c r="FQU52" s="61"/>
      <c r="FQV52" s="61"/>
      <c r="FQW52" s="61"/>
      <c r="FQX52" s="61"/>
      <c r="FQY52" s="61"/>
      <c r="FQZ52" s="61"/>
      <c r="FRA52" s="61"/>
      <c r="FRB52" s="61"/>
      <c r="FRC52" s="61"/>
      <c r="FRD52" s="61"/>
      <c r="FRE52" s="61"/>
      <c r="FRF52" s="61"/>
      <c r="FRG52" s="61"/>
      <c r="FRH52" s="61"/>
      <c r="FRI52" s="61"/>
      <c r="FRJ52" s="61"/>
      <c r="FRK52" s="61"/>
      <c r="FRL52" s="61"/>
      <c r="FRM52" s="61"/>
      <c r="FRN52" s="61"/>
      <c r="FRO52" s="61"/>
      <c r="FRP52" s="61"/>
      <c r="FRQ52" s="61"/>
      <c r="FRR52" s="61"/>
      <c r="FRS52" s="61"/>
      <c r="FRT52" s="61"/>
      <c r="FRU52" s="61"/>
      <c r="FRV52" s="61"/>
      <c r="FRW52" s="61"/>
      <c r="FRX52" s="61"/>
      <c r="FRY52" s="61"/>
      <c r="FRZ52" s="61"/>
      <c r="FSA52" s="61"/>
      <c r="FSB52" s="61"/>
      <c r="FSC52" s="61"/>
      <c r="FSD52" s="61"/>
      <c r="FSE52" s="61"/>
      <c r="FSF52" s="61"/>
      <c r="FSG52" s="61"/>
      <c r="FSH52" s="61"/>
      <c r="FSI52" s="61"/>
      <c r="FSJ52" s="61"/>
      <c r="FSK52" s="61"/>
      <c r="FSL52" s="61"/>
      <c r="FSM52" s="61"/>
      <c r="FSN52" s="61"/>
      <c r="FSO52" s="61"/>
      <c r="FSP52" s="61"/>
      <c r="FSQ52" s="61"/>
      <c r="FSR52" s="61"/>
      <c r="FSS52" s="61"/>
      <c r="FST52" s="61"/>
      <c r="FSU52" s="61"/>
      <c r="FSV52" s="61"/>
      <c r="FSW52" s="61"/>
      <c r="FSX52" s="61"/>
      <c r="FSY52" s="61"/>
      <c r="FSZ52" s="61"/>
      <c r="FTA52" s="61"/>
      <c r="FTB52" s="61"/>
      <c r="FTC52" s="61"/>
      <c r="FTD52" s="61"/>
      <c r="FTE52" s="61"/>
      <c r="FTF52" s="61"/>
      <c r="FTG52" s="61"/>
      <c r="FTH52" s="61"/>
      <c r="FTI52" s="61"/>
      <c r="FTJ52" s="61"/>
      <c r="FTK52" s="61"/>
      <c r="FTL52" s="61"/>
      <c r="FTM52" s="61"/>
      <c r="FTN52" s="61"/>
      <c r="FTO52" s="61"/>
      <c r="FTP52" s="61"/>
      <c r="FTQ52" s="61"/>
      <c r="FTR52" s="61"/>
      <c r="FTS52" s="61"/>
      <c r="FTT52" s="61"/>
      <c r="FTU52" s="61"/>
      <c r="FTV52" s="61"/>
      <c r="FTW52" s="61"/>
      <c r="FTX52" s="61"/>
      <c r="FTY52" s="61"/>
      <c r="FTZ52" s="61"/>
      <c r="FUA52" s="61"/>
      <c r="FUB52" s="61"/>
      <c r="FUC52" s="61"/>
      <c r="FUD52" s="61"/>
      <c r="FUE52" s="61"/>
      <c r="FUF52" s="61"/>
      <c r="FUG52" s="61"/>
      <c r="FUH52" s="61"/>
      <c r="FUI52" s="61"/>
      <c r="FUJ52" s="61"/>
      <c r="FUK52" s="61"/>
      <c r="FUL52" s="61"/>
      <c r="FUM52" s="61"/>
      <c r="FUN52" s="61"/>
      <c r="FUO52" s="61"/>
      <c r="FUP52" s="61"/>
      <c r="FUQ52" s="61"/>
      <c r="FUR52" s="61"/>
      <c r="FUS52" s="61"/>
      <c r="FUT52" s="61"/>
      <c r="FUU52" s="61"/>
      <c r="FUV52" s="61"/>
      <c r="FUW52" s="61"/>
      <c r="FUX52" s="61"/>
      <c r="FUY52" s="61"/>
      <c r="FUZ52" s="61"/>
      <c r="FVA52" s="61"/>
      <c r="FVB52" s="61"/>
      <c r="FVC52" s="61"/>
      <c r="FVD52" s="61"/>
      <c r="FVE52" s="61"/>
      <c r="FVF52" s="61"/>
      <c r="FVG52" s="61"/>
      <c r="FVH52" s="61"/>
      <c r="FVI52" s="61"/>
      <c r="FVJ52" s="61"/>
      <c r="FVK52" s="61"/>
      <c r="FVL52" s="61"/>
      <c r="FVM52" s="61"/>
      <c r="FVN52" s="61"/>
      <c r="FVO52" s="61"/>
      <c r="FVP52" s="61"/>
      <c r="FVQ52" s="61"/>
      <c r="FVR52" s="61"/>
      <c r="FVS52" s="61"/>
      <c r="FVT52" s="61"/>
      <c r="FVU52" s="61"/>
      <c r="FVV52" s="61"/>
      <c r="FVW52" s="61"/>
      <c r="FVX52" s="61"/>
      <c r="FVY52" s="61"/>
      <c r="FVZ52" s="61"/>
      <c r="FWA52" s="61"/>
      <c r="FWB52" s="61"/>
      <c r="FWC52" s="61"/>
      <c r="FWD52" s="61"/>
      <c r="FWE52" s="61"/>
      <c r="FWF52" s="61"/>
      <c r="FWG52" s="61"/>
      <c r="FWH52" s="61"/>
      <c r="FWI52" s="61"/>
      <c r="FWJ52" s="61"/>
      <c r="FWK52" s="61"/>
      <c r="FWL52" s="61"/>
      <c r="FWM52" s="61"/>
      <c r="FWN52" s="61"/>
      <c r="FWO52" s="61"/>
      <c r="FWP52" s="61"/>
      <c r="FWQ52" s="61"/>
      <c r="FWR52" s="61"/>
      <c r="FWS52" s="61"/>
      <c r="FWT52" s="61"/>
      <c r="FWU52" s="61"/>
      <c r="FWV52" s="61"/>
      <c r="FWW52" s="61"/>
      <c r="FWX52" s="61"/>
      <c r="FWY52" s="61"/>
      <c r="FWZ52" s="61"/>
      <c r="FXA52" s="61"/>
      <c r="FXB52" s="61"/>
      <c r="FXC52" s="61"/>
      <c r="FXD52" s="61"/>
      <c r="FXE52" s="61"/>
      <c r="FXF52" s="61"/>
      <c r="FXG52" s="61"/>
      <c r="FXH52" s="61"/>
      <c r="FXI52" s="61"/>
      <c r="FXJ52" s="61"/>
      <c r="FXK52" s="61"/>
      <c r="FXL52" s="61"/>
      <c r="FXM52" s="61"/>
      <c r="FXN52" s="61"/>
      <c r="FXO52" s="61"/>
      <c r="FXP52" s="61"/>
      <c r="FXQ52" s="61"/>
      <c r="FXR52" s="61"/>
      <c r="FXS52" s="61"/>
      <c r="FXT52" s="61"/>
      <c r="FXU52" s="61"/>
      <c r="FXV52" s="61"/>
      <c r="FXW52" s="61"/>
      <c r="FXX52" s="61"/>
      <c r="FXY52" s="61"/>
      <c r="FXZ52" s="61"/>
      <c r="FYA52" s="61"/>
      <c r="FYB52" s="61"/>
      <c r="FYC52" s="61"/>
      <c r="FYD52" s="61"/>
      <c r="FYE52" s="61"/>
      <c r="FYF52" s="61"/>
      <c r="FYG52" s="61"/>
      <c r="FYH52" s="61"/>
      <c r="FYI52" s="61"/>
      <c r="FYJ52" s="61"/>
      <c r="FYK52" s="61"/>
      <c r="FYL52" s="61"/>
      <c r="FYM52" s="61"/>
      <c r="FYN52" s="61"/>
      <c r="FYO52" s="61"/>
      <c r="FYP52" s="61"/>
      <c r="FYQ52" s="61"/>
      <c r="FYR52" s="61"/>
      <c r="FYS52" s="61"/>
      <c r="FYT52" s="61"/>
      <c r="FYU52" s="61"/>
      <c r="FYV52" s="61"/>
      <c r="FYW52" s="61"/>
      <c r="FYX52" s="61"/>
      <c r="FYY52" s="61"/>
      <c r="FYZ52" s="61"/>
      <c r="FZA52" s="61"/>
      <c r="FZB52" s="61"/>
      <c r="FZC52" s="61"/>
      <c r="FZD52" s="61"/>
      <c r="FZE52" s="61"/>
      <c r="FZF52" s="61"/>
      <c r="FZG52" s="61"/>
      <c r="FZH52" s="61"/>
      <c r="FZI52" s="61"/>
      <c r="FZJ52" s="61"/>
      <c r="FZK52" s="61"/>
      <c r="FZL52" s="61"/>
      <c r="FZM52" s="61"/>
      <c r="FZN52" s="61"/>
      <c r="FZO52" s="61"/>
      <c r="FZP52" s="61"/>
      <c r="FZQ52" s="61"/>
      <c r="FZR52" s="61"/>
      <c r="FZS52" s="61"/>
      <c r="FZT52" s="61"/>
      <c r="FZU52" s="61"/>
      <c r="FZV52" s="61"/>
      <c r="FZW52" s="61"/>
      <c r="FZX52" s="61"/>
      <c r="FZY52" s="61"/>
      <c r="FZZ52" s="61"/>
      <c r="GAA52" s="61"/>
      <c r="GAB52" s="61"/>
      <c r="GAC52" s="61"/>
      <c r="GAD52" s="61"/>
      <c r="GAE52" s="61"/>
      <c r="GAF52" s="61"/>
      <c r="GAG52" s="61"/>
      <c r="GAH52" s="61"/>
      <c r="GAI52" s="61"/>
      <c r="GAJ52" s="61"/>
      <c r="GAK52" s="61"/>
      <c r="GAL52" s="61"/>
      <c r="GAM52" s="61"/>
      <c r="GAN52" s="61"/>
      <c r="GAO52" s="61"/>
      <c r="GAP52" s="61"/>
      <c r="GAQ52" s="61"/>
      <c r="GAR52" s="61"/>
      <c r="GAS52" s="61"/>
      <c r="GAT52" s="61"/>
      <c r="GAU52" s="61"/>
      <c r="GAV52" s="61"/>
      <c r="GAW52" s="61"/>
      <c r="GAX52" s="61"/>
      <c r="GAY52" s="61"/>
      <c r="GAZ52" s="61"/>
      <c r="GBA52" s="61"/>
      <c r="GBB52" s="61"/>
      <c r="GBC52" s="61"/>
      <c r="GBD52" s="61"/>
      <c r="GBE52" s="61"/>
      <c r="GBF52" s="61"/>
      <c r="GBG52" s="61"/>
      <c r="GBH52" s="61"/>
      <c r="GBI52" s="61"/>
      <c r="GBJ52" s="61"/>
      <c r="GBK52" s="61"/>
      <c r="GBL52" s="61"/>
      <c r="GBM52" s="61"/>
      <c r="GBN52" s="61"/>
      <c r="GBO52" s="61"/>
      <c r="GBP52" s="61"/>
      <c r="GBQ52" s="61"/>
      <c r="GBR52" s="61"/>
      <c r="GBS52" s="61"/>
      <c r="GBT52" s="61"/>
      <c r="GBU52" s="61"/>
      <c r="GBV52" s="61"/>
      <c r="GBW52" s="61"/>
      <c r="GBX52" s="61"/>
      <c r="GBY52" s="61"/>
      <c r="GBZ52" s="61"/>
      <c r="GCA52" s="61"/>
      <c r="GCB52" s="61"/>
      <c r="GCC52" s="61"/>
      <c r="GCD52" s="61"/>
      <c r="GCE52" s="61"/>
      <c r="GCF52" s="61"/>
      <c r="GCG52" s="61"/>
      <c r="GCH52" s="61"/>
      <c r="GCI52" s="61"/>
      <c r="GCJ52" s="61"/>
      <c r="GCK52" s="61"/>
      <c r="GCL52" s="61"/>
      <c r="GCM52" s="61"/>
      <c r="GCN52" s="61"/>
      <c r="GCO52" s="61"/>
      <c r="GCP52" s="61"/>
      <c r="GCQ52" s="61"/>
      <c r="GCR52" s="61"/>
      <c r="GCS52" s="61"/>
      <c r="GCT52" s="61"/>
      <c r="GCU52" s="61"/>
      <c r="GCV52" s="61"/>
      <c r="GCW52" s="61"/>
      <c r="GCX52" s="61"/>
      <c r="GCY52" s="61"/>
      <c r="GCZ52" s="61"/>
      <c r="GDA52" s="61"/>
      <c r="GDB52" s="61"/>
      <c r="GDC52" s="61"/>
      <c r="GDD52" s="61"/>
      <c r="GDE52" s="61"/>
      <c r="GDF52" s="61"/>
      <c r="GDG52" s="61"/>
      <c r="GDH52" s="61"/>
      <c r="GDI52" s="61"/>
      <c r="GDJ52" s="61"/>
      <c r="GDK52" s="61"/>
      <c r="GDL52" s="61"/>
      <c r="GDM52" s="61"/>
      <c r="GDN52" s="61"/>
      <c r="GDO52" s="61"/>
      <c r="GDP52" s="61"/>
      <c r="GDQ52" s="61"/>
      <c r="GDR52" s="61"/>
      <c r="GDS52" s="61"/>
      <c r="GDT52" s="61"/>
      <c r="GDU52" s="61"/>
      <c r="GDV52" s="61"/>
      <c r="GDW52" s="61"/>
      <c r="GDX52" s="61"/>
      <c r="GDY52" s="61"/>
      <c r="GDZ52" s="61"/>
      <c r="GEA52" s="61"/>
      <c r="GEB52" s="61"/>
      <c r="GEC52" s="61"/>
      <c r="GED52" s="61"/>
      <c r="GEE52" s="61"/>
      <c r="GEF52" s="61"/>
      <c r="GEG52" s="61"/>
      <c r="GEH52" s="61"/>
      <c r="GEI52" s="61"/>
      <c r="GEJ52" s="61"/>
      <c r="GEK52" s="61"/>
      <c r="GEL52" s="61"/>
      <c r="GEM52" s="61"/>
      <c r="GEN52" s="61"/>
      <c r="GEO52" s="61"/>
      <c r="GEP52" s="61"/>
      <c r="GEQ52" s="61"/>
      <c r="GER52" s="61"/>
      <c r="GES52" s="61"/>
      <c r="GET52" s="61"/>
      <c r="GEU52" s="61"/>
      <c r="GEV52" s="61"/>
      <c r="GEW52" s="61"/>
      <c r="GEX52" s="61"/>
      <c r="GEY52" s="61"/>
      <c r="GEZ52" s="61"/>
      <c r="GFA52" s="61"/>
      <c r="GFB52" s="61"/>
      <c r="GFC52" s="61"/>
      <c r="GFD52" s="61"/>
      <c r="GFE52" s="61"/>
      <c r="GFF52" s="61"/>
      <c r="GFG52" s="61"/>
      <c r="GFH52" s="61"/>
      <c r="GFI52" s="61"/>
      <c r="GFJ52" s="61"/>
      <c r="GFK52" s="61"/>
      <c r="GFL52" s="61"/>
      <c r="GFM52" s="61"/>
      <c r="GFN52" s="61"/>
      <c r="GFO52" s="61"/>
      <c r="GFP52" s="61"/>
      <c r="GFQ52" s="61"/>
      <c r="GFR52" s="61"/>
      <c r="GFS52" s="61"/>
      <c r="GFT52" s="61"/>
      <c r="GFU52" s="61"/>
      <c r="GFV52" s="61"/>
      <c r="GFW52" s="61"/>
      <c r="GFX52" s="61"/>
      <c r="GFY52" s="61"/>
      <c r="GFZ52" s="61"/>
      <c r="GGA52" s="61"/>
      <c r="GGB52" s="61"/>
      <c r="GGC52" s="61"/>
      <c r="GGD52" s="61"/>
      <c r="GGE52" s="61"/>
      <c r="GGF52" s="61"/>
      <c r="GGG52" s="61"/>
      <c r="GGH52" s="61"/>
      <c r="GGI52" s="61"/>
      <c r="GGJ52" s="61"/>
      <c r="GGK52" s="61"/>
      <c r="GGL52" s="61"/>
      <c r="GGM52" s="61"/>
      <c r="GGN52" s="61"/>
      <c r="GGO52" s="61"/>
      <c r="GGP52" s="61"/>
      <c r="GGQ52" s="61"/>
      <c r="GGR52" s="61"/>
      <c r="GGS52" s="61"/>
      <c r="GGT52" s="61"/>
      <c r="GGU52" s="61"/>
      <c r="GGV52" s="61"/>
      <c r="GGW52" s="61"/>
      <c r="GGX52" s="61"/>
      <c r="GGY52" s="61"/>
      <c r="GGZ52" s="61"/>
      <c r="GHA52" s="61"/>
      <c r="GHB52" s="61"/>
      <c r="GHC52" s="61"/>
      <c r="GHD52" s="61"/>
      <c r="GHE52" s="61"/>
      <c r="GHF52" s="61"/>
      <c r="GHG52" s="61"/>
      <c r="GHH52" s="61"/>
      <c r="GHI52" s="61"/>
      <c r="GHJ52" s="61"/>
      <c r="GHK52" s="61"/>
      <c r="GHL52" s="61"/>
      <c r="GHM52" s="61"/>
      <c r="GHN52" s="61"/>
      <c r="GHO52" s="61"/>
      <c r="GHP52" s="61"/>
      <c r="GHQ52" s="61"/>
      <c r="GHR52" s="61"/>
      <c r="GHS52" s="61"/>
      <c r="GHT52" s="61"/>
      <c r="GHU52" s="61"/>
      <c r="GHV52" s="61"/>
      <c r="GHW52" s="61"/>
      <c r="GHX52" s="61"/>
      <c r="GHY52" s="61"/>
      <c r="GHZ52" s="61"/>
      <c r="GIA52" s="61"/>
      <c r="GIB52" s="61"/>
      <c r="GIC52" s="61"/>
      <c r="GID52" s="61"/>
      <c r="GIE52" s="61"/>
      <c r="GIF52" s="61"/>
      <c r="GIG52" s="61"/>
      <c r="GIH52" s="61"/>
      <c r="GII52" s="61"/>
      <c r="GIJ52" s="61"/>
      <c r="GIK52" s="61"/>
      <c r="GIL52" s="61"/>
      <c r="GIM52" s="61"/>
      <c r="GIN52" s="61"/>
      <c r="GIO52" s="61"/>
      <c r="GIP52" s="61"/>
      <c r="GIQ52" s="61"/>
      <c r="GIR52" s="61"/>
      <c r="GIS52" s="61"/>
      <c r="GIT52" s="61"/>
      <c r="GIU52" s="61"/>
      <c r="GIV52" s="61"/>
      <c r="GIW52" s="61"/>
      <c r="GIX52" s="61"/>
      <c r="GIY52" s="61"/>
      <c r="GIZ52" s="61"/>
      <c r="GJA52" s="61"/>
      <c r="GJB52" s="61"/>
      <c r="GJC52" s="61"/>
      <c r="GJD52" s="61"/>
      <c r="GJE52" s="61"/>
      <c r="GJF52" s="61"/>
      <c r="GJG52" s="61"/>
      <c r="GJH52" s="61"/>
      <c r="GJI52" s="61"/>
      <c r="GJJ52" s="61"/>
      <c r="GJK52" s="61"/>
      <c r="GJL52" s="61"/>
      <c r="GJM52" s="61"/>
      <c r="GJN52" s="61"/>
      <c r="GJO52" s="61"/>
      <c r="GJP52" s="61"/>
      <c r="GJQ52" s="61"/>
      <c r="GJR52" s="61"/>
      <c r="GJS52" s="61"/>
      <c r="GJT52" s="61"/>
      <c r="GJU52" s="61"/>
      <c r="GJV52" s="61"/>
      <c r="GJW52" s="61"/>
      <c r="GJX52" s="61"/>
      <c r="GJY52" s="61"/>
      <c r="GJZ52" s="61"/>
      <c r="GKA52" s="61"/>
      <c r="GKB52" s="61"/>
      <c r="GKC52" s="61"/>
      <c r="GKD52" s="61"/>
      <c r="GKE52" s="61"/>
      <c r="GKF52" s="61"/>
      <c r="GKG52" s="61"/>
      <c r="GKH52" s="61"/>
      <c r="GKI52" s="61"/>
      <c r="GKJ52" s="61"/>
      <c r="GKK52" s="61"/>
      <c r="GKL52" s="61"/>
      <c r="GKM52" s="61"/>
      <c r="GKN52" s="61"/>
      <c r="GKO52" s="61"/>
      <c r="GKP52" s="61"/>
      <c r="GKQ52" s="61"/>
      <c r="GKR52" s="61"/>
      <c r="GKS52" s="61"/>
      <c r="GKT52" s="61"/>
      <c r="GKU52" s="61"/>
      <c r="GKV52" s="61"/>
      <c r="GKW52" s="61"/>
      <c r="GKX52" s="61"/>
      <c r="GKY52" s="61"/>
      <c r="GKZ52" s="61"/>
      <c r="GLA52" s="61"/>
      <c r="GLB52" s="61"/>
      <c r="GLC52" s="61"/>
      <c r="GLD52" s="61"/>
      <c r="GLE52" s="61"/>
      <c r="GLF52" s="61"/>
      <c r="GLG52" s="61"/>
      <c r="GLH52" s="61"/>
      <c r="GLI52" s="61"/>
      <c r="GLJ52" s="61"/>
      <c r="GLK52" s="61"/>
      <c r="GLL52" s="61"/>
      <c r="GLM52" s="61"/>
      <c r="GLN52" s="61"/>
      <c r="GLO52" s="61"/>
      <c r="GLP52" s="61"/>
      <c r="GLQ52" s="61"/>
      <c r="GLR52" s="61"/>
      <c r="GLS52" s="61"/>
      <c r="GLT52" s="61"/>
      <c r="GLU52" s="61"/>
      <c r="GLV52" s="61"/>
      <c r="GLW52" s="61"/>
      <c r="GLX52" s="61"/>
      <c r="GLY52" s="61"/>
      <c r="GLZ52" s="61"/>
      <c r="GMA52" s="61"/>
      <c r="GMB52" s="61"/>
      <c r="GMC52" s="61"/>
      <c r="GMD52" s="61"/>
      <c r="GME52" s="61"/>
      <c r="GMF52" s="61"/>
      <c r="GMG52" s="61"/>
      <c r="GMH52" s="61"/>
      <c r="GMI52" s="61"/>
      <c r="GMJ52" s="61"/>
      <c r="GMK52" s="61"/>
      <c r="GML52" s="61"/>
      <c r="GMM52" s="61"/>
      <c r="GMN52" s="61"/>
      <c r="GMO52" s="61"/>
      <c r="GMP52" s="61"/>
      <c r="GMQ52" s="61"/>
      <c r="GMR52" s="61"/>
      <c r="GMS52" s="61"/>
      <c r="GMT52" s="61"/>
      <c r="GMU52" s="61"/>
      <c r="GMV52" s="61"/>
      <c r="GMW52" s="61"/>
      <c r="GMX52" s="61"/>
      <c r="GMY52" s="61"/>
      <c r="GMZ52" s="61"/>
      <c r="GNA52" s="61"/>
      <c r="GNB52" s="61"/>
      <c r="GNC52" s="61"/>
      <c r="GND52" s="61"/>
      <c r="GNE52" s="61"/>
      <c r="GNF52" s="61"/>
      <c r="GNG52" s="61"/>
      <c r="GNH52" s="61"/>
      <c r="GNI52" s="61"/>
      <c r="GNJ52" s="61"/>
      <c r="GNK52" s="61"/>
      <c r="GNL52" s="61"/>
      <c r="GNM52" s="61"/>
      <c r="GNN52" s="61"/>
      <c r="GNO52" s="61"/>
      <c r="GNP52" s="61"/>
      <c r="GNQ52" s="61"/>
      <c r="GNR52" s="61"/>
      <c r="GNS52" s="61"/>
      <c r="GNT52" s="61"/>
      <c r="GNU52" s="61"/>
      <c r="GNV52" s="61"/>
      <c r="GNW52" s="61"/>
      <c r="GNX52" s="61"/>
      <c r="GNY52" s="61"/>
      <c r="GNZ52" s="61"/>
      <c r="GOA52" s="61"/>
      <c r="GOB52" s="61"/>
      <c r="GOC52" s="61"/>
      <c r="GOD52" s="61"/>
      <c r="GOE52" s="61"/>
      <c r="GOF52" s="61"/>
      <c r="GOG52" s="61"/>
      <c r="GOH52" s="61"/>
      <c r="GOI52" s="61"/>
      <c r="GOJ52" s="61"/>
      <c r="GOK52" s="61"/>
      <c r="GOL52" s="61"/>
      <c r="GOM52" s="61"/>
      <c r="GON52" s="61"/>
      <c r="GOO52" s="61"/>
      <c r="GOP52" s="61"/>
      <c r="GOQ52" s="61"/>
      <c r="GOR52" s="61"/>
      <c r="GOS52" s="61"/>
      <c r="GOT52" s="61"/>
      <c r="GOU52" s="61"/>
      <c r="GOV52" s="61"/>
      <c r="GOW52" s="61"/>
      <c r="GOX52" s="61"/>
      <c r="GOY52" s="61"/>
      <c r="GOZ52" s="61"/>
      <c r="GPA52" s="61"/>
      <c r="GPB52" s="61"/>
      <c r="GPC52" s="61"/>
      <c r="GPD52" s="61"/>
      <c r="GPE52" s="61"/>
      <c r="GPF52" s="61"/>
      <c r="GPG52" s="61"/>
      <c r="GPH52" s="61"/>
      <c r="GPI52" s="61"/>
      <c r="GPJ52" s="61"/>
      <c r="GPK52" s="61"/>
      <c r="GPL52" s="61"/>
      <c r="GPM52" s="61"/>
      <c r="GPN52" s="61"/>
      <c r="GPO52" s="61"/>
      <c r="GPP52" s="61"/>
      <c r="GPQ52" s="61"/>
      <c r="GPR52" s="61"/>
      <c r="GPS52" s="61"/>
      <c r="GPT52" s="61"/>
      <c r="GPU52" s="61"/>
      <c r="GPV52" s="61"/>
      <c r="GPW52" s="61"/>
      <c r="GPX52" s="61"/>
      <c r="GPY52" s="61"/>
      <c r="GPZ52" s="61"/>
      <c r="GQA52" s="61"/>
      <c r="GQB52" s="61"/>
      <c r="GQC52" s="61"/>
      <c r="GQD52" s="61"/>
      <c r="GQE52" s="61"/>
      <c r="GQF52" s="61"/>
      <c r="GQG52" s="61"/>
      <c r="GQH52" s="61"/>
      <c r="GQI52" s="61"/>
      <c r="GQJ52" s="61"/>
      <c r="GQK52" s="61"/>
      <c r="GQL52" s="61"/>
      <c r="GQM52" s="61"/>
      <c r="GQN52" s="61"/>
      <c r="GQO52" s="61"/>
      <c r="GQP52" s="61"/>
      <c r="GQQ52" s="61"/>
      <c r="GQR52" s="61"/>
      <c r="GQS52" s="61"/>
      <c r="GQT52" s="61"/>
      <c r="GQU52" s="61"/>
      <c r="GQV52" s="61"/>
      <c r="GQW52" s="61"/>
      <c r="GQX52" s="61"/>
      <c r="GQY52" s="61"/>
      <c r="GQZ52" s="61"/>
      <c r="GRA52" s="61"/>
      <c r="GRB52" s="61"/>
      <c r="GRC52" s="61"/>
      <c r="GRD52" s="61"/>
      <c r="GRE52" s="61"/>
      <c r="GRF52" s="61"/>
      <c r="GRG52" s="61"/>
      <c r="GRH52" s="61"/>
      <c r="GRI52" s="61"/>
      <c r="GRJ52" s="61"/>
      <c r="GRK52" s="61"/>
      <c r="GRL52" s="61"/>
      <c r="GRM52" s="61"/>
      <c r="GRN52" s="61"/>
      <c r="GRO52" s="61"/>
      <c r="GRP52" s="61"/>
      <c r="GRQ52" s="61"/>
      <c r="GRR52" s="61"/>
      <c r="GRS52" s="61"/>
      <c r="GRT52" s="61"/>
      <c r="GRU52" s="61"/>
      <c r="GRV52" s="61"/>
      <c r="GRW52" s="61"/>
      <c r="GRX52" s="61"/>
      <c r="GRY52" s="61"/>
      <c r="GRZ52" s="61"/>
      <c r="GSA52" s="61"/>
      <c r="GSB52" s="61"/>
      <c r="GSC52" s="61"/>
      <c r="GSD52" s="61"/>
      <c r="GSE52" s="61"/>
      <c r="GSF52" s="61"/>
      <c r="GSG52" s="61"/>
      <c r="GSH52" s="61"/>
      <c r="GSI52" s="61"/>
      <c r="GSJ52" s="61"/>
      <c r="GSK52" s="61"/>
      <c r="GSL52" s="61"/>
      <c r="GSM52" s="61"/>
      <c r="GSN52" s="61"/>
      <c r="GSO52" s="61"/>
      <c r="GSP52" s="61"/>
      <c r="GSQ52" s="61"/>
      <c r="GSR52" s="61"/>
      <c r="GSS52" s="61"/>
      <c r="GST52" s="61"/>
      <c r="GSU52" s="61"/>
      <c r="GSV52" s="61"/>
      <c r="GSW52" s="61"/>
      <c r="GSX52" s="61"/>
      <c r="GSY52" s="61"/>
      <c r="GSZ52" s="61"/>
      <c r="GTA52" s="61"/>
      <c r="GTB52" s="61"/>
      <c r="GTC52" s="61"/>
      <c r="GTD52" s="61"/>
      <c r="GTE52" s="61"/>
      <c r="GTF52" s="61"/>
      <c r="GTG52" s="61"/>
      <c r="GTH52" s="61"/>
      <c r="GTI52" s="61"/>
      <c r="GTJ52" s="61"/>
      <c r="GTK52" s="61"/>
      <c r="GTL52" s="61"/>
      <c r="GTM52" s="61"/>
      <c r="GTN52" s="61"/>
      <c r="GTO52" s="61"/>
      <c r="GTP52" s="61"/>
      <c r="GTQ52" s="61"/>
      <c r="GTR52" s="61"/>
      <c r="GTS52" s="61"/>
      <c r="GTT52" s="61"/>
      <c r="GTU52" s="61"/>
      <c r="GTV52" s="61"/>
      <c r="GTW52" s="61"/>
      <c r="GTX52" s="61"/>
      <c r="GTY52" s="61"/>
      <c r="GTZ52" s="61"/>
      <c r="GUA52" s="61"/>
      <c r="GUB52" s="61"/>
      <c r="GUC52" s="61"/>
      <c r="GUD52" s="61"/>
      <c r="GUE52" s="61"/>
      <c r="GUF52" s="61"/>
      <c r="GUG52" s="61"/>
      <c r="GUH52" s="61"/>
      <c r="GUI52" s="61"/>
      <c r="GUJ52" s="61"/>
      <c r="GUK52" s="61"/>
      <c r="GUL52" s="61"/>
      <c r="GUM52" s="61"/>
      <c r="GUN52" s="61"/>
      <c r="GUO52" s="61"/>
      <c r="GUP52" s="61"/>
      <c r="GUQ52" s="61"/>
      <c r="GUR52" s="61"/>
      <c r="GUS52" s="61"/>
      <c r="GUT52" s="61"/>
      <c r="GUU52" s="61"/>
      <c r="GUV52" s="61"/>
      <c r="GUW52" s="61"/>
      <c r="GUX52" s="61"/>
      <c r="GUY52" s="61"/>
      <c r="GUZ52" s="61"/>
      <c r="GVA52" s="61"/>
      <c r="GVB52" s="61"/>
      <c r="GVC52" s="61"/>
      <c r="GVD52" s="61"/>
      <c r="GVE52" s="61"/>
      <c r="GVF52" s="61"/>
      <c r="GVG52" s="61"/>
      <c r="GVH52" s="61"/>
      <c r="GVI52" s="61"/>
      <c r="GVJ52" s="61"/>
      <c r="GVK52" s="61"/>
      <c r="GVL52" s="61"/>
      <c r="GVM52" s="61"/>
      <c r="GVN52" s="61"/>
      <c r="GVO52" s="61"/>
      <c r="GVP52" s="61"/>
      <c r="GVQ52" s="61"/>
      <c r="GVR52" s="61"/>
      <c r="GVS52" s="61"/>
      <c r="GVT52" s="61"/>
      <c r="GVU52" s="61"/>
      <c r="GVV52" s="61"/>
      <c r="GVW52" s="61"/>
      <c r="GVX52" s="61"/>
      <c r="GVY52" s="61"/>
      <c r="GVZ52" s="61"/>
      <c r="GWA52" s="61"/>
      <c r="GWB52" s="61"/>
      <c r="GWC52" s="61"/>
      <c r="GWD52" s="61"/>
      <c r="GWE52" s="61"/>
      <c r="GWF52" s="61"/>
      <c r="GWG52" s="61"/>
      <c r="GWH52" s="61"/>
      <c r="GWI52" s="61"/>
      <c r="GWJ52" s="61"/>
      <c r="GWK52" s="61"/>
      <c r="GWL52" s="61"/>
      <c r="GWM52" s="61"/>
      <c r="GWN52" s="61"/>
      <c r="GWO52" s="61"/>
      <c r="GWP52" s="61"/>
      <c r="GWQ52" s="61"/>
      <c r="GWR52" s="61"/>
      <c r="GWS52" s="61"/>
      <c r="GWT52" s="61"/>
      <c r="GWU52" s="61"/>
      <c r="GWV52" s="61"/>
      <c r="GWW52" s="61"/>
      <c r="GWX52" s="61"/>
      <c r="GWY52" s="61"/>
      <c r="GWZ52" s="61"/>
      <c r="GXA52" s="61"/>
      <c r="GXB52" s="61"/>
      <c r="GXC52" s="61"/>
      <c r="GXD52" s="61"/>
      <c r="GXE52" s="61"/>
      <c r="GXF52" s="61"/>
      <c r="GXG52" s="61"/>
      <c r="GXH52" s="61"/>
      <c r="GXI52" s="61"/>
      <c r="GXJ52" s="61"/>
      <c r="GXK52" s="61"/>
      <c r="GXL52" s="61"/>
      <c r="GXM52" s="61"/>
      <c r="GXN52" s="61"/>
      <c r="GXO52" s="61"/>
      <c r="GXP52" s="61"/>
      <c r="GXQ52" s="61"/>
      <c r="GXR52" s="61"/>
      <c r="GXS52" s="61"/>
      <c r="GXT52" s="61"/>
      <c r="GXU52" s="61"/>
      <c r="GXV52" s="61"/>
      <c r="GXW52" s="61"/>
      <c r="GXX52" s="61"/>
      <c r="GXY52" s="61"/>
      <c r="GXZ52" s="61"/>
      <c r="GYA52" s="61"/>
      <c r="GYB52" s="61"/>
      <c r="GYC52" s="61"/>
      <c r="GYD52" s="61"/>
      <c r="GYE52" s="61"/>
      <c r="GYF52" s="61"/>
      <c r="GYG52" s="61"/>
      <c r="GYH52" s="61"/>
      <c r="GYI52" s="61"/>
      <c r="GYJ52" s="61"/>
      <c r="GYK52" s="61"/>
      <c r="GYL52" s="61"/>
      <c r="GYM52" s="61"/>
      <c r="GYN52" s="61"/>
      <c r="GYO52" s="61"/>
      <c r="GYP52" s="61"/>
      <c r="GYQ52" s="61"/>
      <c r="GYR52" s="61"/>
      <c r="GYS52" s="61"/>
      <c r="GYT52" s="61"/>
      <c r="GYU52" s="61"/>
      <c r="GYV52" s="61"/>
      <c r="GYW52" s="61"/>
      <c r="GYX52" s="61"/>
      <c r="GYY52" s="61"/>
      <c r="GYZ52" s="61"/>
      <c r="GZA52" s="61"/>
      <c r="GZB52" s="61"/>
      <c r="GZC52" s="61"/>
      <c r="GZD52" s="61"/>
      <c r="GZE52" s="61"/>
      <c r="GZF52" s="61"/>
      <c r="GZG52" s="61"/>
      <c r="GZH52" s="61"/>
      <c r="GZI52" s="61"/>
      <c r="GZJ52" s="61"/>
      <c r="GZK52" s="61"/>
      <c r="GZL52" s="61"/>
      <c r="GZM52" s="61"/>
      <c r="GZN52" s="61"/>
      <c r="GZO52" s="61"/>
      <c r="GZP52" s="61"/>
      <c r="GZQ52" s="61"/>
      <c r="GZR52" s="61"/>
      <c r="GZS52" s="61"/>
      <c r="GZT52" s="61"/>
      <c r="GZU52" s="61"/>
      <c r="GZV52" s="61"/>
      <c r="GZW52" s="61"/>
      <c r="GZX52" s="61"/>
      <c r="GZY52" s="61"/>
      <c r="GZZ52" s="61"/>
      <c r="HAA52" s="61"/>
      <c r="HAB52" s="61"/>
      <c r="HAC52" s="61"/>
      <c r="HAD52" s="61"/>
      <c r="HAE52" s="61"/>
      <c r="HAF52" s="61"/>
      <c r="HAG52" s="61"/>
      <c r="HAH52" s="61"/>
      <c r="HAI52" s="61"/>
      <c r="HAJ52" s="61"/>
      <c r="HAK52" s="61"/>
      <c r="HAL52" s="61"/>
      <c r="HAM52" s="61"/>
      <c r="HAN52" s="61"/>
      <c r="HAO52" s="61"/>
      <c r="HAP52" s="61"/>
      <c r="HAQ52" s="61"/>
      <c r="HAR52" s="61"/>
      <c r="HAS52" s="61"/>
      <c r="HAT52" s="61"/>
      <c r="HAU52" s="61"/>
      <c r="HAV52" s="61"/>
      <c r="HAW52" s="61"/>
      <c r="HAX52" s="61"/>
      <c r="HAY52" s="61"/>
      <c r="HAZ52" s="61"/>
      <c r="HBA52" s="61"/>
      <c r="HBB52" s="61"/>
      <c r="HBC52" s="61"/>
      <c r="HBD52" s="61"/>
      <c r="HBE52" s="61"/>
      <c r="HBF52" s="61"/>
      <c r="HBG52" s="61"/>
      <c r="HBH52" s="61"/>
      <c r="HBI52" s="61"/>
      <c r="HBJ52" s="61"/>
      <c r="HBK52" s="61"/>
      <c r="HBL52" s="61"/>
      <c r="HBM52" s="61"/>
      <c r="HBN52" s="61"/>
      <c r="HBO52" s="61"/>
      <c r="HBP52" s="61"/>
      <c r="HBQ52" s="61"/>
      <c r="HBR52" s="61"/>
      <c r="HBS52" s="61"/>
      <c r="HBT52" s="61"/>
      <c r="HBU52" s="61"/>
      <c r="HBV52" s="61"/>
      <c r="HBW52" s="61"/>
      <c r="HBX52" s="61"/>
      <c r="HBY52" s="61"/>
      <c r="HBZ52" s="61"/>
      <c r="HCA52" s="61"/>
      <c r="HCB52" s="61"/>
      <c r="HCC52" s="61"/>
      <c r="HCD52" s="61"/>
      <c r="HCE52" s="61"/>
      <c r="HCF52" s="61"/>
      <c r="HCG52" s="61"/>
      <c r="HCH52" s="61"/>
      <c r="HCI52" s="61"/>
      <c r="HCJ52" s="61"/>
      <c r="HCK52" s="61"/>
      <c r="HCL52" s="61"/>
      <c r="HCM52" s="61"/>
      <c r="HCN52" s="61"/>
      <c r="HCO52" s="61"/>
      <c r="HCP52" s="61"/>
      <c r="HCQ52" s="61"/>
      <c r="HCR52" s="61"/>
      <c r="HCS52" s="61"/>
      <c r="HCT52" s="61"/>
      <c r="HCU52" s="61"/>
      <c r="HCV52" s="61"/>
      <c r="HCW52" s="61"/>
      <c r="HCX52" s="61"/>
      <c r="HCY52" s="61"/>
      <c r="HCZ52" s="61"/>
      <c r="HDA52" s="61"/>
      <c r="HDB52" s="61"/>
      <c r="HDC52" s="61"/>
      <c r="HDD52" s="61"/>
      <c r="HDE52" s="61"/>
      <c r="HDF52" s="61"/>
      <c r="HDG52" s="61"/>
      <c r="HDH52" s="61"/>
      <c r="HDI52" s="61"/>
      <c r="HDJ52" s="61"/>
      <c r="HDK52" s="61"/>
      <c r="HDL52" s="61"/>
      <c r="HDM52" s="61"/>
      <c r="HDN52" s="61"/>
      <c r="HDO52" s="61"/>
      <c r="HDP52" s="61"/>
      <c r="HDQ52" s="61"/>
      <c r="HDR52" s="61"/>
      <c r="HDS52" s="61"/>
      <c r="HDT52" s="61"/>
      <c r="HDU52" s="61"/>
      <c r="HDV52" s="61"/>
      <c r="HDW52" s="61"/>
      <c r="HDX52" s="61"/>
      <c r="HDY52" s="61"/>
      <c r="HDZ52" s="61"/>
      <c r="HEA52" s="61"/>
      <c r="HEB52" s="61"/>
      <c r="HEC52" s="61"/>
      <c r="HED52" s="61"/>
      <c r="HEE52" s="61"/>
      <c r="HEF52" s="61"/>
      <c r="HEG52" s="61"/>
      <c r="HEH52" s="61"/>
      <c r="HEI52" s="61"/>
      <c r="HEJ52" s="61"/>
      <c r="HEK52" s="61"/>
      <c r="HEL52" s="61"/>
      <c r="HEM52" s="61"/>
      <c r="HEN52" s="61"/>
      <c r="HEO52" s="61"/>
      <c r="HEP52" s="61"/>
      <c r="HEQ52" s="61"/>
      <c r="HER52" s="61"/>
      <c r="HES52" s="61"/>
      <c r="HET52" s="61"/>
      <c r="HEU52" s="61"/>
      <c r="HEV52" s="61"/>
      <c r="HEW52" s="61"/>
      <c r="HEX52" s="61"/>
      <c r="HEY52" s="61"/>
      <c r="HEZ52" s="61"/>
      <c r="HFA52" s="61"/>
      <c r="HFB52" s="61"/>
      <c r="HFC52" s="61"/>
      <c r="HFD52" s="61"/>
      <c r="HFE52" s="61"/>
      <c r="HFF52" s="61"/>
      <c r="HFG52" s="61"/>
      <c r="HFH52" s="61"/>
      <c r="HFI52" s="61"/>
      <c r="HFJ52" s="61"/>
      <c r="HFK52" s="61"/>
      <c r="HFL52" s="61"/>
      <c r="HFM52" s="61"/>
      <c r="HFN52" s="61"/>
      <c r="HFO52" s="61"/>
      <c r="HFP52" s="61"/>
      <c r="HFQ52" s="61"/>
      <c r="HFR52" s="61"/>
      <c r="HFS52" s="61"/>
      <c r="HFT52" s="61"/>
      <c r="HFU52" s="61"/>
      <c r="HFV52" s="61"/>
      <c r="HFW52" s="61"/>
      <c r="HFX52" s="61"/>
      <c r="HFY52" s="61"/>
      <c r="HFZ52" s="61"/>
      <c r="HGA52" s="61"/>
      <c r="HGB52" s="61"/>
      <c r="HGC52" s="61"/>
      <c r="HGD52" s="61"/>
      <c r="HGE52" s="61"/>
      <c r="HGF52" s="61"/>
      <c r="HGG52" s="61"/>
      <c r="HGH52" s="61"/>
      <c r="HGI52" s="61"/>
      <c r="HGJ52" s="61"/>
      <c r="HGK52" s="61"/>
      <c r="HGL52" s="61"/>
      <c r="HGM52" s="61"/>
      <c r="HGN52" s="61"/>
      <c r="HGO52" s="61"/>
      <c r="HGP52" s="61"/>
      <c r="HGQ52" s="61"/>
      <c r="HGR52" s="61"/>
      <c r="HGS52" s="61"/>
      <c r="HGT52" s="61"/>
      <c r="HGU52" s="61"/>
      <c r="HGV52" s="61"/>
      <c r="HGW52" s="61"/>
      <c r="HGX52" s="61"/>
      <c r="HGY52" s="61"/>
      <c r="HGZ52" s="61"/>
      <c r="HHA52" s="61"/>
      <c r="HHB52" s="61"/>
      <c r="HHC52" s="61"/>
      <c r="HHD52" s="61"/>
      <c r="HHE52" s="61"/>
      <c r="HHF52" s="61"/>
      <c r="HHG52" s="61"/>
      <c r="HHH52" s="61"/>
      <c r="HHI52" s="61"/>
      <c r="HHJ52" s="61"/>
      <c r="HHK52" s="61"/>
      <c r="HHL52" s="61"/>
      <c r="HHM52" s="61"/>
      <c r="HHN52" s="61"/>
      <c r="HHO52" s="61"/>
      <c r="HHP52" s="61"/>
      <c r="HHQ52" s="61"/>
      <c r="HHR52" s="61"/>
      <c r="HHS52" s="61"/>
      <c r="HHT52" s="61"/>
      <c r="HHU52" s="61"/>
      <c r="HHV52" s="61"/>
      <c r="HHW52" s="61"/>
      <c r="HHX52" s="61"/>
      <c r="HHY52" s="61"/>
      <c r="HHZ52" s="61"/>
      <c r="HIA52" s="61"/>
      <c r="HIB52" s="61"/>
      <c r="HIC52" s="61"/>
      <c r="HID52" s="61"/>
      <c r="HIE52" s="61"/>
      <c r="HIF52" s="61"/>
      <c r="HIG52" s="61"/>
      <c r="HIH52" s="61"/>
      <c r="HII52" s="61"/>
      <c r="HIJ52" s="61"/>
      <c r="HIK52" s="61"/>
      <c r="HIL52" s="61"/>
      <c r="HIM52" s="61"/>
      <c r="HIN52" s="61"/>
      <c r="HIO52" s="61"/>
      <c r="HIP52" s="61"/>
      <c r="HIQ52" s="61"/>
      <c r="HIR52" s="61"/>
      <c r="HIS52" s="61"/>
      <c r="HIT52" s="61"/>
      <c r="HIU52" s="61"/>
      <c r="HIV52" s="61"/>
      <c r="HIW52" s="61"/>
      <c r="HIX52" s="61"/>
      <c r="HIY52" s="61"/>
      <c r="HIZ52" s="61"/>
      <c r="HJA52" s="61"/>
      <c r="HJB52" s="61"/>
      <c r="HJC52" s="61"/>
      <c r="HJD52" s="61"/>
      <c r="HJE52" s="61"/>
      <c r="HJF52" s="61"/>
      <c r="HJG52" s="61"/>
      <c r="HJH52" s="61"/>
      <c r="HJI52" s="61"/>
      <c r="HJJ52" s="61"/>
      <c r="HJK52" s="61"/>
      <c r="HJL52" s="61"/>
      <c r="HJM52" s="61"/>
      <c r="HJN52" s="61"/>
      <c r="HJO52" s="61"/>
      <c r="HJP52" s="61"/>
      <c r="HJQ52" s="61"/>
      <c r="HJR52" s="61"/>
      <c r="HJS52" s="61"/>
      <c r="HJT52" s="61"/>
      <c r="HJU52" s="61"/>
      <c r="HJV52" s="61"/>
      <c r="HJW52" s="61"/>
      <c r="HJX52" s="61"/>
      <c r="HJY52" s="61"/>
      <c r="HJZ52" s="61"/>
      <c r="HKA52" s="61"/>
      <c r="HKB52" s="61"/>
      <c r="HKC52" s="61"/>
      <c r="HKD52" s="61"/>
      <c r="HKE52" s="61"/>
      <c r="HKF52" s="61"/>
      <c r="HKG52" s="61"/>
      <c r="HKH52" s="61"/>
      <c r="HKI52" s="61"/>
      <c r="HKJ52" s="61"/>
      <c r="HKK52" s="61"/>
      <c r="HKL52" s="61"/>
      <c r="HKM52" s="61"/>
      <c r="HKN52" s="61"/>
      <c r="HKO52" s="61"/>
      <c r="HKP52" s="61"/>
      <c r="HKQ52" s="61"/>
      <c r="HKR52" s="61"/>
      <c r="HKS52" s="61"/>
      <c r="HKT52" s="61"/>
      <c r="HKU52" s="61"/>
      <c r="HKV52" s="61"/>
      <c r="HKW52" s="61"/>
      <c r="HKX52" s="61"/>
      <c r="HKY52" s="61"/>
      <c r="HKZ52" s="61"/>
      <c r="HLA52" s="61"/>
      <c r="HLB52" s="61"/>
      <c r="HLC52" s="61"/>
      <c r="HLD52" s="61"/>
      <c r="HLE52" s="61"/>
      <c r="HLF52" s="61"/>
      <c r="HLG52" s="61"/>
      <c r="HLH52" s="61"/>
      <c r="HLI52" s="61"/>
      <c r="HLJ52" s="61"/>
      <c r="HLK52" s="61"/>
      <c r="HLL52" s="61"/>
      <c r="HLM52" s="61"/>
      <c r="HLN52" s="61"/>
      <c r="HLO52" s="61"/>
      <c r="HLP52" s="61"/>
      <c r="HLQ52" s="61"/>
      <c r="HLR52" s="61"/>
      <c r="HLS52" s="61"/>
      <c r="HLT52" s="61"/>
      <c r="HLU52" s="61"/>
      <c r="HLV52" s="61"/>
      <c r="HLW52" s="61"/>
      <c r="HLX52" s="61"/>
      <c r="HLY52" s="61"/>
      <c r="HLZ52" s="61"/>
      <c r="HMA52" s="61"/>
      <c r="HMB52" s="61"/>
      <c r="HMC52" s="61"/>
      <c r="HMD52" s="61"/>
      <c r="HME52" s="61"/>
      <c r="HMF52" s="61"/>
      <c r="HMG52" s="61"/>
      <c r="HMH52" s="61"/>
      <c r="HMI52" s="61"/>
      <c r="HMJ52" s="61"/>
      <c r="HMK52" s="61"/>
      <c r="HML52" s="61"/>
      <c r="HMM52" s="61"/>
      <c r="HMN52" s="61"/>
      <c r="HMO52" s="61"/>
      <c r="HMP52" s="61"/>
      <c r="HMQ52" s="61"/>
      <c r="HMR52" s="61"/>
      <c r="HMS52" s="61"/>
      <c r="HMT52" s="61"/>
      <c r="HMU52" s="61"/>
      <c r="HMV52" s="61"/>
      <c r="HMW52" s="61"/>
      <c r="HMX52" s="61"/>
      <c r="HMY52" s="61"/>
      <c r="HMZ52" s="61"/>
      <c r="HNA52" s="61"/>
      <c r="HNB52" s="61"/>
      <c r="HNC52" s="61"/>
      <c r="HND52" s="61"/>
      <c r="HNE52" s="61"/>
      <c r="HNF52" s="61"/>
      <c r="HNG52" s="61"/>
      <c r="HNH52" s="61"/>
      <c r="HNI52" s="61"/>
      <c r="HNJ52" s="61"/>
      <c r="HNK52" s="61"/>
      <c r="HNL52" s="61"/>
      <c r="HNM52" s="61"/>
      <c r="HNN52" s="61"/>
      <c r="HNO52" s="61"/>
      <c r="HNP52" s="61"/>
      <c r="HNQ52" s="61"/>
      <c r="HNR52" s="61"/>
      <c r="HNS52" s="61"/>
      <c r="HNT52" s="61"/>
      <c r="HNU52" s="61"/>
      <c r="HNV52" s="61"/>
      <c r="HNW52" s="61"/>
      <c r="HNX52" s="61"/>
      <c r="HNY52" s="61"/>
      <c r="HNZ52" s="61"/>
      <c r="HOA52" s="61"/>
      <c r="HOB52" s="61"/>
      <c r="HOC52" s="61"/>
      <c r="HOD52" s="61"/>
      <c r="HOE52" s="61"/>
      <c r="HOF52" s="61"/>
      <c r="HOG52" s="61"/>
      <c r="HOH52" s="61"/>
      <c r="HOI52" s="61"/>
      <c r="HOJ52" s="61"/>
      <c r="HOK52" s="61"/>
      <c r="HOL52" s="61"/>
      <c r="HOM52" s="61"/>
      <c r="HON52" s="61"/>
      <c r="HOO52" s="61"/>
      <c r="HOP52" s="61"/>
      <c r="HOQ52" s="61"/>
      <c r="HOR52" s="61"/>
      <c r="HOS52" s="61"/>
      <c r="HOT52" s="61"/>
      <c r="HOU52" s="61"/>
      <c r="HOV52" s="61"/>
      <c r="HOW52" s="61"/>
      <c r="HOX52" s="61"/>
      <c r="HOY52" s="61"/>
      <c r="HOZ52" s="61"/>
      <c r="HPA52" s="61"/>
      <c r="HPB52" s="61"/>
      <c r="HPC52" s="61"/>
      <c r="HPD52" s="61"/>
      <c r="HPE52" s="61"/>
      <c r="HPF52" s="61"/>
      <c r="HPG52" s="61"/>
      <c r="HPH52" s="61"/>
      <c r="HPI52" s="61"/>
      <c r="HPJ52" s="61"/>
      <c r="HPK52" s="61"/>
      <c r="HPL52" s="61"/>
      <c r="HPM52" s="61"/>
      <c r="HPN52" s="61"/>
      <c r="HPO52" s="61"/>
      <c r="HPP52" s="61"/>
      <c r="HPQ52" s="61"/>
      <c r="HPR52" s="61"/>
      <c r="HPS52" s="61"/>
      <c r="HPT52" s="61"/>
      <c r="HPU52" s="61"/>
      <c r="HPV52" s="61"/>
      <c r="HPW52" s="61"/>
      <c r="HPX52" s="61"/>
      <c r="HPY52" s="61"/>
      <c r="HPZ52" s="61"/>
      <c r="HQA52" s="61"/>
      <c r="HQB52" s="61"/>
      <c r="HQC52" s="61"/>
      <c r="HQD52" s="61"/>
      <c r="HQE52" s="61"/>
      <c r="HQF52" s="61"/>
      <c r="HQG52" s="61"/>
      <c r="HQH52" s="61"/>
      <c r="HQI52" s="61"/>
      <c r="HQJ52" s="61"/>
      <c r="HQK52" s="61"/>
      <c r="HQL52" s="61"/>
      <c r="HQM52" s="61"/>
      <c r="HQN52" s="61"/>
      <c r="HQO52" s="61"/>
      <c r="HQP52" s="61"/>
      <c r="HQQ52" s="61"/>
      <c r="HQR52" s="61"/>
      <c r="HQS52" s="61"/>
      <c r="HQT52" s="61"/>
      <c r="HQU52" s="61"/>
      <c r="HQV52" s="61"/>
      <c r="HQW52" s="61"/>
      <c r="HQX52" s="61"/>
      <c r="HQY52" s="61"/>
      <c r="HQZ52" s="61"/>
      <c r="HRA52" s="61"/>
      <c r="HRB52" s="61"/>
      <c r="HRC52" s="61"/>
      <c r="HRD52" s="61"/>
      <c r="HRE52" s="61"/>
      <c r="HRF52" s="61"/>
      <c r="HRG52" s="61"/>
      <c r="HRH52" s="61"/>
      <c r="HRI52" s="61"/>
      <c r="HRJ52" s="61"/>
      <c r="HRK52" s="61"/>
      <c r="HRL52" s="61"/>
      <c r="HRM52" s="61"/>
      <c r="HRN52" s="61"/>
      <c r="HRO52" s="61"/>
      <c r="HRP52" s="61"/>
      <c r="HRQ52" s="61"/>
      <c r="HRR52" s="61"/>
      <c r="HRS52" s="61"/>
      <c r="HRT52" s="61"/>
      <c r="HRU52" s="61"/>
      <c r="HRV52" s="61"/>
      <c r="HRW52" s="61"/>
      <c r="HRX52" s="61"/>
      <c r="HRY52" s="61"/>
      <c r="HRZ52" s="61"/>
      <c r="HSA52" s="61"/>
      <c r="HSB52" s="61"/>
      <c r="HSC52" s="61"/>
      <c r="HSD52" s="61"/>
      <c r="HSE52" s="61"/>
      <c r="HSF52" s="61"/>
      <c r="HSG52" s="61"/>
      <c r="HSH52" s="61"/>
      <c r="HSI52" s="61"/>
      <c r="HSJ52" s="61"/>
      <c r="HSK52" s="61"/>
      <c r="HSL52" s="61"/>
      <c r="HSM52" s="61"/>
      <c r="HSN52" s="61"/>
      <c r="HSO52" s="61"/>
      <c r="HSP52" s="61"/>
      <c r="HSQ52" s="61"/>
      <c r="HSR52" s="61"/>
      <c r="HSS52" s="61"/>
      <c r="HST52" s="61"/>
      <c r="HSU52" s="61"/>
      <c r="HSV52" s="61"/>
      <c r="HSW52" s="61"/>
      <c r="HSX52" s="61"/>
      <c r="HSY52" s="61"/>
      <c r="HSZ52" s="61"/>
      <c r="HTA52" s="61"/>
      <c r="HTB52" s="61"/>
      <c r="HTC52" s="61"/>
      <c r="HTD52" s="61"/>
      <c r="HTE52" s="61"/>
      <c r="HTF52" s="61"/>
      <c r="HTG52" s="61"/>
      <c r="HTH52" s="61"/>
      <c r="HTI52" s="61"/>
      <c r="HTJ52" s="61"/>
      <c r="HTK52" s="61"/>
      <c r="HTL52" s="61"/>
      <c r="HTM52" s="61"/>
      <c r="HTN52" s="61"/>
      <c r="HTO52" s="61"/>
      <c r="HTP52" s="61"/>
      <c r="HTQ52" s="61"/>
      <c r="HTR52" s="61"/>
      <c r="HTS52" s="61"/>
      <c r="HTT52" s="61"/>
      <c r="HTU52" s="61"/>
      <c r="HTV52" s="61"/>
      <c r="HTW52" s="61"/>
      <c r="HTX52" s="61"/>
      <c r="HTY52" s="61"/>
      <c r="HTZ52" s="61"/>
      <c r="HUA52" s="61"/>
      <c r="HUB52" s="61"/>
      <c r="HUC52" s="61"/>
      <c r="HUD52" s="61"/>
      <c r="HUE52" s="61"/>
      <c r="HUF52" s="61"/>
      <c r="HUG52" s="61"/>
      <c r="HUH52" s="61"/>
      <c r="HUI52" s="61"/>
      <c r="HUJ52" s="61"/>
      <c r="HUK52" s="61"/>
      <c r="HUL52" s="61"/>
      <c r="HUM52" s="61"/>
      <c r="HUN52" s="61"/>
      <c r="HUO52" s="61"/>
      <c r="HUP52" s="61"/>
      <c r="HUQ52" s="61"/>
      <c r="HUR52" s="61"/>
      <c r="HUS52" s="61"/>
      <c r="HUT52" s="61"/>
      <c r="HUU52" s="61"/>
      <c r="HUV52" s="61"/>
      <c r="HUW52" s="61"/>
      <c r="HUX52" s="61"/>
      <c r="HUY52" s="61"/>
      <c r="HUZ52" s="61"/>
      <c r="HVA52" s="61"/>
      <c r="HVB52" s="61"/>
      <c r="HVC52" s="61"/>
      <c r="HVD52" s="61"/>
      <c r="HVE52" s="61"/>
      <c r="HVF52" s="61"/>
      <c r="HVG52" s="61"/>
      <c r="HVH52" s="61"/>
      <c r="HVI52" s="61"/>
      <c r="HVJ52" s="61"/>
      <c r="HVK52" s="61"/>
      <c r="HVL52" s="61"/>
      <c r="HVM52" s="61"/>
      <c r="HVN52" s="61"/>
      <c r="HVO52" s="61"/>
      <c r="HVP52" s="61"/>
      <c r="HVQ52" s="61"/>
      <c r="HVR52" s="61"/>
      <c r="HVS52" s="61"/>
      <c r="HVT52" s="61"/>
      <c r="HVU52" s="61"/>
      <c r="HVV52" s="61"/>
      <c r="HVW52" s="61"/>
      <c r="HVX52" s="61"/>
      <c r="HVY52" s="61"/>
      <c r="HVZ52" s="61"/>
      <c r="HWA52" s="61"/>
      <c r="HWB52" s="61"/>
      <c r="HWC52" s="61"/>
      <c r="HWD52" s="61"/>
      <c r="HWE52" s="61"/>
      <c r="HWF52" s="61"/>
      <c r="HWG52" s="61"/>
      <c r="HWH52" s="61"/>
      <c r="HWI52" s="61"/>
      <c r="HWJ52" s="61"/>
      <c r="HWK52" s="61"/>
      <c r="HWL52" s="61"/>
      <c r="HWM52" s="61"/>
      <c r="HWN52" s="61"/>
      <c r="HWO52" s="61"/>
      <c r="HWP52" s="61"/>
      <c r="HWQ52" s="61"/>
      <c r="HWR52" s="61"/>
      <c r="HWS52" s="61"/>
      <c r="HWT52" s="61"/>
      <c r="HWU52" s="61"/>
      <c r="HWV52" s="61"/>
      <c r="HWW52" s="61"/>
      <c r="HWX52" s="61"/>
      <c r="HWY52" s="61"/>
      <c r="HWZ52" s="61"/>
      <c r="HXA52" s="61"/>
      <c r="HXB52" s="61"/>
      <c r="HXC52" s="61"/>
      <c r="HXD52" s="61"/>
      <c r="HXE52" s="61"/>
      <c r="HXF52" s="61"/>
      <c r="HXG52" s="61"/>
      <c r="HXH52" s="61"/>
      <c r="HXI52" s="61"/>
      <c r="HXJ52" s="61"/>
      <c r="HXK52" s="61"/>
      <c r="HXL52" s="61"/>
      <c r="HXM52" s="61"/>
      <c r="HXN52" s="61"/>
      <c r="HXO52" s="61"/>
      <c r="HXP52" s="61"/>
      <c r="HXQ52" s="61"/>
      <c r="HXR52" s="61"/>
      <c r="HXS52" s="61"/>
      <c r="HXT52" s="61"/>
      <c r="HXU52" s="61"/>
      <c r="HXV52" s="61"/>
      <c r="HXW52" s="61"/>
      <c r="HXX52" s="61"/>
      <c r="HXY52" s="61"/>
      <c r="HXZ52" s="61"/>
      <c r="HYA52" s="61"/>
      <c r="HYB52" s="61"/>
      <c r="HYC52" s="61"/>
      <c r="HYD52" s="61"/>
      <c r="HYE52" s="61"/>
      <c r="HYF52" s="61"/>
      <c r="HYG52" s="61"/>
      <c r="HYH52" s="61"/>
      <c r="HYI52" s="61"/>
      <c r="HYJ52" s="61"/>
      <c r="HYK52" s="61"/>
      <c r="HYL52" s="61"/>
      <c r="HYM52" s="61"/>
      <c r="HYN52" s="61"/>
      <c r="HYO52" s="61"/>
      <c r="HYP52" s="61"/>
      <c r="HYQ52" s="61"/>
      <c r="HYR52" s="61"/>
      <c r="HYS52" s="61"/>
      <c r="HYT52" s="61"/>
      <c r="HYU52" s="61"/>
      <c r="HYV52" s="61"/>
      <c r="HYW52" s="61"/>
      <c r="HYX52" s="61"/>
      <c r="HYY52" s="61"/>
      <c r="HYZ52" s="61"/>
      <c r="HZA52" s="61"/>
      <c r="HZB52" s="61"/>
      <c r="HZC52" s="61"/>
      <c r="HZD52" s="61"/>
      <c r="HZE52" s="61"/>
      <c r="HZF52" s="61"/>
      <c r="HZG52" s="61"/>
      <c r="HZH52" s="61"/>
      <c r="HZI52" s="61"/>
      <c r="HZJ52" s="61"/>
      <c r="HZK52" s="61"/>
      <c r="HZL52" s="61"/>
      <c r="HZM52" s="61"/>
      <c r="HZN52" s="61"/>
      <c r="HZO52" s="61"/>
      <c r="HZP52" s="61"/>
      <c r="HZQ52" s="61"/>
      <c r="HZR52" s="61"/>
      <c r="HZS52" s="61"/>
      <c r="HZT52" s="61"/>
      <c r="HZU52" s="61"/>
      <c r="HZV52" s="61"/>
      <c r="HZW52" s="61"/>
      <c r="HZX52" s="61"/>
      <c r="HZY52" s="61"/>
      <c r="HZZ52" s="61"/>
      <c r="IAA52" s="61"/>
      <c r="IAB52" s="61"/>
      <c r="IAC52" s="61"/>
      <c r="IAD52" s="61"/>
      <c r="IAE52" s="61"/>
      <c r="IAF52" s="61"/>
      <c r="IAG52" s="61"/>
      <c r="IAH52" s="61"/>
      <c r="IAI52" s="61"/>
      <c r="IAJ52" s="61"/>
      <c r="IAK52" s="61"/>
      <c r="IAL52" s="61"/>
      <c r="IAM52" s="61"/>
      <c r="IAN52" s="61"/>
      <c r="IAO52" s="61"/>
      <c r="IAP52" s="61"/>
      <c r="IAQ52" s="61"/>
      <c r="IAR52" s="61"/>
      <c r="IAS52" s="61"/>
      <c r="IAT52" s="61"/>
      <c r="IAU52" s="61"/>
      <c r="IAV52" s="61"/>
      <c r="IAW52" s="61"/>
      <c r="IAX52" s="61"/>
      <c r="IAY52" s="61"/>
      <c r="IAZ52" s="61"/>
      <c r="IBA52" s="61"/>
      <c r="IBB52" s="61"/>
      <c r="IBC52" s="61"/>
      <c r="IBD52" s="61"/>
      <c r="IBE52" s="61"/>
      <c r="IBF52" s="61"/>
      <c r="IBG52" s="61"/>
      <c r="IBH52" s="61"/>
      <c r="IBI52" s="61"/>
      <c r="IBJ52" s="61"/>
      <c r="IBK52" s="61"/>
      <c r="IBL52" s="61"/>
      <c r="IBM52" s="61"/>
      <c r="IBN52" s="61"/>
      <c r="IBO52" s="61"/>
      <c r="IBP52" s="61"/>
      <c r="IBQ52" s="61"/>
      <c r="IBR52" s="61"/>
      <c r="IBS52" s="61"/>
      <c r="IBT52" s="61"/>
      <c r="IBU52" s="61"/>
      <c r="IBV52" s="61"/>
      <c r="IBW52" s="61"/>
      <c r="IBX52" s="61"/>
      <c r="IBY52" s="61"/>
      <c r="IBZ52" s="61"/>
      <c r="ICA52" s="61"/>
      <c r="ICB52" s="61"/>
      <c r="ICC52" s="61"/>
      <c r="ICD52" s="61"/>
      <c r="ICE52" s="61"/>
      <c r="ICF52" s="61"/>
      <c r="ICG52" s="61"/>
      <c r="ICH52" s="61"/>
      <c r="ICI52" s="61"/>
      <c r="ICJ52" s="61"/>
      <c r="ICK52" s="61"/>
      <c r="ICL52" s="61"/>
      <c r="ICM52" s="61"/>
      <c r="ICN52" s="61"/>
      <c r="ICO52" s="61"/>
      <c r="ICP52" s="61"/>
      <c r="ICQ52" s="61"/>
      <c r="ICR52" s="61"/>
      <c r="ICS52" s="61"/>
      <c r="ICT52" s="61"/>
      <c r="ICU52" s="61"/>
      <c r="ICV52" s="61"/>
      <c r="ICW52" s="61"/>
      <c r="ICX52" s="61"/>
      <c r="ICY52" s="61"/>
      <c r="ICZ52" s="61"/>
      <c r="IDA52" s="61"/>
      <c r="IDB52" s="61"/>
      <c r="IDC52" s="61"/>
      <c r="IDD52" s="61"/>
      <c r="IDE52" s="61"/>
      <c r="IDF52" s="61"/>
      <c r="IDG52" s="61"/>
      <c r="IDH52" s="61"/>
      <c r="IDI52" s="61"/>
      <c r="IDJ52" s="61"/>
      <c r="IDK52" s="61"/>
      <c r="IDL52" s="61"/>
      <c r="IDM52" s="61"/>
      <c r="IDN52" s="61"/>
      <c r="IDO52" s="61"/>
      <c r="IDP52" s="61"/>
      <c r="IDQ52" s="61"/>
      <c r="IDR52" s="61"/>
      <c r="IDS52" s="61"/>
      <c r="IDT52" s="61"/>
      <c r="IDU52" s="61"/>
      <c r="IDV52" s="61"/>
      <c r="IDW52" s="61"/>
      <c r="IDX52" s="61"/>
      <c r="IDY52" s="61"/>
      <c r="IDZ52" s="61"/>
      <c r="IEA52" s="61"/>
      <c r="IEB52" s="61"/>
      <c r="IEC52" s="61"/>
      <c r="IED52" s="61"/>
      <c r="IEE52" s="61"/>
      <c r="IEF52" s="61"/>
      <c r="IEG52" s="61"/>
      <c r="IEH52" s="61"/>
      <c r="IEI52" s="61"/>
      <c r="IEJ52" s="61"/>
      <c r="IEK52" s="61"/>
      <c r="IEL52" s="61"/>
      <c r="IEM52" s="61"/>
      <c r="IEN52" s="61"/>
      <c r="IEO52" s="61"/>
      <c r="IEP52" s="61"/>
      <c r="IEQ52" s="61"/>
      <c r="IER52" s="61"/>
      <c r="IES52" s="61"/>
      <c r="IET52" s="61"/>
      <c r="IEU52" s="61"/>
      <c r="IEV52" s="61"/>
      <c r="IEW52" s="61"/>
      <c r="IEX52" s="61"/>
      <c r="IEY52" s="61"/>
      <c r="IEZ52" s="61"/>
      <c r="IFA52" s="61"/>
      <c r="IFB52" s="61"/>
      <c r="IFC52" s="61"/>
      <c r="IFD52" s="61"/>
      <c r="IFE52" s="61"/>
      <c r="IFF52" s="61"/>
      <c r="IFG52" s="61"/>
      <c r="IFH52" s="61"/>
      <c r="IFI52" s="61"/>
      <c r="IFJ52" s="61"/>
      <c r="IFK52" s="61"/>
      <c r="IFL52" s="61"/>
      <c r="IFM52" s="61"/>
      <c r="IFN52" s="61"/>
      <c r="IFO52" s="61"/>
      <c r="IFP52" s="61"/>
      <c r="IFQ52" s="61"/>
      <c r="IFR52" s="61"/>
      <c r="IFS52" s="61"/>
      <c r="IFT52" s="61"/>
      <c r="IFU52" s="61"/>
      <c r="IFV52" s="61"/>
      <c r="IFW52" s="61"/>
      <c r="IFX52" s="61"/>
      <c r="IFY52" s="61"/>
      <c r="IFZ52" s="61"/>
      <c r="IGA52" s="61"/>
      <c r="IGB52" s="61"/>
      <c r="IGC52" s="61"/>
      <c r="IGD52" s="61"/>
      <c r="IGE52" s="61"/>
      <c r="IGF52" s="61"/>
      <c r="IGG52" s="61"/>
      <c r="IGH52" s="61"/>
      <c r="IGI52" s="61"/>
      <c r="IGJ52" s="61"/>
      <c r="IGK52" s="61"/>
      <c r="IGL52" s="61"/>
      <c r="IGM52" s="61"/>
      <c r="IGN52" s="61"/>
      <c r="IGO52" s="61"/>
      <c r="IGP52" s="61"/>
      <c r="IGQ52" s="61"/>
      <c r="IGR52" s="61"/>
      <c r="IGS52" s="61"/>
      <c r="IGT52" s="61"/>
      <c r="IGU52" s="61"/>
      <c r="IGV52" s="61"/>
      <c r="IGW52" s="61"/>
      <c r="IGX52" s="61"/>
      <c r="IGY52" s="61"/>
      <c r="IGZ52" s="61"/>
      <c r="IHA52" s="61"/>
      <c r="IHB52" s="61"/>
      <c r="IHC52" s="61"/>
      <c r="IHD52" s="61"/>
      <c r="IHE52" s="61"/>
      <c r="IHF52" s="61"/>
      <c r="IHG52" s="61"/>
      <c r="IHH52" s="61"/>
      <c r="IHI52" s="61"/>
      <c r="IHJ52" s="61"/>
      <c r="IHK52" s="61"/>
      <c r="IHL52" s="61"/>
      <c r="IHM52" s="61"/>
      <c r="IHN52" s="61"/>
      <c r="IHO52" s="61"/>
      <c r="IHP52" s="61"/>
      <c r="IHQ52" s="61"/>
      <c r="IHR52" s="61"/>
      <c r="IHS52" s="61"/>
      <c r="IHT52" s="61"/>
      <c r="IHU52" s="61"/>
      <c r="IHV52" s="61"/>
      <c r="IHW52" s="61"/>
      <c r="IHX52" s="61"/>
      <c r="IHY52" s="61"/>
      <c r="IHZ52" s="61"/>
      <c r="IIA52" s="61"/>
      <c r="IIB52" s="61"/>
      <c r="IIC52" s="61"/>
      <c r="IID52" s="61"/>
      <c r="IIE52" s="61"/>
      <c r="IIF52" s="61"/>
      <c r="IIG52" s="61"/>
      <c r="IIH52" s="61"/>
      <c r="III52" s="61"/>
      <c r="IIJ52" s="61"/>
      <c r="IIK52" s="61"/>
      <c r="IIL52" s="61"/>
      <c r="IIM52" s="61"/>
      <c r="IIN52" s="61"/>
      <c r="IIO52" s="61"/>
      <c r="IIP52" s="61"/>
      <c r="IIQ52" s="61"/>
      <c r="IIR52" s="61"/>
      <c r="IIS52" s="61"/>
      <c r="IIT52" s="61"/>
      <c r="IIU52" s="61"/>
      <c r="IIV52" s="61"/>
      <c r="IIW52" s="61"/>
      <c r="IIX52" s="61"/>
      <c r="IIY52" s="61"/>
      <c r="IIZ52" s="61"/>
      <c r="IJA52" s="61"/>
      <c r="IJB52" s="61"/>
      <c r="IJC52" s="61"/>
      <c r="IJD52" s="61"/>
      <c r="IJE52" s="61"/>
      <c r="IJF52" s="61"/>
      <c r="IJG52" s="61"/>
      <c r="IJH52" s="61"/>
      <c r="IJI52" s="61"/>
      <c r="IJJ52" s="61"/>
      <c r="IJK52" s="61"/>
      <c r="IJL52" s="61"/>
      <c r="IJM52" s="61"/>
      <c r="IJN52" s="61"/>
      <c r="IJO52" s="61"/>
      <c r="IJP52" s="61"/>
      <c r="IJQ52" s="61"/>
      <c r="IJR52" s="61"/>
      <c r="IJS52" s="61"/>
      <c r="IJT52" s="61"/>
      <c r="IJU52" s="61"/>
      <c r="IJV52" s="61"/>
      <c r="IJW52" s="61"/>
      <c r="IJX52" s="61"/>
      <c r="IJY52" s="61"/>
      <c r="IJZ52" s="61"/>
      <c r="IKA52" s="61"/>
      <c r="IKB52" s="61"/>
      <c r="IKC52" s="61"/>
      <c r="IKD52" s="61"/>
      <c r="IKE52" s="61"/>
      <c r="IKF52" s="61"/>
      <c r="IKG52" s="61"/>
      <c r="IKH52" s="61"/>
      <c r="IKI52" s="61"/>
      <c r="IKJ52" s="61"/>
      <c r="IKK52" s="61"/>
      <c r="IKL52" s="61"/>
      <c r="IKM52" s="61"/>
      <c r="IKN52" s="61"/>
      <c r="IKO52" s="61"/>
      <c r="IKP52" s="61"/>
      <c r="IKQ52" s="61"/>
      <c r="IKR52" s="61"/>
      <c r="IKS52" s="61"/>
      <c r="IKT52" s="61"/>
      <c r="IKU52" s="61"/>
      <c r="IKV52" s="61"/>
      <c r="IKW52" s="61"/>
      <c r="IKX52" s="61"/>
      <c r="IKY52" s="61"/>
      <c r="IKZ52" s="61"/>
      <c r="ILA52" s="61"/>
      <c r="ILB52" s="61"/>
      <c r="ILC52" s="61"/>
      <c r="ILD52" s="61"/>
      <c r="ILE52" s="61"/>
      <c r="ILF52" s="61"/>
      <c r="ILG52" s="61"/>
      <c r="ILH52" s="61"/>
      <c r="ILI52" s="61"/>
      <c r="ILJ52" s="61"/>
      <c r="ILK52" s="61"/>
      <c r="ILL52" s="61"/>
      <c r="ILM52" s="61"/>
      <c r="ILN52" s="61"/>
      <c r="ILO52" s="61"/>
      <c r="ILP52" s="61"/>
      <c r="ILQ52" s="61"/>
      <c r="ILR52" s="61"/>
      <c r="ILS52" s="61"/>
      <c r="ILT52" s="61"/>
      <c r="ILU52" s="61"/>
      <c r="ILV52" s="61"/>
      <c r="ILW52" s="61"/>
      <c r="ILX52" s="61"/>
      <c r="ILY52" s="61"/>
      <c r="ILZ52" s="61"/>
      <c r="IMA52" s="61"/>
      <c r="IMB52" s="61"/>
      <c r="IMC52" s="61"/>
      <c r="IMD52" s="61"/>
      <c r="IME52" s="61"/>
      <c r="IMF52" s="61"/>
      <c r="IMG52" s="61"/>
      <c r="IMH52" s="61"/>
      <c r="IMI52" s="61"/>
      <c r="IMJ52" s="61"/>
      <c r="IMK52" s="61"/>
      <c r="IML52" s="61"/>
      <c r="IMM52" s="61"/>
      <c r="IMN52" s="61"/>
      <c r="IMO52" s="61"/>
      <c r="IMP52" s="61"/>
      <c r="IMQ52" s="61"/>
      <c r="IMR52" s="61"/>
      <c r="IMS52" s="61"/>
      <c r="IMT52" s="61"/>
      <c r="IMU52" s="61"/>
      <c r="IMV52" s="61"/>
      <c r="IMW52" s="61"/>
      <c r="IMX52" s="61"/>
      <c r="IMY52" s="61"/>
      <c r="IMZ52" s="61"/>
      <c r="INA52" s="61"/>
      <c r="INB52" s="61"/>
      <c r="INC52" s="61"/>
      <c r="IND52" s="61"/>
      <c r="INE52" s="61"/>
      <c r="INF52" s="61"/>
      <c r="ING52" s="61"/>
      <c r="INH52" s="61"/>
      <c r="INI52" s="61"/>
      <c r="INJ52" s="61"/>
      <c r="INK52" s="61"/>
      <c r="INL52" s="61"/>
      <c r="INM52" s="61"/>
      <c r="INN52" s="61"/>
      <c r="INO52" s="61"/>
      <c r="INP52" s="61"/>
      <c r="INQ52" s="61"/>
      <c r="INR52" s="61"/>
      <c r="INS52" s="61"/>
      <c r="INT52" s="61"/>
      <c r="INU52" s="61"/>
      <c r="INV52" s="61"/>
      <c r="INW52" s="61"/>
      <c r="INX52" s="61"/>
      <c r="INY52" s="61"/>
      <c r="INZ52" s="61"/>
      <c r="IOA52" s="61"/>
      <c r="IOB52" s="61"/>
      <c r="IOC52" s="61"/>
      <c r="IOD52" s="61"/>
      <c r="IOE52" s="61"/>
      <c r="IOF52" s="61"/>
      <c r="IOG52" s="61"/>
      <c r="IOH52" s="61"/>
      <c r="IOI52" s="61"/>
      <c r="IOJ52" s="61"/>
      <c r="IOK52" s="61"/>
      <c r="IOL52" s="61"/>
      <c r="IOM52" s="61"/>
      <c r="ION52" s="61"/>
      <c r="IOO52" s="61"/>
      <c r="IOP52" s="61"/>
      <c r="IOQ52" s="61"/>
      <c r="IOR52" s="61"/>
      <c r="IOS52" s="61"/>
      <c r="IOT52" s="61"/>
      <c r="IOU52" s="61"/>
      <c r="IOV52" s="61"/>
      <c r="IOW52" s="61"/>
      <c r="IOX52" s="61"/>
      <c r="IOY52" s="61"/>
      <c r="IOZ52" s="61"/>
      <c r="IPA52" s="61"/>
      <c r="IPB52" s="61"/>
      <c r="IPC52" s="61"/>
      <c r="IPD52" s="61"/>
      <c r="IPE52" s="61"/>
      <c r="IPF52" s="61"/>
      <c r="IPG52" s="61"/>
      <c r="IPH52" s="61"/>
      <c r="IPI52" s="61"/>
      <c r="IPJ52" s="61"/>
      <c r="IPK52" s="61"/>
      <c r="IPL52" s="61"/>
      <c r="IPM52" s="61"/>
      <c r="IPN52" s="61"/>
      <c r="IPO52" s="61"/>
      <c r="IPP52" s="61"/>
      <c r="IPQ52" s="61"/>
      <c r="IPR52" s="61"/>
      <c r="IPS52" s="61"/>
      <c r="IPT52" s="61"/>
      <c r="IPU52" s="61"/>
      <c r="IPV52" s="61"/>
      <c r="IPW52" s="61"/>
      <c r="IPX52" s="61"/>
      <c r="IPY52" s="61"/>
      <c r="IPZ52" s="61"/>
      <c r="IQA52" s="61"/>
      <c r="IQB52" s="61"/>
      <c r="IQC52" s="61"/>
      <c r="IQD52" s="61"/>
      <c r="IQE52" s="61"/>
      <c r="IQF52" s="61"/>
      <c r="IQG52" s="61"/>
      <c r="IQH52" s="61"/>
      <c r="IQI52" s="61"/>
      <c r="IQJ52" s="61"/>
      <c r="IQK52" s="61"/>
      <c r="IQL52" s="61"/>
      <c r="IQM52" s="61"/>
      <c r="IQN52" s="61"/>
      <c r="IQO52" s="61"/>
      <c r="IQP52" s="61"/>
      <c r="IQQ52" s="61"/>
      <c r="IQR52" s="61"/>
      <c r="IQS52" s="61"/>
      <c r="IQT52" s="61"/>
      <c r="IQU52" s="61"/>
      <c r="IQV52" s="61"/>
      <c r="IQW52" s="61"/>
      <c r="IQX52" s="61"/>
      <c r="IQY52" s="61"/>
      <c r="IQZ52" s="61"/>
      <c r="IRA52" s="61"/>
      <c r="IRB52" s="61"/>
      <c r="IRC52" s="61"/>
      <c r="IRD52" s="61"/>
      <c r="IRE52" s="61"/>
      <c r="IRF52" s="61"/>
      <c r="IRG52" s="61"/>
      <c r="IRH52" s="61"/>
      <c r="IRI52" s="61"/>
      <c r="IRJ52" s="61"/>
      <c r="IRK52" s="61"/>
      <c r="IRL52" s="61"/>
      <c r="IRM52" s="61"/>
      <c r="IRN52" s="61"/>
      <c r="IRO52" s="61"/>
      <c r="IRP52" s="61"/>
      <c r="IRQ52" s="61"/>
      <c r="IRR52" s="61"/>
      <c r="IRS52" s="61"/>
      <c r="IRT52" s="61"/>
      <c r="IRU52" s="61"/>
      <c r="IRV52" s="61"/>
      <c r="IRW52" s="61"/>
      <c r="IRX52" s="61"/>
      <c r="IRY52" s="61"/>
      <c r="IRZ52" s="61"/>
      <c r="ISA52" s="61"/>
      <c r="ISB52" s="61"/>
      <c r="ISC52" s="61"/>
      <c r="ISD52" s="61"/>
      <c r="ISE52" s="61"/>
      <c r="ISF52" s="61"/>
      <c r="ISG52" s="61"/>
      <c r="ISH52" s="61"/>
      <c r="ISI52" s="61"/>
      <c r="ISJ52" s="61"/>
      <c r="ISK52" s="61"/>
      <c r="ISL52" s="61"/>
      <c r="ISM52" s="61"/>
      <c r="ISN52" s="61"/>
      <c r="ISO52" s="61"/>
      <c r="ISP52" s="61"/>
      <c r="ISQ52" s="61"/>
      <c r="ISR52" s="61"/>
      <c r="ISS52" s="61"/>
      <c r="IST52" s="61"/>
      <c r="ISU52" s="61"/>
      <c r="ISV52" s="61"/>
      <c r="ISW52" s="61"/>
      <c r="ISX52" s="61"/>
      <c r="ISY52" s="61"/>
      <c r="ISZ52" s="61"/>
      <c r="ITA52" s="61"/>
      <c r="ITB52" s="61"/>
      <c r="ITC52" s="61"/>
      <c r="ITD52" s="61"/>
      <c r="ITE52" s="61"/>
      <c r="ITF52" s="61"/>
      <c r="ITG52" s="61"/>
      <c r="ITH52" s="61"/>
      <c r="ITI52" s="61"/>
      <c r="ITJ52" s="61"/>
      <c r="ITK52" s="61"/>
      <c r="ITL52" s="61"/>
      <c r="ITM52" s="61"/>
      <c r="ITN52" s="61"/>
      <c r="ITO52" s="61"/>
      <c r="ITP52" s="61"/>
      <c r="ITQ52" s="61"/>
      <c r="ITR52" s="61"/>
      <c r="ITS52" s="61"/>
      <c r="ITT52" s="61"/>
      <c r="ITU52" s="61"/>
      <c r="ITV52" s="61"/>
      <c r="ITW52" s="61"/>
      <c r="ITX52" s="61"/>
      <c r="ITY52" s="61"/>
      <c r="ITZ52" s="61"/>
      <c r="IUA52" s="61"/>
      <c r="IUB52" s="61"/>
      <c r="IUC52" s="61"/>
      <c r="IUD52" s="61"/>
      <c r="IUE52" s="61"/>
      <c r="IUF52" s="61"/>
      <c r="IUG52" s="61"/>
      <c r="IUH52" s="61"/>
      <c r="IUI52" s="61"/>
      <c r="IUJ52" s="61"/>
      <c r="IUK52" s="61"/>
      <c r="IUL52" s="61"/>
      <c r="IUM52" s="61"/>
      <c r="IUN52" s="61"/>
      <c r="IUO52" s="61"/>
      <c r="IUP52" s="61"/>
      <c r="IUQ52" s="61"/>
      <c r="IUR52" s="61"/>
      <c r="IUS52" s="61"/>
      <c r="IUT52" s="61"/>
      <c r="IUU52" s="61"/>
      <c r="IUV52" s="61"/>
      <c r="IUW52" s="61"/>
      <c r="IUX52" s="61"/>
      <c r="IUY52" s="61"/>
      <c r="IUZ52" s="61"/>
      <c r="IVA52" s="61"/>
      <c r="IVB52" s="61"/>
      <c r="IVC52" s="61"/>
      <c r="IVD52" s="61"/>
      <c r="IVE52" s="61"/>
      <c r="IVF52" s="61"/>
      <c r="IVG52" s="61"/>
      <c r="IVH52" s="61"/>
      <c r="IVI52" s="61"/>
      <c r="IVJ52" s="61"/>
      <c r="IVK52" s="61"/>
      <c r="IVL52" s="61"/>
      <c r="IVM52" s="61"/>
      <c r="IVN52" s="61"/>
      <c r="IVO52" s="61"/>
      <c r="IVP52" s="61"/>
      <c r="IVQ52" s="61"/>
      <c r="IVR52" s="61"/>
      <c r="IVS52" s="61"/>
      <c r="IVT52" s="61"/>
      <c r="IVU52" s="61"/>
      <c r="IVV52" s="61"/>
      <c r="IVW52" s="61"/>
      <c r="IVX52" s="61"/>
      <c r="IVY52" s="61"/>
      <c r="IVZ52" s="61"/>
      <c r="IWA52" s="61"/>
      <c r="IWB52" s="61"/>
      <c r="IWC52" s="61"/>
      <c r="IWD52" s="61"/>
      <c r="IWE52" s="61"/>
      <c r="IWF52" s="61"/>
      <c r="IWG52" s="61"/>
      <c r="IWH52" s="61"/>
      <c r="IWI52" s="61"/>
      <c r="IWJ52" s="61"/>
      <c r="IWK52" s="61"/>
      <c r="IWL52" s="61"/>
      <c r="IWM52" s="61"/>
      <c r="IWN52" s="61"/>
      <c r="IWO52" s="61"/>
      <c r="IWP52" s="61"/>
      <c r="IWQ52" s="61"/>
      <c r="IWR52" s="61"/>
      <c r="IWS52" s="61"/>
      <c r="IWT52" s="61"/>
      <c r="IWU52" s="61"/>
      <c r="IWV52" s="61"/>
      <c r="IWW52" s="61"/>
      <c r="IWX52" s="61"/>
      <c r="IWY52" s="61"/>
      <c r="IWZ52" s="61"/>
      <c r="IXA52" s="61"/>
      <c r="IXB52" s="61"/>
      <c r="IXC52" s="61"/>
      <c r="IXD52" s="61"/>
      <c r="IXE52" s="61"/>
      <c r="IXF52" s="61"/>
      <c r="IXG52" s="61"/>
      <c r="IXH52" s="61"/>
      <c r="IXI52" s="61"/>
      <c r="IXJ52" s="61"/>
      <c r="IXK52" s="61"/>
      <c r="IXL52" s="61"/>
      <c r="IXM52" s="61"/>
      <c r="IXN52" s="61"/>
      <c r="IXO52" s="61"/>
      <c r="IXP52" s="61"/>
      <c r="IXQ52" s="61"/>
      <c r="IXR52" s="61"/>
      <c r="IXS52" s="61"/>
      <c r="IXT52" s="61"/>
      <c r="IXU52" s="61"/>
      <c r="IXV52" s="61"/>
      <c r="IXW52" s="61"/>
      <c r="IXX52" s="61"/>
      <c r="IXY52" s="61"/>
      <c r="IXZ52" s="61"/>
      <c r="IYA52" s="61"/>
      <c r="IYB52" s="61"/>
      <c r="IYC52" s="61"/>
      <c r="IYD52" s="61"/>
      <c r="IYE52" s="61"/>
      <c r="IYF52" s="61"/>
      <c r="IYG52" s="61"/>
      <c r="IYH52" s="61"/>
      <c r="IYI52" s="61"/>
      <c r="IYJ52" s="61"/>
      <c r="IYK52" s="61"/>
      <c r="IYL52" s="61"/>
      <c r="IYM52" s="61"/>
      <c r="IYN52" s="61"/>
      <c r="IYO52" s="61"/>
      <c r="IYP52" s="61"/>
      <c r="IYQ52" s="61"/>
      <c r="IYR52" s="61"/>
      <c r="IYS52" s="61"/>
      <c r="IYT52" s="61"/>
      <c r="IYU52" s="61"/>
      <c r="IYV52" s="61"/>
      <c r="IYW52" s="61"/>
      <c r="IYX52" s="61"/>
      <c r="IYY52" s="61"/>
      <c r="IYZ52" s="61"/>
      <c r="IZA52" s="61"/>
      <c r="IZB52" s="61"/>
      <c r="IZC52" s="61"/>
      <c r="IZD52" s="61"/>
      <c r="IZE52" s="61"/>
      <c r="IZF52" s="61"/>
      <c r="IZG52" s="61"/>
      <c r="IZH52" s="61"/>
      <c r="IZI52" s="61"/>
      <c r="IZJ52" s="61"/>
      <c r="IZK52" s="61"/>
      <c r="IZL52" s="61"/>
      <c r="IZM52" s="61"/>
      <c r="IZN52" s="61"/>
      <c r="IZO52" s="61"/>
      <c r="IZP52" s="61"/>
      <c r="IZQ52" s="61"/>
      <c r="IZR52" s="61"/>
      <c r="IZS52" s="61"/>
      <c r="IZT52" s="61"/>
      <c r="IZU52" s="61"/>
      <c r="IZV52" s="61"/>
      <c r="IZW52" s="61"/>
      <c r="IZX52" s="61"/>
      <c r="IZY52" s="61"/>
      <c r="IZZ52" s="61"/>
      <c r="JAA52" s="61"/>
      <c r="JAB52" s="61"/>
      <c r="JAC52" s="61"/>
      <c r="JAD52" s="61"/>
      <c r="JAE52" s="61"/>
      <c r="JAF52" s="61"/>
      <c r="JAG52" s="61"/>
      <c r="JAH52" s="61"/>
      <c r="JAI52" s="61"/>
      <c r="JAJ52" s="61"/>
      <c r="JAK52" s="61"/>
      <c r="JAL52" s="61"/>
      <c r="JAM52" s="61"/>
      <c r="JAN52" s="61"/>
      <c r="JAO52" s="61"/>
      <c r="JAP52" s="61"/>
      <c r="JAQ52" s="61"/>
      <c r="JAR52" s="61"/>
      <c r="JAS52" s="61"/>
      <c r="JAT52" s="61"/>
      <c r="JAU52" s="61"/>
      <c r="JAV52" s="61"/>
      <c r="JAW52" s="61"/>
      <c r="JAX52" s="61"/>
      <c r="JAY52" s="61"/>
      <c r="JAZ52" s="61"/>
      <c r="JBA52" s="61"/>
      <c r="JBB52" s="61"/>
      <c r="JBC52" s="61"/>
      <c r="JBD52" s="61"/>
      <c r="JBE52" s="61"/>
      <c r="JBF52" s="61"/>
      <c r="JBG52" s="61"/>
      <c r="JBH52" s="61"/>
      <c r="JBI52" s="61"/>
      <c r="JBJ52" s="61"/>
      <c r="JBK52" s="61"/>
      <c r="JBL52" s="61"/>
      <c r="JBM52" s="61"/>
      <c r="JBN52" s="61"/>
      <c r="JBO52" s="61"/>
      <c r="JBP52" s="61"/>
      <c r="JBQ52" s="61"/>
      <c r="JBR52" s="61"/>
      <c r="JBS52" s="61"/>
      <c r="JBT52" s="61"/>
      <c r="JBU52" s="61"/>
      <c r="JBV52" s="61"/>
      <c r="JBW52" s="61"/>
      <c r="JBX52" s="61"/>
      <c r="JBY52" s="61"/>
      <c r="JBZ52" s="61"/>
      <c r="JCA52" s="61"/>
      <c r="JCB52" s="61"/>
      <c r="JCC52" s="61"/>
      <c r="JCD52" s="61"/>
      <c r="JCE52" s="61"/>
      <c r="JCF52" s="61"/>
      <c r="JCG52" s="61"/>
      <c r="JCH52" s="61"/>
      <c r="JCI52" s="61"/>
      <c r="JCJ52" s="61"/>
      <c r="JCK52" s="61"/>
      <c r="JCL52" s="61"/>
      <c r="JCM52" s="61"/>
      <c r="JCN52" s="61"/>
      <c r="JCO52" s="61"/>
      <c r="JCP52" s="61"/>
      <c r="JCQ52" s="61"/>
      <c r="JCR52" s="61"/>
      <c r="JCS52" s="61"/>
      <c r="JCT52" s="61"/>
      <c r="JCU52" s="61"/>
      <c r="JCV52" s="61"/>
      <c r="JCW52" s="61"/>
      <c r="JCX52" s="61"/>
      <c r="JCY52" s="61"/>
      <c r="JCZ52" s="61"/>
      <c r="JDA52" s="61"/>
      <c r="JDB52" s="61"/>
      <c r="JDC52" s="61"/>
      <c r="JDD52" s="61"/>
      <c r="JDE52" s="61"/>
      <c r="JDF52" s="61"/>
      <c r="JDG52" s="61"/>
      <c r="JDH52" s="61"/>
      <c r="JDI52" s="61"/>
      <c r="JDJ52" s="61"/>
      <c r="JDK52" s="61"/>
      <c r="JDL52" s="61"/>
      <c r="JDM52" s="61"/>
      <c r="JDN52" s="61"/>
      <c r="JDO52" s="61"/>
      <c r="JDP52" s="61"/>
      <c r="JDQ52" s="61"/>
      <c r="JDR52" s="61"/>
      <c r="JDS52" s="61"/>
      <c r="JDT52" s="61"/>
      <c r="JDU52" s="61"/>
      <c r="JDV52" s="61"/>
      <c r="JDW52" s="61"/>
      <c r="JDX52" s="61"/>
      <c r="JDY52" s="61"/>
      <c r="JDZ52" s="61"/>
      <c r="JEA52" s="61"/>
      <c r="JEB52" s="61"/>
      <c r="JEC52" s="61"/>
      <c r="JED52" s="61"/>
      <c r="JEE52" s="61"/>
      <c r="JEF52" s="61"/>
      <c r="JEG52" s="61"/>
      <c r="JEH52" s="61"/>
      <c r="JEI52" s="61"/>
      <c r="JEJ52" s="61"/>
      <c r="JEK52" s="61"/>
      <c r="JEL52" s="61"/>
      <c r="JEM52" s="61"/>
      <c r="JEN52" s="61"/>
      <c r="JEO52" s="61"/>
      <c r="JEP52" s="61"/>
      <c r="JEQ52" s="61"/>
      <c r="JER52" s="61"/>
      <c r="JES52" s="61"/>
      <c r="JET52" s="61"/>
      <c r="JEU52" s="61"/>
      <c r="JEV52" s="61"/>
      <c r="JEW52" s="61"/>
      <c r="JEX52" s="61"/>
      <c r="JEY52" s="61"/>
      <c r="JEZ52" s="61"/>
      <c r="JFA52" s="61"/>
      <c r="JFB52" s="61"/>
      <c r="JFC52" s="61"/>
      <c r="JFD52" s="61"/>
      <c r="JFE52" s="61"/>
      <c r="JFF52" s="61"/>
      <c r="JFG52" s="61"/>
      <c r="JFH52" s="61"/>
      <c r="JFI52" s="61"/>
      <c r="JFJ52" s="61"/>
      <c r="JFK52" s="61"/>
      <c r="JFL52" s="61"/>
      <c r="JFM52" s="61"/>
      <c r="JFN52" s="61"/>
      <c r="JFO52" s="61"/>
      <c r="JFP52" s="61"/>
      <c r="JFQ52" s="61"/>
      <c r="JFR52" s="61"/>
      <c r="JFS52" s="61"/>
      <c r="JFT52" s="61"/>
      <c r="JFU52" s="61"/>
      <c r="JFV52" s="61"/>
      <c r="JFW52" s="61"/>
      <c r="JFX52" s="61"/>
      <c r="JFY52" s="61"/>
      <c r="JFZ52" s="61"/>
      <c r="JGA52" s="61"/>
      <c r="JGB52" s="61"/>
      <c r="JGC52" s="61"/>
      <c r="JGD52" s="61"/>
      <c r="JGE52" s="61"/>
      <c r="JGF52" s="61"/>
      <c r="JGG52" s="61"/>
      <c r="JGH52" s="61"/>
      <c r="JGI52" s="61"/>
      <c r="JGJ52" s="61"/>
      <c r="JGK52" s="61"/>
      <c r="JGL52" s="61"/>
      <c r="JGM52" s="61"/>
      <c r="JGN52" s="61"/>
      <c r="JGO52" s="61"/>
      <c r="JGP52" s="61"/>
      <c r="JGQ52" s="61"/>
      <c r="JGR52" s="61"/>
      <c r="JGS52" s="61"/>
      <c r="JGT52" s="61"/>
      <c r="JGU52" s="61"/>
      <c r="JGV52" s="61"/>
      <c r="JGW52" s="61"/>
      <c r="JGX52" s="61"/>
      <c r="JGY52" s="61"/>
      <c r="JGZ52" s="61"/>
      <c r="JHA52" s="61"/>
      <c r="JHB52" s="61"/>
      <c r="JHC52" s="61"/>
      <c r="JHD52" s="61"/>
      <c r="JHE52" s="61"/>
      <c r="JHF52" s="61"/>
      <c r="JHG52" s="61"/>
      <c r="JHH52" s="61"/>
      <c r="JHI52" s="61"/>
      <c r="JHJ52" s="61"/>
      <c r="JHK52" s="61"/>
      <c r="JHL52" s="61"/>
      <c r="JHM52" s="61"/>
      <c r="JHN52" s="61"/>
      <c r="JHO52" s="61"/>
      <c r="JHP52" s="61"/>
      <c r="JHQ52" s="61"/>
      <c r="JHR52" s="61"/>
      <c r="JHS52" s="61"/>
      <c r="JHT52" s="61"/>
      <c r="JHU52" s="61"/>
      <c r="JHV52" s="61"/>
      <c r="JHW52" s="61"/>
      <c r="JHX52" s="61"/>
      <c r="JHY52" s="61"/>
      <c r="JHZ52" s="61"/>
      <c r="JIA52" s="61"/>
      <c r="JIB52" s="61"/>
      <c r="JIC52" s="61"/>
      <c r="JID52" s="61"/>
      <c r="JIE52" s="61"/>
      <c r="JIF52" s="61"/>
      <c r="JIG52" s="61"/>
      <c r="JIH52" s="61"/>
      <c r="JII52" s="61"/>
      <c r="JIJ52" s="61"/>
      <c r="JIK52" s="61"/>
      <c r="JIL52" s="61"/>
      <c r="JIM52" s="61"/>
      <c r="JIN52" s="61"/>
      <c r="JIO52" s="61"/>
      <c r="JIP52" s="61"/>
      <c r="JIQ52" s="61"/>
      <c r="JIR52" s="61"/>
      <c r="JIS52" s="61"/>
      <c r="JIT52" s="61"/>
      <c r="JIU52" s="61"/>
      <c r="JIV52" s="61"/>
      <c r="JIW52" s="61"/>
      <c r="JIX52" s="61"/>
      <c r="JIY52" s="61"/>
      <c r="JIZ52" s="61"/>
      <c r="JJA52" s="61"/>
      <c r="JJB52" s="61"/>
      <c r="JJC52" s="61"/>
      <c r="JJD52" s="61"/>
      <c r="JJE52" s="61"/>
      <c r="JJF52" s="61"/>
      <c r="JJG52" s="61"/>
      <c r="JJH52" s="61"/>
      <c r="JJI52" s="61"/>
      <c r="JJJ52" s="61"/>
      <c r="JJK52" s="61"/>
      <c r="JJL52" s="61"/>
      <c r="JJM52" s="61"/>
      <c r="JJN52" s="61"/>
      <c r="JJO52" s="61"/>
      <c r="JJP52" s="61"/>
      <c r="JJQ52" s="61"/>
      <c r="JJR52" s="61"/>
      <c r="JJS52" s="61"/>
      <c r="JJT52" s="61"/>
      <c r="JJU52" s="61"/>
      <c r="JJV52" s="61"/>
      <c r="JJW52" s="61"/>
      <c r="JJX52" s="61"/>
      <c r="JJY52" s="61"/>
      <c r="JJZ52" s="61"/>
      <c r="JKA52" s="61"/>
      <c r="JKB52" s="61"/>
      <c r="JKC52" s="61"/>
      <c r="JKD52" s="61"/>
      <c r="JKE52" s="61"/>
      <c r="JKF52" s="61"/>
      <c r="JKG52" s="61"/>
      <c r="JKH52" s="61"/>
      <c r="JKI52" s="61"/>
      <c r="JKJ52" s="61"/>
      <c r="JKK52" s="61"/>
      <c r="JKL52" s="61"/>
      <c r="JKM52" s="61"/>
      <c r="JKN52" s="61"/>
      <c r="JKO52" s="61"/>
      <c r="JKP52" s="61"/>
      <c r="JKQ52" s="61"/>
      <c r="JKR52" s="61"/>
      <c r="JKS52" s="61"/>
      <c r="JKT52" s="61"/>
      <c r="JKU52" s="61"/>
      <c r="JKV52" s="61"/>
      <c r="JKW52" s="61"/>
      <c r="JKX52" s="61"/>
      <c r="JKY52" s="61"/>
      <c r="JKZ52" s="61"/>
      <c r="JLA52" s="61"/>
      <c r="JLB52" s="61"/>
      <c r="JLC52" s="61"/>
      <c r="JLD52" s="61"/>
      <c r="JLE52" s="61"/>
      <c r="JLF52" s="61"/>
      <c r="JLG52" s="61"/>
      <c r="JLH52" s="61"/>
      <c r="JLI52" s="61"/>
      <c r="JLJ52" s="61"/>
      <c r="JLK52" s="61"/>
      <c r="JLL52" s="61"/>
      <c r="JLM52" s="61"/>
      <c r="JLN52" s="61"/>
      <c r="JLO52" s="61"/>
      <c r="JLP52" s="61"/>
      <c r="JLQ52" s="61"/>
      <c r="JLR52" s="61"/>
      <c r="JLS52" s="61"/>
      <c r="JLT52" s="61"/>
      <c r="JLU52" s="61"/>
      <c r="JLV52" s="61"/>
      <c r="JLW52" s="61"/>
      <c r="JLX52" s="61"/>
      <c r="JLY52" s="61"/>
      <c r="JLZ52" s="61"/>
      <c r="JMA52" s="61"/>
      <c r="JMB52" s="61"/>
      <c r="JMC52" s="61"/>
      <c r="JMD52" s="61"/>
      <c r="JME52" s="61"/>
      <c r="JMF52" s="61"/>
      <c r="JMG52" s="61"/>
      <c r="JMH52" s="61"/>
      <c r="JMI52" s="61"/>
      <c r="JMJ52" s="61"/>
      <c r="JMK52" s="61"/>
      <c r="JML52" s="61"/>
      <c r="JMM52" s="61"/>
      <c r="JMN52" s="61"/>
      <c r="JMO52" s="61"/>
      <c r="JMP52" s="61"/>
      <c r="JMQ52" s="61"/>
      <c r="JMR52" s="61"/>
      <c r="JMS52" s="61"/>
      <c r="JMT52" s="61"/>
      <c r="JMU52" s="61"/>
      <c r="JMV52" s="61"/>
      <c r="JMW52" s="61"/>
      <c r="JMX52" s="61"/>
      <c r="JMY52" s="61"/>
      <c r="JMZ52" s="61"/>
      <c r="JNA52" s="61"/>
      <c r="JNB52" s="61"/>
      <c r="JNC52" s="61"/>
      <c r="JND52" s="61"/>
      <c r="JNE52" s="61"/>
      <c r="JNF52" s="61"/>
      <c r="JNG52" s="61"/>
      <c r="JNH52" s="61"/>
      <c r="JNI52" s="61"/>
      <c r="JNJ52" s="61"/>
      <c r="JNK52" s="61"/>
      <c r="JNL52" s="61"/>
      <c r="JNM52" s="61"/>
      <c r="JNN52" s="61"/>
      <c r="JNO52" s="61"/>
      <c r="JNP52" s="61"/>
      <c r="JNQ52" s="61"/>
      <c r="JNR52" s="61"/>
      <c r="JNS52" s="61"/>
      <c r="JNT52" s="61"/>
      <c r="JNU52" s="61"/>
      <c r="JNV52" s="61"/>
      <c r="JNW52" s="61"/>
      <c r="JNX52" s="61"/>
      <c r="JNY52" s="61"/>
      <c r="JNZ52" s="61"/>
      <c r="JOA52" s="61"/>
      <c r="JOB52" s="61"/>
      <c r="JOC52" s="61"/>
      <c r="JOD52" s="61"/>
      <c r="JOE52" s="61"/>
      <c r="JOF52" s="61"/>
      <c r="JOG52" s="61"/>
      <c r="JOH52" s="61"/>
      <c r="JOI52" s="61"/>
      <c r="JOJ52" s="61"/>
      <c r="JOK52" s="61"/>
      <c r="JOL52" s="61"/>
      <c r="JOM52" s="61"/>
      <c r="JON52" s="61"/>
      <c r="JOO52" s="61"/>
      <c r="JOP52" s="61"/>
      <c r="JOQ52" s="61"/>
      <c r="JOR52" s="61"/>
      <c r="JOS52" s="61"/>
      <c r="JOT52" s="61"/>
      <c r="JOU52" s="61"/>
      <c r="JOV52" s="61"/>
      <c r="JOW52" s="61"/>
      <c r="JOX52" s="61"/>
      <c r="JOY52" s="61"/>
      <c r="JOZ52" s="61"/>
      <c r="JPA52" s="61"/>
      <c r="JPB52" s="61"/>
      <c r="JPC52" s="61"/>
      <c r="JPD52" s="61"/>
      <c r="JPE52" s="61"/>
      <c r="JPF52" s="61"/>
      <c r="JPG52" s="61"/>
      <c r="JPH52" s="61"/>
      <c r="JPI52" s="61"/>
      <c r="JPJ52" s="61"/>
      <c r="JPK52" s="61"/>
      <c r="JPL52" s="61"/>
      <c r="JPM52" s="61"/>
      <c r="JPN52" s="61"/>
      <c r="JPO52" s="61"/>
      <c r="JPP52" s="61"/>
      <c r="JPQ52" s="61"/>
      <c r="JPR52" s="61"/>
      <c r="JPS52" s="61"/>
      <c r="JPT52" s="61"/>
      <c r="JPU52" s="61"/>
      <c r="JPV52" s="61"/>
      <c r="JPW52" s="61"/>
      <c r="JPX52" s="61"/>
      <c r="JPY52" s="61"/>
      <c r="JPZ52" s="61"/>
      <c r="JQA52" s="61"/>
      <c r="JQB52" s="61"/>
      <c r="JQC52" s="61"/>
      <c r="JQD52" s="61"/>
      <c r="JQE52" s="61"/>
      <c r="JQF52" s="61"/>
      <c r="JQG52" s="61"/>
      <c r="JQH52" s="61"/>
      <c r="JQI52" s="61"/>
      <c r="JQJ52" s="61"/>
      <c r="JQK52" s="61"/>
      <c r="JQL52" s="61"/>
      <c r="JQM52" s="61"/>
      <c r="JQN52" s="61"/>
      <c r="JQO52" s="61"/>
      <c r="JQP52" s="61"/>
      <c r="JQQ52" s="61"/>
      <c r="JQR52" s="61"/>
      <c r="JQS52" s="61"/>
      <c r="JQT52" s="61"/>
      <c r="JQU52" s="61"/>
      <c r="JQV52" s="61"/>
      <c r="JQW52" s="61"/>
      <c r="JQX52" s="61"/>
      <c r="JQY52" s="61"/>
      <c r="JQZ52" s="61"/>
      <c r="JRA52" s="61"/>
      <c r="JRB52" s="61"/>
      <c r="JRC52" s="61"/>
      <c r="JRD52" s="61"/>
      <c r="JRE52" s="61"/>
      <c r="JRF52" s="61"/>
      <c r="JRG52" s="61"/>
      <c r="JRH52" s="61"/>
      <c r="JRI52" s="61"/>
      <c r="JRJ52" s="61"/>
      <c r="JRK52" s="61"/>
      <c r="JRL52" s="61"/>
      <c r="JRM52" s="61"/>
      <c r="JRN52" s="61"/>
      <c r="JRO52" s="61"/>
      <c r="JRP52" s="61"/>
      <c r="JRQ52" s="61"/>
      <c r="JRR52" s="61"/>
      <c r="JRS52" s="61"/>
      <c r="JRT52" s="61"/>
      <c r="JRU52" s="61"/>
      <c r="JRV52" s="61"/>
      <c r="JRW52" s="61"/>
      <c r="JRX52" s="61"/>
      <c r="JRY52" s="61"/>
      <c r="JRZ52" s="61"/>
      <c r="JSA52" s="61"/>
      <c r="JSB52" s="61"/>
      <c r="JSC52" s="61"/>
      <c r="JSD52" s="61"/>
      <c r="JSE52" s="61"/>
      <c r="JSF52" s="61"/>
      <c r="JSG52" s="61"/>
      <c r="JSH52" s="61"/>
      <c r="JSI52" s="61"/>
      <c r="JSJ52" s="61"/>
      <c r="JSK52" s="61"/>
      <c r="JSL52" s="61"/>
      <c r="JSM52" s="61"/>
      <c r="JSN52" s="61"/>
      <c r="JSO52" s="61"/>
      <c r="JSP52" s="61"/>
      <c r="JSQ52" s="61"/>
      <c r="JSR52" s="61"/>
      <c r="JSS52" s="61"/>
      <c r="JST52" s="61"/>
      <c r="JSU52" s="61"/>
      <c r="JSV52" s="61"/>
      <c r="JSW52" s="61"/>
      <c r="JSX52" s="61"/>
      <c r="JSY52" s="61"/>
      <c r="JSZ52" s="61"/>
      <c r="JTA52" s="61"/>
      <c r="JTB52" s="61"/>
      <c r="JTC52" s="61"/>
      <c r="JTD52" s="61"/>
      <c r="JTE52" s="61"/>
      <c r="JTF52" s="61"/>
      <c r="JTG52" s="61"/>
      <c r="JTH52" s="61"/>
      <c r="JTI52" s="61"/>
      <c r="JTJ52" s="61"/>
      <c r="JTK52" s="61"/>
      <c r="JTL52" s="61"/>
      <c r="JTM52" s="61"/>
      <c r="JTN52" s="61"/>
      <c r="JTO52" s="61"/>
      <c r="JTP52" s="61"/>
      <c r="JTQ52" s="61"/>
      <c r="JTR52" s="61"/>
      <c r="JTS52" s="61"/>
      <c r="JTT52" s="61"/>
      <c r="JTU52" s="61"/>
      <c r="JTV52" s="61"/>
      <c r="JTW52" s="61"/>
      <c r="JTX52" s="61"/>
      <c r="JTY52" s="61"/>
      <c r="JTZ52" s="61"/>
      <c r="JUA52" s="61"/>
      <c r="JUB52" s="61"/>
      <c r="JUC52" s="61"/>
      <c r="JUD52" s="61"/>
      <c r="JUE52" s="61"/>
      <c r="JUF52" s="61"/>
      <c r="JUG52" s="61"/>
      <c r="JUH52" s="61"/>
      <c r="JUI52" s="61"/>
      <c r="JUJ52" s="61"/>
      <c r="JUK52" s="61"/>
      <c r="JUL52" s="61"/>
      <c r="JUM52" s="61"/>
      <c r="JUN52" s="61"/>
      <c r="JUO52" s="61"/>
      <c r="JUP52" s="61"/>
      <c r="JUQ52" s="61"/>
      <c r="JUR52" s="61"/>
      <c r="JUS52" s="61"/>
      <c r="JUT52" s="61"/>
      <c r="JUU52" s="61"/>
      <c r="JUV52" s="61"/>
      <c r="JUW52" s="61"/>
      <c r="JUX52" s="61"/>
      <c r="JUY52" s="61"/>
      <c r="JUZ52" s="61"/>
      <c r="JVA52" s="61"/>
      <c r="JVB52" s="61"/>
      <c r="JVC52" s="61"/>
      <c r="JVD52" s="61"/>
      <c r="JVE52" s="61"/>
      <c r="JVF52" s="61"/>
      <c r="JVG52" s="61"/>
      <c r="JVH52" s="61"/>
      <c r="JVI52" s="61"/>
      <c r="JVJ52" s="61"/>
      <c r="JVK52" s="61"/>
      <c r="JVL52" s="61"/>
      <c r="JVM52" s="61"/>
      <c r="JVN52" s="61"/>
      <c r="JVO52" s="61"/>
      <c r="JVP52" s="61"/>
      <c r="JVQ52" s="61"/>
      <c r="JVR52" s="61"/>
      <c r="JVS52" s="61"/>
      <c r="JVT52" s="61"/>
      <c r="JVU52" s="61"/>
      <c r="JVV52" s="61"/>
      <c r="JVW52" s="61"/>
      <c r="JVX52" s="61"/>
      <c r="JVY52" s="61"/>
      <c r="JVZ52" s="61"/>
      <c r="JWA52" s="61"/>
      <c r="JWB52" s="61"/>
      <c r="JWC52" s="61"/>
      <c r="JWD52" s="61"/>
      <c r="JWE52" s="61"/>
      <c r="JWF52" s="61"/>
      <c r="JWG52" s="61"/>
      <c r="JWH52" s="61"/>
      <c r="JWI52" s="61"/>
      <c r="JWJ52" s="61"/>
      <c r="JWK52" s="61"/>
      <c r="JWL52" s="61"/>
      <c r="JWM52" s="61"/>
      <c r="JWN52" s="61"/>
      <c r="JWO52" s="61"/>
      <c r="JWP52" s="61"/>
      <c r="JWQ52" s="61"/>
      <c r="JWR52" s="61"/>
      <c r="JWS52" s="61"/>
      <c r="JWT52" s="61"/>
      <c r="JWU52" s="61"/>
      <c r="JWV52" s="61"/>
      <c r="JWW52" s="61"/>
      <c r="JWX52" s="61"/>
      <c r="JWY52" s="61"/>
      <c r="JWZ52" s="61"/>
      <c r="JXA52" s="61"/>
      <c r="JXB52" s="61"/>
      <c r="JXC52" s="61"/>
      <c r="JXD52" s="61"/>
      <c r="JXE52" s="61"/>
      <c r="JXF52" s="61"/>
      <c r="JXG52" s="61"/>
      <c r="JXH52" s="61"/>
      <c r="JXI52" s="61"/>
      <c r="JXJ52" s="61"/>
      <c r="JXK52" s="61"/>
      <c r="JXL52" s="61"/>
      <c r="JXM52" s="61"/>
      <c r="JXN52" s="61"/>
      <c r="JXO52" s="61"/>
      <c r="JXP52" s="61"/>
      <c r="JXQ52" s="61"/>
      <c r="JXR52" s="61"/>
      <c r="JXS52" s="61"/>
      <c r="JXT52" s="61"/>
      <c r="JXU52" s="61"/>
      <c r="JXV52" s="61"/>
      <c r="JXW52" s="61"/>
      <c r="JXX52" s="61"/>
      <c r="JXY52" s="61"/>
      <c r="JXZ52" s="61"/>
      <c r="JYA52" s="61"/>
      <c r="JYB52" s="61"/>
      <c r="JYC52" s="61"/>
      <c r="JYD52" s="61"/>
      <c r="JYE52" s="61"/>
      <c r="JYF52" s="61"/>
      <c r="JYG52" s="61"/>
      <c r="JYH52" s="61"/>
      <c r="JYI52" s="61"/>
      <c r="JYJ52" s="61"/>
      <c r="JYK52" s="61"/>
      <c r="JYL52" s="61"/>
      <c r="JYM52" s="61"/>
      <c r="JYN52" s="61"/>
      <c r="JYO52" s="61"/>
      <c r="JYP52" s="61"/>
      <c r="JYQ52" s="61"/>
      <c r="JYR52" s="61"/>
      <c r="JYS52" s="61"/>
      <c r="JYT52" s="61"/>
      <c r="JYU52" s="61"/>
      <c r="JYV52" s="61"/>
      <c r="JYW52" s="61"/>
      <c r="JYX52" s="61"/>
      <c r="JYY52" s="61"/>
      <c r="JYZ52" s="61"/>
      <c r="JZA52" s="61"/>
      <c r="JZB52" s="61"/>
      <c r="JZC52" s="61"/>
      <c r="JZD52" s="61"/>
      <c r="JZE52" s="61"/>
      <c r="JZF52" s="61"/>
      <c r="JZG52" s="61"/>
      <c r="JZH52" s="61"/>
      <c r="JZI52" s="61"/>
      <c r="JZJ52" s="61"/>
      <c r="JZK52" s="61"/>
      <c r="JZL52" s="61"/>
      <c r="JZM52" s="61"/>
      <c r="JZN52" s="61"/>
      <c r="JZO52" s="61"/>
      <c r="JZP52" s="61"/>
      <c r="JZQ52" s="61"/>
      <c r="JZR52" s="61"/>
      <c r="JZS52" s="61"/>
      <c r="JZT52" s="61"/>
      <c r="JZU52" s="61"/>
      <c r="JZV52" s="61"/>
      <c r="JZW52" s="61"/>
      <c r="JZX52" s="61"/>
      <c r="JZY52" s="61"/>
      <c r="JZZ52" s="61"/>
      <c r="KAA52" s="61"/>
      <c r="KAB52" s="61"/>
      <c r="KAC52" s="61"/>
      <c r="KAD52" s="61"/>
      <c r="KAE52" s="61"/>
      <c r="KAF52" s="61"/>
      <c r="KAG52" s="61"/>
      <c r="KAH52" s="61"/>
      <c r="KAI52" s="61"/>
      <c r="KAJ52" s="61"/>
      <c r="KAK52" s="61"/>
      <c r="KAL52" s="61"/>
      <c r="KAM52" s="61"/>
      <c r="KAN52" s="61"/>
      <c r="KAO52" s="61"/>
      <c r="KAP52" s="61"/>
      <c r="KAQ52" s="61"/>
      <c r="KAR52" s="61"/>
      <c r="KAS52" s="61"/>
      <c r="KAT52" s="61"/>
      <c r="KAU52" s="61"/>
      <c r="KAV52" s="61"/>
      <c r="KAW52" s="61"/>
      <c r="KAX52" s="61"/>
      <c r="KAY52" s="61"/>
      <c r="KAZ52" s="61"/>
      <c r="KBA52" s="61"/>
      <c r="KBB52" s="61"/>
      <c r="KBC52" s="61"/>
      <c r="KBD52" s="61"/>
      <c r="KBE52" s="61"/>
      <c r="KBF52" s="61"/>
      <c r="KBG52" s="61"/>
      <c r="KBH52" s="61"/>
      <c r="KBI52" s="61"/>
      <c r="KBJ52" s="61"/>
      <c r="KBK52" s="61"/>
      <c r="KBL52" s="61"/>
      <c r="KBM52" s="61"/>
      <c r="KBN52" s="61"/>
      <c r="KBO52" s="61"/>
      <c r="KBP52" s="61"/>
      <c r="KBQ52" s="61"/>
      <c r="KBR52" s="61"/>
      <c r="KBS52" s="61"/>
      <c r="KBT52" s="61"/>
      <c r="KBU52" s="61"/>
      <c r="KBV52" s="61"/>
      <c r="KBW52" s="61"/>
      <c r="KBX52" s="61"/>
      <c r="KBY52" s="61"/>
      <c r="KBZ52" s="61"/>
      <c r="KCA52" s="61"/>
      <c r="KCB52" s="61"/>
      <c r="KCC52" s="61"/>
      <c r="KCD52" s="61"/>
      <c r="KCE52" s="61"/>
      <c r="KCF52" s="61"/>
      <c r="KCG52" s="61"/>
      <c r="KCH52" s="61"/>
      <c r="KCI52" s="61"/>
      <c r="KCJ52" s="61"/>
      <c r="KCK52" s="61"/>
      <c r="KCL52" s="61"/>
      <c r="KCM52" s="61"/>
      <c r="KCN52" s="61"/>
      <c r="KCO52" s="61"/>
      <c r="KCP52" s="61"/>
      <c r="KCQ52" s="61"/>
      <c r="KCR52" s="61"/>
      <c r="KCS52" s="61"/>
      <c r="KCT52" s="61"/>
      <c r="KCU52" s="61"/>
      <c r="KCV52" s="61"/>
      <c r="KCW52" s="61"/>
      <c r="KCX52" s="61"/>
      <c r="KCY52" s="61"/>
      <c r="KCZ52" s="61"/>
      <c r="KDA52" s="61"/>
      <c r="KDB52" s="61"/>
      <c r="KDC52" s="61"/>
      <c r="KDD52" s="61"/>
      <c r="KDE52" s="61"/>
      <c r="KDF52" s="61"/>
      <c r="KDG52" s="61"/>
      <c r="KDH52" s="61"/>
      <c r="KDI52" s="61"/>
      <c r="KDJ52" s="61"/>
      <c r="KDK52" s="61"/>
      <c r="KDL52" s="61"/>
      <c r="KDM52" s="61"/>
      <c r="KDN52" s="61"/>
      <c r="KDO52" s="61"/>
      <c r="KDP52" s="61"/>
      <c r="KDQ52" s="61"/>
      <c r="KDR52" s="61"/>
      <c r="KDS52" s="61"/>
      <c r="KDT52" s="61"/>
      <c r="KDU52" s="61"/>
      <c r="KDV52" s="61"/>
      <c r="KDW52" s="61"/>
      <c r="KDX52" s="61"/>
      <c r="KDY52" s="61"/>
      <c r="KDZ52" s="61"/>
      <c r="KEA52" s="61"/>
      <c r="KEB52" s="61"/>
      <c r="KEC52" s="61"/>
      <c r="KED52" s="61"/>
      <c r="KEE52" s="61"/>
      <c r="KEF52" s="61"/>
      <c r="KEG52" s="61"/>
      <c r="KEH52" s="61"/>
      <c r="KEI52" s="61"/>
      <c r="KEJ52" s="61"/>
      <c r="KEK52" s="61"/>
      <c r="KEL52" s="61"/>
      <c r="KEM52" s="61"/>
      <c r="KEN52" s="61"/>
      <c r="KEO52" s="61"/>
      <c r="KEP52" s="61"/>
      <c r="KEQ52" s="61"/>
      <c r="KER52" s="61"/>
      <c r="KES52" s="61"/>
      <c r="KET52" s="61"/>
      <c r="KEU52" s="61"/>
      <c r="KEV52" s="61"/>
      <c r="KEW52" s="61"/>
      <c r="KEX52" s="61"/>
      <c r="KEY52" s="61"/>
      <c r="KEZ52" s="61"/>
      <c r="KFA52" s="61"/>
      <c r="KFB52" s="61"/>
      <c r="KFC52" s="61"/>
      <c r="KFD52" s="61"/>
      <c r="KFE52" s="61"/>
      <c r="KFF52" s="61"/>
      <c r="KFG52" s="61"/>
      <c r="KFH52" s="61"/>
      <c r="KFI52" s="61"/>
      <c r="KFJ52" s="61"/>
      <c r="KFK52" s="61"/>
      <c r="KFL52" s="61"/>
      <c r="KFM52" s="61"/>
      <c r="KFN52" s="61"/>
      <c r="KFO52" s="61"/>
      <c r="KFP52" s="61"/>
      <c r="KFQ52" s="61"/>
      <c r="KFR52" s="61"/>
      <c r="KFS52" s="61"/>
      <c r="KFT52" s="61"/>
      <c r="KFU52" s="61"/>
      <c r="KFV52" s="61"/>
      <c r="KFW52" s="61"/>
      <c r="KFX52" s="61"/>
      <c r="KFY52" s="61"/>
      <c r="KFZ52" s="61"/>
      <c r="KGA52" s="61"/>
      <c r="KGB52" s="61"/>
      <c r="KGC52" s="61"/>
      <c r="KGD52" s="61"/>
      <c r="KGE52" s="61"/>
      <c r="KGF52" s="61"/>
      <c r="KGG52" s="61"/>
      <c r="KGH52" s="61"/>
      <c r="KGI52" s="61"/>
      <c r="KGJ52" s="61"/>
      <c r="KGK52" s="61"/>
      <c r="KGL52" s="61"/>
      <c r="KGM52" s="61"/>
      <c r="KGN52" s="61"/>
      <c r="KGO52" s="61"/>
      <c r="KGP52" s="61"/>
      <c r="KGQ52" s="61"/>
      <c r="KGR52" s="61"/>
      <c r="KGS52" s="61"/>
      <c r="KGT52" s="61"/>
      <c r="KGU52" s="61"/>
      <c r="KGV52" s="61"/>
      <c r="KGW52" s="61"/>
      <c r="KGX52" s="61"/>
      <c r="KGY52" s="61"/>
      <c r="KGZ52" s="61"/>
      <c r="KHA52" s="61"/>
      <c r="KHB52" s="61"/>
      <c r="KHC52" s="61"/>
      <c r="KHD52" s="61"/>
      <c r="KHE52" s="61"/>
      <c r="KHF52" s="61"/>
      <c r="KHG52" s="61"/>
      <c r="KHH52" s="61"/>
      <c r="KHI52" s="61"/>
      <c r="KHJ52" s="61"/>
      <c r="KHK52" s="61"/>
      <c r="KHL52" s="61"/>
      <c r="KHM52" s="61"/>
      <c r="KHN52" s="61"/>
      <c r="KHO52" s="61"/>
      <c r="KHP52" s="61"/>
      <c r="KHQ52" s="61"/>
      <c r="KHR52" s="61"/>
      <c r="KHS52" s="61"/>
      <c r="KHT52" s="61"/>
      <c r="KHU52" s="61"/>
      <c r="KHV52" s="61"/>
      <c r="KHW52" s="61"/>
      <c r="KHX52" s="61"/>
      <c r="KHY52" s="61"/>
      <c r="KHZ52" s="61"/>
      <c r="KIA52" s="61"/>
      <c r="KIB52" s="61"/>
      <c r="KIC52" s="61"/>
      <c r="KID52" s="61"/>
      <c r="KIE52" s="61"/>
      <c r="KIF52" s="61"/>
      <c r="KIG52" s="61"/>
      <c r="KIH52" s="61"/>
      <c r="KII52" s="61"/>
      <c r="KIJ52" s="61"/>
      <c r="KIK52" s="61"/>
      <c r="KIL52" s="61"/>
      <c r="KIM52" s="61"/>
      <c r="KIN52" s="61"/>
      <c r="KIO52" s="61"/>
      <c r="KIP52" s="61"/>
      <c r="KIQ52" s="61"/>
      <c r="KIR52" s="61"/>
      <c r="KIS52" s="61"/>
      <c r="KIT52" s="61"/>
      <c r="KIU52" s="61"/>
      <c r="KIV52" s="61"/>
      <c r="KIW52" s="61"/>
      <c r="KIX52" s="61"/>
      <c r="KIY52" s="61"/>
      <c r="KIZ52" s="61"/>
      <c r="KJA52" s="61"/>
      <c r="KJB52" s="61"/>
      <c r="KJC52" s="61"/>
      <c r="KJD52" s="61"/>
      <c r="KJE52" s="61"/>
      <c r="KJF52" s="61"/>
      <c r="KJG52" s="61"/>
      <c r="KJH52" s="61"/>
      <c r="KJI52" s="61"/>
      <c r="KJJ52" s="61"/>
      <c r="KJK52" s="61"/>
      <c r="KJL52" s="61"/>
      <c r="KJM52" s="61"/>
      <c r="KJN52" s="61"/>
      <c r="KJO52" s="61"/>
      <c r="KJP52" s="61"/>
      <c r="KJQ52" s="61"/>
      <c r="KJR52" s="61"/>
      <c r="KJS52" s="61"/>
      <c r="KJT52" s="61"/>
      <c r="KJU52" s="61"/>
      <c r="KJV52" s="61"/>
      <c r="KJW52" s="61"/>
      <c r="KJX52" s="61"/>
      <c r="KJY52" s="61"/>
      <c r="KJZ52" s="61"/>
      <c r="KKA52" s="61"/>
      <c r="KKB52" s="61"/>
      <c r="KKC52" s="61"/>
      <c r="KKD52" s="61"/>
      <c r="KKE52" s="61"/>
      <c r="KKF52" s="61"/>
      <c r="KKG52" s="61"/>
      <c r="KKH52" s="61"/>
      <c r="KKI52" s="61"/>
      <c r="KKJ52" s="61"/>
      <c r="KKK52" s="61"/>
      <c r="KKL52" s="61"/>
      <c r="KKM52" s="61"/>
      <c r="KKN52" s="61"/>
      <c r="KKO52" s="61"/>
      <c r="KKP52" s="61"/>
      <c r="KKQ52" s="61"/>
      <c r="KKR52" s="61"/>
      <c r="KKS52" s="61"/>
      <c r="KKT52" s="61"/>
      <c r="KKU52" s="61"/>
      <c r="KKV52" s="61"/>
      <c r="KKW52" s="61"/>
      <c r="KKX52" s="61"/>
      <c r="KKY52" s="61"/>
      <c r="KKZ52" s="61"/>
      <c r="KLA52" s="61"/>
      <c r="KLB52" s="61"/>
      <c r="KLC52" s="61"/>
      <c r="KLD52" s="61"/>
      <c r="KLE52" s="61"/>
      <c r="KLF52" s="61"/>
      <c r="KLG52" s="61"/>
      <c r="KLH52" s="61"/>
      <c r="KLI52" s="61"/>
      <c r="KLJ52" s="61"/>
      <c r="KLK52" s="61"/>
      <c r="KLL52" s="61"/>
      <c r="KLM52" s="61"/>
      <c r="KLN52" s="61"/>
      <c r="KLO52" s="61"/>
      <c r="KLP52" s="61"/>
      <c r="KLQ52" s="61"/>
      <c r="KLR52" s="61"/>
      <c r="KLS52" s="61"/>
      <c r="KLT52" s="61"/>
      <c r="KLU52" s="61"/>
      <c r="KLV52" s="61"/>
      <c r="KLW52" s="61"/>
      <c r="KLX52" s="61"/>
      <c r="KLY52" s="61"/>
      <c r="KLZ52" s="61"/>
      <c r="KMA52" s="61"/>
      <c r="KMB52" s="61"/>
      <c r="KMC52" s="61"/>
      <c r="KMD52" s="61"/>
      <c r="KME52" s="61"/>
      <c r="KMF52" s="61"/>
      <c r="KMG52" s="61"/>
      <c r="KMH52" s="61"/>
      <c r="KMI52" s="61"/>
      <c r="KMJ52" s="61"/>
      <c r="KMK52" s="61"/>
      <c r="KML52" s="61"/>
      <c r="KMM52" s="61"/>
      <c r="KMN52" s="61"/>
      <c r="KMO52" s="61"/>
      <c r="KMP52" s="61"/>
      <c r="KMQ52" s="61"/>
      <c r="KMR52" s="61"/>
      <c r="KMS52" s="61"/>
      <c r="KMT52" s="61"/>
      <c r="KMU52" s="61"/>
      <c r="KMV52" s="61"/>
      <c r="KMW52" s="61"/>
      <c r="KMX52" s="61"/>
      <c r="KMY52" s="61"/>
      <c r="KMZ52" s="61"/>
      <c r="KNA52" s="61"/>
      <c r="KNB52" s="61"/>
      <c r="KNC52" s="61"/>
      <c r="KND52" s="61"/>
      <c r="KNE52" s="61"/>
      <c r="KNF52" s="61"/>
      <c r="KNG52" s="61"/>
      <c r="KNH52" s="61"/>
      <c r="KNI52" s="61"/>
      <c r="KNJ52" s="61"/>
      <c r="KNK52" s="61"/>
      <c r="KNL52" s="61"/>
      <c r="KNM52" s="61"/>
      <c r="KNN52" s="61"/>
      <c r="KNO52" s="61"/>
      <c r="KNP52" s="61"/>
      <c r="KNQ52" s="61"/>
      <c r="KNR52" s="61"/>
      <c r="KNS52" s="61"/>
      <c r="KNT52" s="61"/>
      <c r="KNU52" s="61"/>
      <c r="KNV52" s="61"/>
      <c r="KNW52" s="61"/>
      <c r="KNX52" s="61"/>
      <c r="KNY52" s="61"/>
      <c r="KNZ52" s="61"/>
      <c r="KOA52" s="61"/>
      <c r="KOB52" s="61"/>
      <c r="KOC52" s="61"/>
      <c r="KOD52" s="61"/>
      <c r="KOE52" s="61"/>
      <c r="KOF52" s="61"/>
      <c r="KOG52" s="61"/>
      <c r="KOH52" s="61"/>
      <c r="KOI52" s="61"/>
      <c r="KOJ52" s="61"/>
      <c r="KOK52" s="61"/>
      <c r="KOL52" s="61"/>
      <c r="KOM52" s="61"/>
      <c r="KON52" s="61"/>
      <c r="KOO52" s="61"/>
      <c r="KOP52" s="61"/>
      <c r="KOQ52" s="61"/>
      <c r="KOR52" s="61"/>
      <c r="KOS52" s="61"/>
      <c r="KOT52" s="61"/>
      <c r="KOU52" s="61"/>
      <c r="KOV52" s="61"/>
      <c r="KOW52" s="61"/>
      <c r="KOX52" s="61"/>
      <c r="KOY52" s="61"/>
      <c r="KOZ52" s="61"/>
      <c r="KPA52" s="61"/>
      <c r="KPB52" s="61"/>
      <c r="KPC52" s="61"/>
      <c r="KPD52" s="61"/>
      <c r="KPE52" s="61"/>
      <c r="KPF52" s="61"/>
      <c r="KPG52" s="61"/>
      <c r="KPH52" s="61"/>
      <c r="KPI52" s="61"/>
      <c r="KPJ52" s="61"/>
      <c r="KPK52" s="61"/>
      <c r="KPL52" s="61"/>
      <c r="KPM52" s="61"/>
      <c r="KPN52" s="61"/>
      <c r="KPO52" s="61"/>
      <c r="KPP52" s="61"/>
      <c r="KPQ52" s="61"/>
      <c r="KPR52" s="61"/>
      <c r="KPS52" s="61"/>
      <c r="KPT52" s="61"/>
      <c r="KPU52" s="61"/>
      <c r="KPV52" s="61"/>
      <c r="KPW52" s="61"/>
      <c r="KPX52" s="61"/>
      <c r="KPY52" s="61"/>
      <c r="KPZ52" s="61"/>
      <c r="KQA52" s="61"/>
      <c r="KQB52" s="61"/>
      <c r="KQC52" s="61"/>
      <c r="KQD52" s="61"/>
      <c r="KQE52" s="61"/>
      <c r="KQF52" s="61"/>
      <c r="KQG52" s="61"/>
      <c r="KQH52" s="61"/>
      <c r="KQI52" s="61"/>
      <c r="KQJ52" s="61"/>
      <c r="KQK52" s="61"/>
      <c r="KQL52" s="61"/>
      <c r="KQM52" s="61"/>
      <c r="KQN52" s="61"/>
      <c r="KQO52" s="61"/>
      <c r="KQP52" s="61"/>
      <c r="KQQ52" s="61"/>
      <c r="KQR52" s="61"/>
      <c r="KQS52" s="61"/>
      <c r="KQT52" s="61"/>
      <c r="KQU52" s="61"/>
      <c r="KQV52" s="61"/>
      <c r="KQW52" s="61"/>
      <c r="KQX52" s="61"/>
      <c r="KQY52" s="61"/>
      <c r="KQZ52" s="61"/>
      <c r="KRA52" s="61"/>
      <c r="KRB52" s="61"/>
      <c r="KRC52" s="61"/>
      <c r="KRD52" s="61"/>
      <c r="KRE52" s="61"/>
      <c r="KRF52" s="61"/>
      <c r="KRG52" s="61"/>
      <c r="KRH52" s="61"/>
      <c r="KRI52" s="61"/>
      <c r="KRJ52" s="61"/>
      <c r="KRK52" s="61"/>
      <c r="KRL52" s="61"/>
      <c r="KRM52" s="61"/>
      <c r="KRN52" s="61"/>
      <c r="KRO52" s="61"/>
      <c r="KRP52" s="61"/>
      <c r="KRQ52" s="61"/>
      <c r="KRR52" s="61"/>
      <c r="KRS52" s="61"/>
      <c r="KRT52" s="61"/>
      <c r="KRU52" s="61"/>
      <c r="KRV52" s="61"/>
      <c r="KRW52" s="61"/>
      <c r="KRX52" s="61"/>
      <c r="KRY52" s="61"/>
      <c r="KRZ52" s="61"/>
      <c r="KSA52" s="61"/>
      <c r="KSB52" s="61"/>
      <c r="KSC52" s="61"/>
      <c r="KSD52" s="61"/>
      <c r="KSE52" s="61"/>
      <c r="KSF52" s="61"/>
      <c r="KSG52" s="61"/>
      <c r="KSH52" s="61"/>
      <c r="KSI52" s="61"/>
      <c r="KSJ52" s="61"/>
      <c r="KSK52" s="61"/>
      <c r="KSL52" s="61"/>
      <c r="KSM52" s="61"/>
      <c r="KSN52" s="61"/>
      <c r="KSO52" s="61"/>
      <c r="KSP52" s="61"/>
      <c r="KSQ52" s="61"/>
      <c r="KSR52" s="61"/>
      <c r="KSS52" s="61"/>
      <c r="KST52" s="61"/>
      <c r="KSU52" s="61"/>
      <c r="KSV52" s="61"/>
      <c r="KSW52" s="61"/>
      <c r="KSX52" s="61"/>
      <c r="KSY52" s="61"/>
      <c r="KSZ52" s="61"/>
      <c r="KTA52" s="61"/>
      <c r="KTB52" s="61"/>
      <c r="KTC52" s="61"/>
      <c r="KTD52" s="61"/>
      <c r="KTE52" s="61"/>
      <c r="KTF52" s="61"/>
      <c r="KTG52" s="61"/>
      <c r="KTH52" s="61"/>
      <c r="KTI52" s="61"/>
      <c r="KTJ52" s="61"/>
      <c r="KTK52" s="61"/>
      <c r="KTL52" s="61"/>
      <c r="KTM52" s="61"/>
      <c r="KTN52" s="61"/>
      <c r="KTO52" s="61"/>
      <c r="KTP52" s="61"/>
      <c r="KTQ52" s="61"/>
      <c r="KTR52" s="61"/>
      <c r="KTS52" s="61"/>
      <c r="KTT52" s="61"/>
      <c r="KTU52" s="61"/>
      <c r="KTV52" s="61"/>
      <c r="KTW52" s="61"/>
      <c r="KTX52" s="61"/>
      <c r="KTY52" s="61"/>
      <c r="KTZ52" s="61"/>
      <c r="KUA52" s="61"/>
      <c r="KUB52" s="61"/>
      <c r="KUC52" s="61"/>
      <c r="KUD52" s="61"/>
      <c r="KUE52" s="61"/>
      <c r="KUF52" s="61"/>
      <c r="KUG52" s="61"/>
      <c r="KUH52" s="61"/>
      <c r="KUI52" s="61"/>
      <c r="KUJ52" s="61"/>
      <c r="KUK52" s="61"/>
      <c r="KUL52" s="61"/>
      <c r="KUM52" s="61"/>
      <c r="KUN52" s="61"/>
      <c r="KUO52" s="61"/>
      <c r="KUP52" s="61"/>
      <c r="KUQ52" s="61"/>
      <c r="KUR52" s="61"/>
      <c r="KUS52" s="61"/>
      <c r="KUT52" s="61"/>
      <c r="KUU52" s="61"/>
      <c r="KUV52" s="61"/>
      <c r="KUW52" s="61"/>
      <c r="KUX52" s="61"/>
      <c r="KUY52" s="61"/>
      <c r="KUZ52" s="61"/>
      <c r="KVA52" s="61"/>
      <c r="KVB52" s="61"/>
      <c r="KVC52" s="61"/>
      <c r="KVD52" s="61"/>
      <c r="KVE52" s="61"/>
      <c r="KVF52" s="61"/>
      <c r="KVG52" s="61"/>
      <c r="KVH52" s="61"/>
      <c r="KVI52" s="61"/>
      <c r="KVJ52" s="61"/>
      <c r="KVK52" s="61"/>
      <c r="KVL52" s="61"/>
      <c r="KVM52" s="61"/>
      <c r="KVN52" s="61"/>
      <c r="KVO52" s="61"/>
      <c r="KVP52" s="61"/>
      <c r="KVQ52" s="61"/>
      <c r="KVR52" s="61"/>
      <c r="KVS52" s="61"/>
      <c r="KVT52" s="61"/>
      <c r="KVU52" s="61"/>
      <c r="KVV52" s="61"/>
      <c r="KVW52" s="61"/>
      <c r="KVX52" s="61"/>
      <c r="KVY52" s="61"/>
      <c r="KVZ52" s="61"/>
      <c r="KWA52" s="61"/>
      <c r="KWB52" s="61"/>
      <c r="KWC52" s="61"/>
      <c r="KWD52" s="61"/>
      <c r="KWE52" s="61"/>
      <c r="KWF52" s="61"/>
      <c r="KWG52" s="61"/>
      <c r="KWH52" s="61"/>
      <c r="KWI52" s="61"/>
      <c r="KWJ52" s="61"/>
      <c r="KWK52" s="61"/>
      <c r="KWL52" s="61"/>
      <c r="KWM52" s="61"/>
      <c r="KWN52" s="61"/>
      <c r="KWO52" s="61"/>
      <c r="KWP52" s="61"/>
      <c r="KWQ52" s="61"/>
      <c r="KWR52" s="61"/>
      <c r="KWS52" s="61"/>
      <c r="KWT52" s="61"/>
      <c r="KWU52" s="61"/>
      <c r="KWV52" s="61"/>
      <c r="KWW52" s="61"/>
      <c r="KWX52" s="61"/>
      <c r="KWY52" s="61"/>
      <c r="KWZ52" s="61"/>
      <c r="KXA52" s="61"/>
      <c r="KXB52" s="61"/>
      <c r="KXC52" s="61"/>
      <c r="KXD52" s="61"/>
      <c r="KXE52" s="61"/>
      <c r="KXF52" s="61"/>
      <c r="KXG52" s="61"/>
      <c r="KXH52" s="61"/>
      <c r="KXI52" s="61"/>
      <c r="KXJ52" s="61"/>
      <c r="KXK52" s="61"/>
      <c r="KXL52" s="61"/>
      <c r="KXM52" s="61"/>
      <c r="KXN52" s="61"/>
      <c r="KXO52" s="61"/>
      <c r="KXP52" s="61"/>
      <c r="KXQ52" s="61"/>
      <c r="KXR52" s="61"/>
      <c r="KXS52" s="61"/>
      <c r="KXT52" s="61"/>
      <c r="KXU52" s="61"/>
      <c r="KXV52" s="61"/>
      <c r="KXW52" s="61"/>
      <c r="KXX52" s="61"/>
      <c r="KXY52" s="61"/>
      <c r="KXZ52" s="61"/>
      <c r="KYA52" s="61"/>
      <c r="KYB52" s="61"/>
      <c r="KYC52" s="61"/>
      <c r="KYD52" s="61"/>
      <c r="KYE52" s="61"/>
      <c r="KYF52" s="61"/>
      <c r="KYG52" s="61"/>
      <c r="KYH52" s="61"/>
      <c r="KYI52" s="61"/>
      <c r="KYJ52" s="61"/>
      <c r="KYK52" s="61"/>
      <c r="KYL52" s="61"/>
      <c r="KYM52" s="61"/>
      <c r="KYN52" s="61"/>
      <c r="KYO52" s="61"/>
      <c r="KYP52" s="61"/>
      <c r="KYQ52" s="61"/>
      <c r="KYR52" s="61"/>
      <c r="KYS52" s="61"/>
      <c r="KYT52" s="61"/>
      <c r="KYU52" s="61"/>
      <c r="KYV52" s="61"/>
      <c r="KYW52" s="61"/>
      <c r="KYX52" s="61"/>
      <c r="KYY52" s="61"/>
      <c r="KYZ52" s="61"/>
      <c r="KZA52" s="61"/>
      <c r="KZB52" s="61"/>
      <c r="KZC52" s="61"/>
      <c r="KZD52" s="61"/>
      <c r="KZE52" s="61"/>
      <c r="KZF52" s="61"/>
      <c r="KZG52" s="61"/>
      <c r="KZH52" s="61"/>
      <c r="KZI52" s="61"/>
      <c r="KZJ52" s="61"/>
      <c r="KZK52" s="61"/>
      <c r="KZL52" s="61"/>
      <c r="KZM52" s="61"/>
      <c r="KZN52" s="61"/>
      <c r="KZO52" s="61"/>
      <c r="KZP52" s="61"/>
      <c r="KZQ52" s="61"/>
      <c r="KZR52" s="61"/>
      <c r="KZS52" s="61"/>
      <c r="KZT52" s="61"/>
      <c r="KZU52" s="61"/>
      <c r="KZV52" s="61"/>
      <c r="KZW52" s="61"/>
      <c r="KZX52" s="61"/>
      <c r="KZY52" s="61"/>
      <c r="KZZ52" s="61"/>
      <c r="LAA52" s="61"/>
      <c r="LAB52" s="61"/>
      <c r="LAC52" s="61"/>
      <c r="LAD52" s="61"/>
      <c r="LAE52" s="61"/>
      <c r="LAF52" s="61"/>
      <c r="LAG52" s="61"/>
      <c r="LAH52" s="61"/>
      <c r="LAI52" s="61"/>
      <c r="LAJ52" s="61"/>
      <c r="LAK52" s="61"/>
      <c r="LAL52" s="61"/>
      <c r="LAM52" s="61"/>
      <c r="LAN52" s="61"/>
      <c r="LAO52" s="61"/>
      <c r="LAP52" s="61"/>
      <c r="LAQ52" s="61"/>
      <c r="LAR52" s="61"/>
      <c r="LAS52" s="61"/>
      <c r="LAT52" s="61"/>
      <c r="LAU52" s="61"/>
      <c r="LAV52" s="61"/>
      <c r="LAW52" s="61"/>
      <c r="LAX52" s="61"/>
      <c r="LAY52" s="61"/>
      <c r="LAZ52" s="61"/>
      <c r="LBA52" s="61"/>
      <c r="LBB52" s="61"/>
      <c r="LBC52" s="61"/>
      <c r="LBD52" s="61"/>
      <c r="LBE52" s="61"/>
      <c r="LBF52" s="61"/>
      <c r="LBG52" s="61"/>
      <c r="LBH52" s="61"/>
      <c r="LBI52" s="61"/>
      <c r="LBJ52" s="61"/>
      <c r="LBK52" s="61"/>
      <c r="LBL52" s="61"/>
      <c r="LBM52" s="61"/>
      <c r="LBN52" s="61"/>
      <c r="LBO52" s="61"/>
      <c r="LBP52" s="61"/>
      <c r="LBQ52" s="61"/>
      <c r="LBR52" s="61"/>
      <c r="LBS52" s="61"/>
      <c r="LBT52" s="61"/>
      <c r="LBU52" s="61"/>
      <c r="LBV52" s="61"/>
      <c r="LBW52" s="61"/>
      <c r="LBX52" s="61"/>
      <c r="LBY52" s="61"/>
      <c r="LBZ52" s="61"/>
      <c r="LCA52" s="61"/>
      <c r="LCB52" s="61"/>
      <c r="LCC52" s="61"/>
      <c r="LCD52" s="61"/>
      <c r="LCE52" s="61"/>
      <c r="LCF52" s="61"/>
      <c r="LCG52" s="61"/>
      <c r="LCH52" s="61"/>
      <c r="LCI52" s="61"/>
      <c r="LCJ52" s="61"/>
      <c r="LCK52" s="61"/>
      <c r="LCL52" s="61"/>
      <c r="LCM52" s="61"/>
      <c r="LCN52" s="61"/>
      <c r="LCO52" s="61"/>
      <c r="LCP52" s="61"/>
      <c r="LCQ52" s="61"/>
      <c r="LCR52" s="61"/>
      <c r="LCS52" s="61"/>
      <c r="LCT52" s="61"/>
      <c r="LCU52" s="61"/>
      <c r="LCV52" s="61"/>
      <c r="LCW52" s="61"/>
      <c r="LCX52" s="61"/>
      <c r="LCY52" s="61"/>
      <c r="LCZ52" s="61"/>
      <c r="LDA52" s="61"/>
      <c r="LDB52" s="61"/>
      <c r="LDC52" s="61"/>
      <c r="LDD52" s="61"/>
      <c r="LDE52" s="61"/>
      <c r="LDF52" s="61"/>
      <c r="LDG52" s="61"/>
      <c r="LDH52" s="61"/>
      <c r="LDI52" s="61"/>
      <c r="LDJ52" s="61"/>
      <c r="LDK52" s="61"/>
      <c r="LDL52" s="61"/>
      <c r="LDM52" s="61"/>
      <c r="LDN52" s="61"/>
      <c r="LDO52" s="61"/>
      <c r="LDP52" s="61"/>
      <c r="LDQ52" s="61"/>
      <c r="LDR52" s="61"/>
      <c r="LDS52" s="61"/>
      <c r="LDT52" s="61"/>
      <c r="LDU52" s="61"/>
      <c r="LDV52" s="61"/>
      <c r="LDW52" s="61"/>
      <c r="LDX52" s="61"/>
      <c r="LDY52" s="61"/>
      <c r="LDZ52" s="61"/>
      <c r="LEA52" s="61"/>
      <c r="LEB52" s="61"/>
      <c r="LEC52" s="61"/>
      <c r="LED52" s="61"/>
      <c r="LEE52" s="61"/>
      <c r="LEF52" s="61"/>
      <c r="LEG52" s="61"/>
      <c r="LEH52" s="61"/>
      <c r="LEI52" s="61"/>
      <c r="LEJ52" s="61"/>
      <c r="LEK52" s="61"/>
      <c r="LEL52" s="61"/>
      <c r="LEM52" s="61"/>
      <c r="LEN52" s="61"/>
      <c r="LEO52" s="61"/>
      <c r="LEP52" s="61"/>
      <c r="LEQ52" s="61"/>
      <c r="LER52" s="61"/>
      <c r="LES52" s="61"/>
      <c r="LET52" s="61"/>
      <c r="LEU52" s="61"/>
      <c r="LEV52" s="61"/>
      <c r="LEW52" s="61"/>
      <c r="LEX52" s="61"/>
      <c r="LEY52" s="61"/>
      <c r="LEZ52" s="61"/>
      <c r="LFA52" s="61"/>
      <c r="LFB52" s="61"/>
      <c r="LFC52" s="61"/>
      <c r="LFD52" s="61"/>
      <c r="LFE52" s="61"/>
      <c r="LFF52" s="61"/>
      <c r="LFG52" s="61"/>
      <c r="LFH52" s="61"/>
      <c r="LFI52" s="61"/>
      <c r="LFJ52" s="61"/>
      <c r="LFK52" s="61"/>
      <c r="LFL52" s="61"/>
      <c r="LFM52" s="61"/>
      <c r="LFN52" s="61"/>
      <c r="LFO52" s="61"/>
      <c r="LFP52" s="61"/>
      <c r="LFQ52" s="61"/>
      <c r="LFR52" s="61"/>
      <c r="LFS52" s="61"/>
      <c r="LFT52" s="61"/>
      <c r="LFU52" s="61"/>
      <c r="LFV52" s="61"/>
      <c r="LFW52" s="61"/>
      <c r="LFX52" s="61"/>
      <c r="LFY52" s="61"/>
      <c r="LFZ52" s="61"/>
      <c r="LGA52" s="61"/>
      <c r="LGB52" s="61"/>
      <c r="LGC52" s="61"/>
      <c r="LGD52" s="61"/>
      <c r="LGE52" s="61"/>
      <c r="LGF52" s="61"/>
      <c r="LGG52" s="61"/>
      <c r="LGH52" s="61"/>
      <c r="LGI52" s="61"/>
      <c r="LGJ52" s="61"/>
      <c r="LGK52" s="61"/>
      <c r="LGL52" s="61"/>
      <c r="LGM52" s="61"/>
      <c r="LGN52" s="61"/>
      <c r="LGO52" s="61"/>
      <c r="LGP52" s="61"/>
      <c r="LGQ52" s="61"/>
      <c r="LGR52" s="61"/>
      <c r="LGS52" s="61"/>
      <c r="LGT52" s="61"/>
      <c r="LGU52" s="61"/>
      <c r="LGV52" s="61"/>
      <c r="LGW52" s="61"/>
      <c r="LGX52" s="61"/>
      <c r="LGY52" s="61"/>
      <c r="LGZ52" s="61"/>
      <c r="LHA52" s="61"/>
      <c r="LHB52" s="61"/>
      <c r="LHC52" s="61"/>
      <c r="LHD52" s="61"/>
      <c r="LHE52" s="61"/>
      <c r="LHF52" s="61"/>
      <c r="LHG52" s="61"/>
      <c r="LHH52" s="61"/>
      <c r="LHI52" s="61"/>
      <c r="LHJ52" s="61"/>
      <c r="LHK52" s="61"/>
      <c r="LHL52" s="61"/>
      <c r="LHM52" s="61"/>
      <c r="LHN52" s="61"/>
      <c r="LHO52" s="61"/>
      <c r="LHP52" s="61"/>
      <c r="LHQ52" s="61"/>
      <c r="LHR52" s="61"/>
      <c r="LHS52" s="61"/>
      <c r="LHT52" s="61"/>
      <c r="LHU52" s="61"/>
      <c r="LHV52" s="61"/>
      <c r="LHW52" s="61"/>
      <c r="LHX52" s="61"/>
      <c r="LHY52" s="61"/>
      <c r="LHZ52" s="61"/>
      <c r="LIA52" s="61"/>
      <c r="LIB52" s="61"/>
      <c r="LIC52" s="61"/>
      <c r="LID52" s="61"/>
      <c r="LIE52" s="61"/>
      <c r="LIF52" s="61"/>
      <c r="LIG52" s="61"/>
      <c r="LIH52" s="61"/>
      <c r="LII52" s="61"/>
      <c r="LIJ52" s="61"/>
      <c r="LIK52" s="61"/>
      <c r="LIL52" s="61"/>
      <c r="LIM52" s="61"/>
      <c r="LIN52" s="61"/>
      <c r="LIO52" s="61"/>
      <c r="LIP52" s="61"/>
      <c r="LIQ52" s="61"/>
      <c r="LIR52" s="61"/>
      <c r="LIS52" s="61"/>
      <c r="LIT52" s="61"/>
      <c r="LIU52" s="61"/>
      <c r="LIV52" s="61"/>
      <c r="LIW52" s="61"/>
      <c r="LIX52" s="61"/>
      <c r="LIY52" s="61"/>
      <c r="LIZ52" s="61"/>
      <c r="LJA52" s="61"/>
      <c r="LJB52" s="61"/>
      <c r="LJC52" s="61"/>
      <c r="LJD52" s="61"/>
      <c r="LJE52" s="61"/>
      <c r="LJF52" s="61"/>
      <c r="LJG52" s="61"/>
      <c r="LJH52" s="61"/>
      <c r="LJI52" s="61"/>
      <c r="LJJ52" s="61"/>
      <c r="LJK52" s="61"/>
      <c r="LJL52" s="61"/>
      <c r="LJM52" s="61"/>
      <c r="LJN52" s="61"/>
      <c r="LJO52" s="61"/>
      <c r="LJP52" s="61"/>
      <c r="LJQ52" s="61"/>
      <c r="LJR52" s="61"/>
      <c r="LJS52" s="61"/>
      <c r="LJT52" s="61"/>
      <c r="LJU52" s="61"/>
      <c r="LJV52" s="61"/>
      <c r="LJW52" s="61"/>
      <c r="LJX52" s="61"/>
      <c r="LJY52" s="61"/>
      <c r="LJZ52" s="61"/>
      <c r="LKA52" s="61"/>
      <c r="LKB52" s="61"/>
      <c r="LKC52" s="61"/>
      <c r="LKD52" s="61"/>
      <c r="LKE52" s="61"/>
      <c r="LKF52" s="61"/>
      <c r="LKG52" s="61"/>
      <c r="LKH52" s="61"/>
      <c r="LKI52" s="61"/>
      <c r="LKJ52" s="61"/>
      <c r="LKK52" s="61"/>
      <c r="LKL52" s="61"/>
      <c r="LKM52" s="61"/>
      <c r="LKN52" s="61"/>
      <c r="LKO52" s="61"/>
      <c r="LKP52" s="61"/>
      <c r="LKQ52" s="61"/>
      <c r="LKR52" s="61"/>
      <c r="LKS52" s="61"/>
      <c r="LKT52" s="61"/>
      <c r="LKU52" s="61"/>
      <c r="LKV52" s="61"/>
      <c r="LKW52" s="61"/>
      <c r="LKX52" s="61"/>
      <c r="LKY52" s="61"/>
      <c r="LKZ52" s="61"/>
      <c r="LLA52" s="61"/>
      <c r="LLB52" s="61"/>
      <c r="LLC52" s="61"/>
      <c r="LLD52" s="61"/>
      <c r="LLE52" s="61"/>
      <c r="LLF52" s="61"/>
      <c r="LLG52" s="61"/>
      <c r="LLH52" s="61"/>
      <c r="LLI52" s="61"/>
      <c r="LLJ52" s="61"/>
      <c r="LLK52" s="61"/>
      <c r="LLL52" s="61"/>
      <c r="LLM52" s="61"/>
      <c r="LLN52" s="61"/>
      <c r="LLO52" s="61"/>
      <c r="LLP52" s="61"/>
      <c r="LLQ52" s="61"/>
      <c r="LLR52" s="61"/>
      <c r="LLS52" s="61"/>
      <c r="LLT52" s="61"/>
      <c r="LLU52" s="61"/>
      <c r="LLV52" s="61"/>
      <c r="LLW52" s="61"/>
      <c r="LLX52" s="61"/>
      <c r="LLY52" s="61"/>
      <c r="LLZ52" s="61"/>
      <c r="LMA52" s="61"/>
      <c r="LMB52" s="61"/>
      <c r="LMC52" s="61"/>
      <c r="LMD52" s="61"/>
      <c r="LME52" s="61"/>
      <c r="LMF52" s="61"/>
      <c r="LMG52" s="61"/>
      <c r="LMH52" s="61"/>
      <c r="LMI52" s="61"/>
      <c r="LMJ52" s="61"/>
      <c r="LMK52" s="61"/>
      <c r="LML52" s="61"/>
      <c r="LMM52" s="61"/>
      <c r="LMN52" s="61"/>
      <c r="LMO52" s="61"/>
      <c r="LMP52" s="61"/>
      <c r="LMQ52" s="61"/>
      <c r="LMR52" s="61"/>
      <c r="LMS52" s="61"/>
      <c r="LMT52" s="61"/>
      <c r="LMU52" s="61"/>
      <c r="LMV52" s="61"/>
      <c r="LMW52" s="61"/>
      <c r="LMX52" s="61"/>
      <c r="LMY52" s="61"/>
      <c r="LMZ52" s="61"/>
      <c r="LNA52" s="61"/>
      <c r="LNB52" s="61"/>
      <c r="LNC52" s="61"/>
      <c r="LND52" s="61"/>
      <c r="LNE52" s="61"/>
      <c r="LNF52" s="61"/>
      <c r="LNG52" s="61"/>
      <c r="LNH52" s="61"/>
      <c r="LNI52" s="61"/>
      <c r="LNJ52" s="61"/>
      <c r="LNK52" s="61"/>
      <c r="LNL52" s="61"/>
      <c r="LNM52" s="61"/>
      <c r="LNN52" s="61"/>
      <c r="LNO52" s="61"/>
      <c r="LNP52" s="61"/>
      <c r="LNQ52" s="61"/>
      <c r="LNR52" s="61"/>
      <c r="LNS52" s="61"/>
      <c r="LNT52" s="61"/>
      <c r="LNU52" s="61"/>
      <c r="LNV52" s="61"/>
      <c r="LNW52" s="61"/>
      <c r="LNX52" s="61"/>
      <c r="LNY52" s="61"/>
      <c r="LNZ52" s="61"/>
      <c r="LOA52" s="61"/>
      <c r="LOB52" s="61"/>
      <c r="LOC52" s="61"/>
      <c r="LOD52" s="61"/>
      <c r="LOE52" s="61"/>
      <c r="LOF52" s="61"/>
      <c r="LOG52" s="61"/>
      <c r="LOH52" s="61"/>
      <c r="LOI52" s="61"/>
      <c r="LOJ52" s="61"/>
      <c r="LOK52" s="61"/>
      <c r="LOL52" s="61"/>
      <c r="LOM52" s="61"/>
      <c r="LON52" s="61"/>
      <c r="LOO52" s="61"/>
      <c r="LOP52" s="61"/>
      <c r="LOQ52" s="61"/>
      <c r="LOR52" s="61"/>
      <c r="LOS52" s="61"/>
      <c r="LOT52" s="61"/>
      <c r="LOU52" s="61"/>
      <c r="LOV52" s="61"/>
      <c r="LOW52" s="61"/>
      <c r="LOX52" s="61"/>
      <c r="LOY52" s="61"/>
      <c r="LOZ52" s="61"/>
      <c r="LPA52" s="61"/>
      <c r="LPB52" s="61"/>
      <c r="LPC52" s="61"/>
      <c r="LPD52" s="61"/>
      <c r="LPE52" s="61"/>
      <c r="LPF52" s="61"/>
      <c r="LPG52" s="61"/>
      <c r="LPH52" s="61"/>
      <c r="LPI52" s="61"/>
      <c r="LPJ52" s="61"/>
      <c r="LPK52" s="61"/>
      <c r="LPL52" s="61"/>
      <c r="LPM52" s="61"/>
      <c r="LPN52" s="61"/>
      <c r="LPO52" s="61"/>
      <c r="LPP52" s="61"/>
      <c r="LPQ52" s="61"/>
      <c r="LPR52" s="61"/>
      <c r="LPS52" s="61"/>
      <c r="LPT52" s="61"/>
      <c r="LPU52" s="61"/>
      <c r="LPV52" s="61"/>
      <c r="LPW52" s="61"/>
      <c r="LPX52" s="61"/>
      <c r="LPY52" s="61"/>
      <c r="LPZ52" s="61"/>
      <c r="LQA52" s="61"/>
      <c r="LQB52" s="61"/>
      <c r="LQC52" s="61"/>
      <c r="LQD52" s="61"/>
      <c r="LQE52" s="61"/>
      <c r="LQF52" s="61"/>
      <c r="LQG52" s="61"/>
      <c r="LQH52" s="61"/>
      <c r="LQI52" s="61"/>
      <c r="LQJ52" s="61"/>
      <c r="LQK52" s="61"/>
      <c r="LQL52" s="61"/>
      <c r="LQM52" s="61"/>
      <c r="LQN52" s="61"/>
      <c r="LQO52" s="61"/>
      <c r="LQP52" s="61"/>
      <c r="LQQ52" s="61"/>
      <c r="LQR52" s="61"/>
      <c r="LQS52" s="61"/>
      <c r="LQT52" s="61"/>
      <c r="LQU52" s="61"/>
      <c r="LQV52" s="61"/>
      <c r="LQW52" s="61"/>
      <c r="LQX52" s="61"/>
      <c r="LQY52" s="61"/>
      <c r="LQZ52" s="61"/>
      <c r="LRA52" s="61"/>
      <c r="LRB52" s="61"/>
      <c r="LRC52" s="61"/>
      <c r="LRD52" s="61"/>
      <c r="LRE52" s="61"/>
      <c r="LRF52" s="61"/>
      <c r="LRG52" s="61"/>
      <c r="LRH52" s="61"/>
      <c r="LRI52" s="61"/>
      <c r="LRJ52" s="61"/>
      <c r="LRK52" s="61"/>
      <c r="LRL52" s="61"/>
      <c r="LRM52" s="61"/>
      <c r="LRN52" s="61"/>
      <c r="LRO52" s="61"/>
      <c r="LRP52" s="61"/>
      <c r="LRQ52" s="61"/>
      <c r="LRR52" s="61"/>
      <c r="LRS52" s="61"/>
      <c r="LRT52" s="61"/>
      <c r="LRU52" s="61"/>
      <c r="LRV52" s="61"/>
      <c r="LRW52" s="61"/>
      <c r="LRX52" s="61"/>
      <c r="LRY52" s="61"/>
      <c r="LRZ52" s="61"/>
      <c r="LSA52" s="61"/>
      <c r="LSB52" s="61"/>
      <c r="LSC52" s="61"/>
      <c r="LSD52" s="61"/>
      <c r="LSE52" s="61"/>
      <c r="LSF52" s="61"/>
      <c r="LSG52" s="61"/>
      <c r="LSH52" s="61"/>
      <c r="LSI52" s="61"/>
      <c r="LSJ52" s="61"/>
      <c r="LSK52" s="61"/>
      <c r="LSL52" s="61"/>
      <c r="LSM52" s="61"/>
      <c r="LSN52" s="61"/>
      <c r="LSO52" s="61"/>
      <c r="LSP52" s="61"/>
      <c r="LSQ52" s="61"/>
      <c r="LSR52" s="61"/>
      <c r="LSS52" s="61"/>
      <c r="LST52" s="61"/>
      <c r="LSU52" s="61"/>
      <c r="LSV52" s="61"/>
      <c r="LSW52" s="61"/>
      <c r="LSX52" s="61"/>
      <c r="LSY52" s="61"/>
      <c r="LSZ52" s="61"/>
      <c r="LTA52" s="61"/>
      <c r="LTB52" s="61"/>
      <c r="LTC52" s="61"/>
      <c r="LTD52" s="61"/>
      <c r="LTE52" s="61"/>
      <c r="LTF52" s="61"/>
      <c r="LTG52" s="61"/>
      <c r="LTH52" s="61"/>
      <c r="LTI52" s="61"/>
      <c r="LTJ52" s="61"/>
      <c r="LTK52" s="61"/>
      <c r="LTL52" s="61"/>
      <c r="LTM52" s="61"/>
      <c r="LTN52" s="61"/>
      <c r="LTO52" s="61"/>
      <c r="LTP52" s="61"/>
      <c r="LTQ52" s="61"/>
      <c r="LTR52" s="61"/>
      <c r="LTS52" s="61"/>
      <c r="LTT52" s="61"/>
      <c r="LTU52" s="61"/>
      <c r="LTV52" s="61"/>
      <c r="LTW52" s="61"/>
      <c r="LTX52" s="61"/>
      <c r="LTY52" s="61"/>
      <c r="LTZ52" s="61"/>
      <c r="LUA52" s="61"/>
      <c r="LUB52" s="61"/>
      <c r="LUC52" s="61"/>
      <c r="LUD52" s="61"/>
      <c r="LUE52" s="61"/>
      <c r="LUF52" s="61"/>
      <c r="LUG52" s="61"/>
      <c r="LUH52" s="61"/>
      <c r="LUI52" s="61"/>
      <c r="LUJ52" s="61"/>
      <c r="LUK52" s="61"/>
      <c r="LUL52" s="61"/>
      <c r="LUM52" s="61"/>
      <c r="LUN52" s="61"/>
      <c r="LUO52" s="61"/>
      <c r="LUP52" s="61"/>
      <c r="LUQ52" s="61"/>
      <c r="LUR52" s="61"/>
      <c r="LUS52" s="61"/>
      <c r="LUT52" s="61"/>
      <c r="LUU52" s="61"/>
      <c r="LUV52" s="61"/>
      <c r="LUW52" s="61"/>
      <c r="LUX52" s="61"/>
      <c r="LUY52" s="61"/>
      <c r="LUZ52" s="61"/>
      <c r="LVA52" s="61"/>
      <c r="LVB52" s="61"/>
      <c r="LVC52" s="61"/>
      <c r="LVD52" s="61"/>
      <c r="LVE52" s="61"/>
      <c r="LVF52" s="61"/>
      <c r="LVG52" s="61"/>
      <c r="LVH52" s="61"/>
      <c r="LVI52" s="61"/>
      <c r="LVJ52" s="61"/>
      <c r="LVK52" s="61"/>
      <c r="LVL52" s="61"/>
      <c r="LVM52" s="61"/>
      <c r="LVN52" s="61"/>
      <c r="LVO52" s="61"/>
      <c r="LVP52" s="61"/>
      <c r="LVQ52" s="61"/>
      <c r="LVR52" s="61"/>
      <c r="LVS52" s="61"/>
      <c r="LVT52" s="61"/>
      <c r="LVU52" s="61"/>
      <c r="LVV52" s="61"/>
      <c r="LVW52" s="61"/>
      <c r="LVX52" s="61"/>
      <c r="LVY52" s="61"/>
      <c r="LVZ52" s="61"/>
      <c r="LWA52" s="61"/>
      <c r="LWB52" s="61"/>
      <c r="LWC52" s="61"/>
      <c r="LWD52" s="61"/>
      <c r="LWE52" s="61"/>
      <c r="LWF52" s="61"/>
      <c r="LWG52" s="61"/>
      <c r="LWH52" s="61"/>
      <c r="LWI52" s="61"/>
      <c r="LWJ52" s="61"/>
      <c r="LWK52" s="61"/>
      <c r="LWL52" s="61"/>
      <c r="LWM52" s="61"/>
      <c r="LWN52" s="61"/>
      <c r="LWO52" s="61"/>
      <c r="LWP52" s="61"/>
      <c r="LWQ52" s="61"/>
      <c r="LWR52" s="61"/>
      <c r="LWS52" s="61"/>
      <c r="LWT52" s="61"/>
      <c r="LWU52" s="61"/>
      <c r="LWV52" s="61"/>
      <c r="LWW52" s="61"/>
      <c r="LWX52" s="61"/>
      <c r="LWY52" s="61"/>
      <c r="LWZ52" s="61"/>
      <c r="LXA52" s="61"/>
      <c r="LXB52" s="61"/>
      <c r="LXC52" s="61"/>
      <c r="LXD52" s="61"/>
      <c r="LXE52" s="61"/>
      <c r="LXF52" s="61"/>
      <c r="LXG52" s="61"/>
      <c r="LXH52" s="61"/>
      <c r="LXI52" s="61"/>
      <c r="LXJ52" s="61"/>
      <c r="LXK52" s="61"/>
      <c r="LXL52" s="61"/>
      <c r="LXM52" s="61"/>
      <c r="LXN52" s="61"/>
      <c r="LXO52" s="61"/>
      <c r="LXP52" s="61"/>
      <c r="LXQ52" s="61"/>
      <c r="LXR52" s="61"/>
      <c r="LXS52" s="61"/>
      <c r="LXT52" s="61"/>
      <c r="LXU52" s="61"/>
      <c r="LXV52" s="61"/>
      <c r="LXW52" s="61"/>
      <c r="LXX52" s="61"/>
      <c r="LXY52" s="61"/>
      <c r="LXZ52" s="61"/>
      <c r="LYA52" s="61"/>
      <c r="LYB52" s="61"/>
      <c r="LYC52" s="61"/>
      <c r="LYD52" s="61"/>
      <c r="LYE52" s="61"/>
      <c r="LYF52" s="61"/>
      <c r="LYG52" s="61"/>
      <c r="LYH52" s="61"/>
      <c r="LYI52" s="61"/>
      <c r="LYJ52" s="61"/>
      <c r="LYK52" s="61"/>
      <c r="LYL52" s="61"/>
      <c r="LYM52" s="61"/>
      <c r="LYN52" s="61"/>
      <c r="LYO52" s="61"/>
      <c r="LYP52" s="61"/>
      <c r="LYQ52" s="61"/>
      <c r="LYR52" s="61"/>
      <c r="LYS52" s="61"/>
      <c r="LYT52" s="61"/>
      <c r="LYU52" s="61"/>
      <c r="LYV52" s="61"/>
      <c r="LYW52" s="61"/>
      <c r="LYX52" s="61"/>
      <c r="LYY52" s="61"/>
      <c r="LYZ52" s="61"/>
      <c r="LZA52" s="61"/>
      <c r="LZB52" s="61"/>
      <c r="LZC52" s="61"/>
      <c r="LZD52" s="61"/>
      <c r="LZE52" s="61"/>
      <c r="LZF52" s="61"/>
      <c r="LZG52" s="61"/>
      <c r="LZH52" s="61"/>
      <c r="LZI52" s="61"/>
      <c r="LZJ52" s="61"/>
      <c r="LZK52" s="61"/>
      <c r="LZL52" s="61"/>
      <c r="LZM52" s="61"/>
      <c r="LZN52" s="61"/>
      <c r="LZO52" s="61"/>
      <c r="LZP52" s="61"/>
      <c r="LZQ52" s="61"/>
      <c r="LZR52" s="61"/>
      <c r="LZS52" s="61"/>
      <c r="LZT52" s="61"/>
      <c r="LZU52" s="61"/>
      <c r="LZV52" s="61"/>
      <c r="LZW52" s="61"/>
      <c r="LZX52" s="61"/>
      <c r="LZY52" s="61"/>
      <c r="LZZ52" s="61"/>
      <c r="MAA52" s="61"/>
      <c r="MAB52" s="61"/>
      <c r="MAC52" s="61"/>
      <c r="MAD52" s="61"/>
      <c r="MAE52" s="61"/>
      <c r="MAF52" s="61"/>
      <c r="MAG52" s="61"/>
      <c r="MAH52" s="61"/>
      <c r="MAI52" s="61"/>
      <c r="MAJ52" s="61"/>
      <c r="MAK52" s="61"/>
      <c r="MAL52" s="61"/>
      <c r="MAM52" s="61"/>
      <c r="MAN52" s="61"/>
      <c r="MAO52" s="61"/>
      <c r="MAP52" s="61"/>
      <c r="MAQ52" s="61"/>
      <c r="MAR52" s="61"/>
      <c r="MAS52" s="61"/>
      <c r="MAT52" s="61"/>
      <c r="MAU52" s="61"/>
      <c r="MAV52" s="61"/>
      <c r="MAW52" s="61"/>
      <c r="MAX52" s="61"/>
      <c r="MAY52" s="61"/>
      <c r="MAZ52" s="61"/>
      <c r="MBA52" s="61"/>
      <c r="MBB52" s="61"/>
      <c r="MBC52" s="61"/>
      <c r="MBD52" s="61"/>
      <c r="MBE52" s="61"/>
      <c r="MBF52" s="61"/>
      <c r="MBG52" s="61"/>
      <c r="MBH52" s="61"/>
      <c r="MBI52" s="61"/>
      <c r="MBJ52" s="61"/>
      <c r="MBK52" s="61"/>
      <c r="MBL52" s="61"/>
      <c r="MBM52" s="61"/>
      <c r="MBN52" s="61"/>
      <c r="MBO52" s="61"/>
      <c r="MBP52" s="61"/>
      <c r="MBQ52" s="61"/>
      <c r="MBR52" s="61"/>
      <c r="MBS52" s="61"/>
      <c r="MBT52" s="61"/>
      <c r="MBU52" s="61"/>
      <c r="MBV52" s="61"/>
      <c r="MBW52" s="61"/>
      <c r="MBX52" s="61"/>
      <c r="MBY52" s="61"/>
      <c r="MBZ52" s="61"/>
      <c r="MCA52" s="61"/>
      <c r="MCB52" s="61"/>
      <c r="MCC52" s="61"/>
      <c r="MCD52" s="61"/>
      <c r="MCE52" s="61"/>
      <c r="MCF52" s="61"/>
      <c r="MCG52" s="61"/>
      <c r="MCH52" s="61"/>
      <c r="MCI52" s="61"/>
      <c r="MCJ52" s="61"/>
      <c r="MCK52" s="61"/>
      <c r="MCL52" s="61"/>
      <c r="MCM52" s="61"/>
      <c r="MCN52" s="61"/>
      <c r="MCO52" s="61"/>
      <c r="MCP52" s="61"/>
      <c r="MCQ52" s="61"/>
      <c r="MCR52" s="61"/>
      <c r="MCS52" s="61"/>
      <c r="MCT52" s="61"/>
      <c r="MCU52" s="61"/>
      <c r="MCV52" s="61"/>
      <c r="MCW52" s="61"/>
      <c r="MCX52" s="61"/>
      <c r="MCY52" s="61"/>
      <c r="MCZ52" s="61"/>
      <c r="MDA52" s="61"/>
      <c r="MDB52" s="61"/>
      <c r="MDC52" s="61"/>
      <c r="MDD52" s="61"/>
      <c r="MDE52" s="61"/>
      <c r="MDF52" s="61"/>
      <c r="MDG52" s="61"/>
      <c r="MDH52" s="61"/>
      <c r="MDI52" s="61"/>
      <c r="MDJ52" s="61"/>
      <c r="MDK52" s="61"/>
      <c r="MDL52" s="61"/>
      <c r="MDM52" s="61"/>
      <c r="MDN52" s="61"/>
      <c r="MDO52" s="61"/>
      <c r="MDP52" s="61"/>
      <c r="MDQ52" s="61"/>
      <c r="MDR52" s="61"/>
      <c r="MDS52" s="61"/>
      <c r="MDT52" s="61"/>
      <c r="MDU52" s="61"/>
      <c r="MDV52" s="61"/>
      <c r="MDW52" s="61"/>
      <c r="MDX52" s="61"/>
      <c r="MDY52" s="61"/>
      <c r="MDZ52" s="61"/>
      <c r="MEA52" s="61"/>
      <c r="MEB52" s="61"/>
      <c r="MEC52" s="61"/>
      <c r="MED52" s="61"/>
      <c r="MEE52" s="61"/>
      <c r="MEF52" s="61"/>
      <c r="MEG52" s="61"/>
      <c r="MEH52" s="61"/>
      <c r="MEI52" s="61"/>
      <c r="MEJ52" s="61"/>
      <c r="MEK52" s="61"/>
      <c r="MEL52" s="61"/>
      <c r="MEM52" s="61"/>
      <c r="MEN52" s="61"/>
      <c r="MEO52" s="61"/>
      <c r="MEP52" s="61"/>
      <c r="MEQ52" s="61"/>
      <c r="MER52" s="61"/>
      <c r="MES52" s="61"/>
      <c r="MET52" s="61"/>
      <c r="MEU52" s="61"/>
      <c r="MEV52" s="61"/>
      <c r="MEW52" s="61"/>
      <c r="MEX52" s="61"/>
      <c r="MEY52" s="61"/>
      <c r="MEZ52" s="61"/>
      <c r="MFA52" s="61"/>
      <c r="MFB52" s="61"/>
      <c r="MFC52" s="61"/>
      <c r="MFD52" s="61"/>
      <c r="MFE52" s="61"/>
      <c r="MFF52" s="61"/>
      <c r="MFG52" s="61"/>
      <c r="MFH52" s="61"/>
      <c r="MFI52" s="61"/>
      <c r="MFJ52" s="61"/>
      <c r="MFK52" s="61"/>
      <c r="MFL52" s="61"/>
      <c r="MFM52" s="61"/>
      <c r="MFN52" s="61"/>
      <c r="MFO52" s="61"/>
      <c r="MFP52" s="61"/>
      <c r="MFQ52" s="61"/>
      <c r="MFR52" s="61"/>
      <c r="MFS52" s="61"/>
      <c r="MFT52" s="61"/>
      <c r="MFU52" s="61"/>
      <c r="MFV52" s="61"/>
      <c r="MFW52" s="61"/>
      <c r="MFX52" s="61"/>
      <c r="MFY52" s="61"/>
      <c r="MFZ52" s="61"/>
      <c r="MGA52" s="61"/>
      <c r="MGB52" s="61"/>
      <c r="MGC52" s="61"/>
      <c r="MGD52" s="61"/>
      <c r="MGE52" s="61"/>
      <c r="MGF52" s="61"/>
      <c r="MGG52" s="61"/>
      <c r="MGH52" s="61"/>
      <c r="MGI52" s="61"/>
      <c r="MGJ52" s="61"/>
      <c r="MGK52" s="61"/>
      <c r="MGL52" s="61"/>
      <c r="MGM52" s="61"/>
      <c r="MGN52" s="61"/>
      <c r="MGO52" s="61"/>
      <c r="MGP52" s="61"/>
      <c r="MGQ52" s="61"/>
      <c r="MGR52" s="61"/>
      <c r="MGS52" s="61"/>
      <c r="MGT52" s="61"/>
      <c r="MGU52" s="61"/>
      <c r="MGV52" s="61"/>
      <c r="MGW52" s="61"/>
      <c r="MGX52" s="61"/>
      <c r="MGY52" s="61"/>
      <c r="MGZ52" s="61"/>
      <c r="MHA52" s="61"/>
      <c r="MHB52" s="61"/>
      <c r="MHC52" s="61"/>
      <c r="MHD52" s="61"/>
      <c r="MHE52" s="61"/>
      <c r="MHF52" s="61"/>
      <c r="MHG52" s="61"/>
      <c r="MHH52" s="61"/>
      <c r="MHI52" s="61"/>
      <c r="MHJ52" s="61"/>
      <c r="MHK52" s="61"/>
      <c r="MHL52" s="61"/>
      <c r="MHM52" s="61"/>
      <c r="MHN52" s="61"/>
      <c r="MHO52" s="61"/>
      <c r="MHP52" s="61"/>
      <c r="MHQ52" s="61"/>
      <c r="MHR52" s="61"/>
      <c r="MHS52" s="61"/>
      <c r="MHT52" s="61"/>
      <c r="MHU52" s="61"/>
      <c r="MHV52" s="61"/>
      <c r="MHW52" s="61"/>
      <c r="MHX52" s="61"/>
      <c r="MHY52" s="61"/>
      <c r="MHZ52" s="61"/>
      <c r="MIA52" s="61"/>
      <c r="MIB52" s="61"/>
      <c r="MIC52" s="61"/>
      <c r="MID52" s="61"/>
      <c r="MIE52" s="61"/>
      <c r="MIF52" s="61"/>
      <c r="MIG52" s="61"/>
      <c r="MIH52" s="61"/>
      <c r="MII52" s="61"/>
      <c r="MIJ52" s="61"/>
      <c r="MIK52" s="61"/>
      <c r="MIL52" s="61"/>
      <c r="MIM52" s="61"/>
      <c r="MIN52" s="61"/>
      <c r="MIO52" s="61"/>
      <c r="MIP52" s="61"/>
      <c r="MIQ52" s="61"/>
      <c r="MIR52" s="61"/>
      <c r="MIS52" s="61"/>
      <c r="MIT52" s="61"/>
      <c r="MIU52" s="61"/>
      <c r="MIV52" s="61"/>
      <c r="MIW52" s="61"/>
      <c r="MIX52" s="61"/>
      <c r="MIY52" s="61"/>
      <c r="MIZ52" s="61"/>
      <c r="MJA52" s="61"/>
      <c r="MJB52" s="61"/>
      <c r="MJC52" s="61"/>
      <c r="MJD52" s="61"/>
      <c r="MJE52" s="61"/>
      <c r="MJF52" s="61"/>
      <c r="MJG52" s="61"/>
      <c r="MJH52" s="61"/>
      <c r="MJI52" s="61"/>
      <c r="MJJ52" s="61"/>
      <c r="MJK52" s="61"/>
      <c r="MJL52" s="61"/>
      <c r="MJM52" s="61"/>
      <c r="MJN52" s="61"/>
      <c r="MJO52" s="61"/>
      <c r="MJP52" s="61"/>
      <c r="MJQ52" s="61"/>
      <c r="MJR52" s="61"/>
      <c r="MJS52" s="61"/>
      <c r="MJT52" s="61"/>
      <c r="MJU52" s="61"/>
      <c r="MJV52" s="61"/>
      <c r="MJW52" s="61"/>
      <c r="MJX52" s="61"/>
      <c r="MJY52" s="61"/>
      <c r="MJZ52" s="61"/>
      <c r="MKA52" s="61"/>
      <c r="MKB52" s="61"/>
      <c r="MKC52" s="61"/>
      <c r="MKD52" s="61"/>
      <c r="MKE52" s="61"/>
      <c r="MKF52" s="61"/>
      <c r="MKG52" s="61"/>
      <c r="MKH52" s="61"/>
      <c r="MKI52" s="61"/>
      <c r="MKJ52" s="61"/>
      <c r="MKK52" s="61"/>
      <c r="MKL52" s="61"/>
      <c r="MKM52" s="61"/>
      <c r="MKN52" s="61"/>
      <c r="MKO52" s="61"/>
      <c r="MKP52" s="61"/>
      <c r="MKQ52" s="61"/>
      <c r="MKR52" s="61"/>
      <c r="MKS52" s="61"/>
      <c r="MKT52" s="61"/>
      <c r="MKU52" s="61"/>
      <c r="MKV52" s="61"/>
      <c r="MKW52" s="61"/>
      <c r="MKX52" s="61"/>
      <c r="MKY52" s="61"/>
      <c r="MKZ52" s="61"/>
      <c r="MLA52" s="61"/>
      <c r="MLB52" s="61"/>
      <c r="MLC52" s="61"/>
      <c r="MLD52" s="61"/>
      <c r="MLE52" s="61"/>
      <c r="MLF52" s="61"/>
      <c r="MLG52" s="61"/>
      <c r="MLH52" s="61"/>
      <c r="MLI52" s="61"/>
      <c r="MLJ52" s="61"/>
      <c r="MLK52" s="61"/>
      <c r="MLL52" s="61"/>
      <c r="MLM52" s="61"/>
      <c r="MLN52" s="61"/>
      <c r="MLO52" s="61"/>
      <c r="MLP52" s="61"/>
      <c r="MLQ52" s="61"/>
      <c r="MLR52" s="61"/>
      <c r="MLS52" s="61"/>
      <c r="MLT52" s="61"/>
      <c r="MLU52" s="61"/>
      <c r="MLV52" s="61"/>
      <c r="MLW52" s="61"/>
      <c r="MLX52" s="61"/>
      <c r="MLY52" s="61"/>
      <c r="MLZ52" s="61"/>
      <c r="MMA52" s="61"/>
      <c r="MMB52" s="61"/>
      <c r="MMC52" s="61"/>
      <c r="MMD52" s="61"/>
      <c r="MME52" s="61"/>
      <c r="MMF52" s="61"/>
      <c r="MMG52" s="61"/>
      <c r="MMH52" s="61"/>
      <c r="MMI52" s="61"/>
      <c r="MMJ52" s="61"/>
      <c r="MMK52" s="61"/>
      <c r="MML52" s="61"/>
      <c r="MMM52" s="61"/>
      <c r="MMN52" s="61"/>
      <c r="MMO52" s="61"/>
      <c r="MMP52" s="61"/>
      <c r="MMQ52" s="61"/>
      <c r="MMR52" s="61"/>
      <c r="MMS52" s="61"/>
      <c r="MMT52" s="61"/>
      <c r="MMU52" s="61"/>
      <c r="MMV52" s="61"/>
      <c r="MMW52" s="61"/>
      <c r="MMX52" s="61"/>
      <c r="MMY52" s="61"/>
      <c r="MMZ52" s="61"/>
      <c r="MNA52" s="61"/>
      <c r="MNB52" s="61"/>
      <c r="MNC52" s="61"/>
      <c r="MND52" s="61"/>
      <c r="MNE52" s="61"/>
      <c r="MNF52" s="61"/>
      <c r="MNG52" s="61"/>
      <c r="MNH52" s="61"/>
      <c r="MNI52" s="61"/>
      <c r="MNJ52" s="61"/>
      <c r="MNK52" s="61"/>
      <c r="MNL52" s="61"/>
      <c r="MNM52" s="61"/>
      <c r="MNN52" s="61"/>
      <c r="MNO52" s="61"/>
      <c r="MNP52" s="61"/>
      <c r="MNQ52" s="61"/>
      <c r="MNR52" s="61"/>
      <c r="MNS52" s="61"/>
      <c r="MNT52" s="61"/>
      <c r="MNU52" s="61"/>
      <c r="MNV52" s="61"/>
      <c r="MNW52" s="61"/>
      <c r="MNX52" s="61"/>
      <c r="MNY52" s="61"/>
      <c r="MNZ52" s="61"/>
      <c r="MOA52" s="61"/>
      <c r="MOB52" s="61"/>
      <c r="MOC52" s="61"/>
      <c r="MOD52" s="61"/>
      <c r="MOE52" s="61"/>
      <c r="MOF52" s="61"/>
      <c r="MOG52" s="61"/>
      <c r="MOH52" s="61"/>
      <c r="MOI52" s="61"/>
      <c r="MOJ52" s="61"/>
      <c r="MOK52" s="61"/>
      <c r="MOL52" s="61"/>
      <c r="MOM52" s="61"/>
      <c r="MON52" s="61"/>
      <c r="MOO52" s="61"/>
      <c r="MOP52" s="61"/>
      <c r="MOQ52" s="61"/>
      <c r="MOR52" s="61"/>
      <c r="MOS52" s="61"/>
      <c r="MOT52" s="61"/>
      <c r="MOU52" s="61"/>
      <c r="MOV52" s="61"/>
      <c r="MOW52" s="61"/>
      <c r="MOX52" s="61"/>
      <c r="MOY52" s="61"/>
      <c r="MOZ52" s="61"/>
      <c r="MPA52" s="61"/>
      <c r="MPB52" s="61"/>
      <c r="MPC52" s="61"/>
      <c r="MPD52" s="61"/>
      <c r="MPE52" s="61"/>
      <c r="MPF52" s="61"/>
      <c r="MPG52" s="61"/>
      <c r="MPH52" s="61"/>
      <c r="MPI52" s="61"/>
      <c r="MPJ52" s="61"/>
      <c r="MPK52" s="61"/>
      <c r="MPL52" s="61"/>
      <c r="MPM52" s="61"/>
      <c r="MPN52" s="61"/>
      <c r="MPO52" s="61"/>
      <c r="MPP52" s="61"/>
      <c r="MPQ52" s="61"/>
      <c r="MPR52" s="61"/>
      <c r="MPS52" s="61"/>
      <c r="MPT52" s="61"/>
      <c r="MPU52" s="61"/>
      <c r="MPV52" s="61"/>
      <c r="MPW52" s="61"/>
      <c r="MPX52" s="61"/>
      <c r="MPY52" s="61"/>
      <c r="MPZ52" s="61"/>
      <c r="MQA52" s="61"/>
      <c r="MQB52" s="61"/>
      <c r="MQC52" s="61"/>
      <c r="MQD52" s="61"/>
      <c r="MQE52" s="61"/>
      <c r="MQF52" s="61"/>
      <c r="MQG52" s="61"/>
      <c r="MQH52" s="61"/>
      <c r="MQI52" s="61"/>
      <c r="MQJ52" s="61"/>
      <c r="MQK52" s="61"/>
      <c r="MQL52" s="61"/>
      <c r="MQM52" s="61"/>
      <c r="MQN52" s="61"/>
      <c r="MQO52" s="61"/>
      <c r="MQP52" s="61"/>
      <c r="MQQ52" s="61"/>
      <c r="MQR52" s="61"/>
      <c r="MQS52" s="61"/>
      <c r="MQT52" s="61"/>
      <c r="MQU52" s="61"/>
      <c r="MQV52" s="61"/>
      <c r="MQW52" s="61"/>
      <c r="MQX52" s="61"/>
      <c r="MQY52" s="61"/>
      <c r="MQZ52" s="61"/>
      <c r="MRA52" s="61"/>
      <c r="MRB52" s="61"/>
      <c r="MRC52" s="61"/>
      <c r="MRD52" s="61"/>
      <c r="MRE52" s="61"/>
      <c r="MRF52" s="61"/>
      <c r="MRG52" s="61"/>
      <c r="MRH52" s="61"/>
      <c r="MRI52" s="61"/>
      <c r="MRJ52" s="61"/>
      <c r="MRK52" s="61"/>
      <c r="MRL52" s="61"/>
      <c r="MRM52" s="61"/>
      <c r="MRN52" s="61"/>
      <c r="MRO52" s="61"/>
      <c r="MRP52" s="61"/>
      <c r="MRQ52" s="61"/>
      <c r="MRR52" s="61"/>
      <c r="MRS52" s="61"/>
      <c r="MRT52" s="61"/>
      <c r="MRU52" s="61"/>
      <c r="MRV52" s="61"/>
      <c r="MRW52" s="61"/>
      <c r="MRX52" s="61"/>
      <c r="MRY52" s="61"/>
      <c r="MRZ52" s="61"/>
      <c r="MSA52" s="61"/>
      <c r="MSB52" s="61"/>
      <c r="MSC52" s="61"/>
      <c r="MSD52" s="61"/>
      <c r="MSE52" s="61"/>
      <c r="MSF52" s="61"/>
      <c r="MSG52" s="61"/>
      <c r="MSH52" s="61"/>
      <c r="MSI52" s="61"/>
      <c r="MSJ52" s="61"/>
      <c r="MSK52" s="61"/>
      <c r="MSL52" s="61"/>
      <c r="MSM52" s="61"/>
      <c r="MSN52" s="61"/>
      <c r="MSO52" s="61"/>
      <c r="MSP52" s="61"/>
      <c r="MSQ52" s="61"/>
      <c r="MSR52" s="61"/>
      <c r="MSS52" s="61"/>
      <c r="MST52" s="61"/>
      <c r="MSU52" s="61"/>
      <c r="MSV52" s="61"/>
      <c r="MSW52" s="61"/>
      <c r="MSX52" s="61"/>
      <c r="MSY52" s="61"/>
      <c r="MSZ52" s="61"/>
      <c r="MTA52" s="61"/>
      <c r="MTB52" s="61"/>
      <c r="MTC52" s="61"/>
      <c r="MTD52" s="61"/>
      <c r="MTE52" s="61"/>
      <c r="MTF52" s="61"/>
      <c r="MTG52" s="61"/>
      <c r="MTH52" s="61"/>
      <c r="MTI52" s="61"/>
      <c r="MTJ52" s="61"/>
      <c r="MTK52" s="61"/>
      <c r="MTL52" s="61"/>
      <c r="MTM52" s="61"/>
      <c r="MTN52" s="61"/>
      <c r="MTO52" s="61"/>
      <c r="MTP52" s="61"/>
      <c r="MTQ52" s="61"/>
      <c r="MTR52" s="61"/>
      <c r="MTS52" s="61"/>
      <c r="MTT52" s="61"/>
      <c r="MTU52" s="61"/>
      <c r="MTV52" s="61"/>
      <c r="MTW52" s="61"/>
      <c r="MTX52" s="61"/>
      <c r="MTY52" s="61"/>
      <c r="MTZ52" s="61"/>
      <c r="MUA52" s="61"/>
      <c r="MUB52" s="61"/>
      <c r="MUC52" s="61"/>
      <c r="MUD52" s="61"/>
      <c r="MUE52" s="61"/>
      <c r="MUF52" s="61"/>
      <c r="MUG52" s="61"/>
      <c r="MUH52" s="61"/>
      <c r="MUI52" s="61"/>
      <c r="MUJ52" s="61"/>
      <c r="MUK52" s="61"/>
      <c r="MUL52" s="61"/>
      <c r="MUM52" s="61"/>
      <c r="MUN52" s="61"/>
      <c r="MUO52" s="61"/>
      <c r="MUP52" s="61"/>
      <c r="MUQ52" s="61"/>
      <c r="MUR52" s="61"/>
      <c r="MUS52" s="61"/>
      <c r="MUT52" s="61"/>
      <c r="MUU52" s="61"/>
      <c r="MUV52" s="61"/>
      <c r="MUW52" s="61"/>
      <c r="MUX52" s="61"/>
      <c r="MUY52" s="61"/>
      <c r="MUZ52" s="61"/>
      <c r="MVA52" s="61"/>
      <c r="MVB52" s="61"/>
      <c r="MVC52" s="61"/>
      <c r="MVD52" s="61"/>
      <c r="MVE52" s="61"/>
      <c r="MVF52" s="61"/>
      <c r="MVG52" s="61"/>
      <c r="MVH52" s="61"/>
      <c r="MVI52" s="61"/>
      <c r="MVJ52" s="61"/>
      <c r="MVK52" s="61"/>
      <c r="MVL52" s="61"/>
      <c r="MVM52" s="61"/>
      <c r="MVN52" s="61"/>
      <c r="MVO52" s="61"/>
      <c r="MVP52" s="61"/>
      <c r="MVQ52" s="61"/>
      <c r="MVR52" s="61"/>
      <c r="MVS52" s="61"/>
      <c r="MVT52" s="61"/>
      <c r="MVU52" s="61"/>
      <c r="MVV52" s="61"/>
      <c r="MVW52" s="61"/>
      <c r="MVX52" s="61"/>
      <c r="MVY52" s="61"/>
      <c r="MVZ52" s="61"/>
      <c r="MWA52" s="61"/>
      <c r="MWB52" s="61"/>
      <c r="MWC52" s="61"/>
      <c r="MWD52" s="61"/>
      <c r="MWE52" s="61"/>
      <c r="MWF52" s="61"/>
      <c r="MWG52" s="61"/>
      <c r="MWH52" s="61"/>
      <c r="MWI52" s="61"/>
      <c r="MWJ52" s="61"/>
      <c r="MWK52" s="61"/>
      <c r="MWL52" s="61"/>
      <c r="MWM52" s="61"/>
      <c r="MWN52" s="61"/>
      <c r="MWO52" s="61"/>
      <c r="MWP52" s="61"/>
      <c r="MWQ52" s="61"/>
      <c r="MWR52" s="61"/>
      <c r="MWS52" s="61"/>
      <c r="MWT52" s="61"/>
      <c r="MWU52" s="61"/>
      <c r="MWV52" s="61"/>
      <c r="MWW52" s="61"/>
      <c r="MWX52" s="61"/>
      <c r="MWY52" s="61"/>
      <c r="MWZ52" s="61"/>
      <c r="MXA52" s="61"/>
      <c r="MXB52" s="61"/>
      <c r="MXC52" s="61"/>
      <c r="MXD52" s="61"/>
      <c r="MXE52" s="61"/>
      <c r="MXF52" s="61"/>
      <c r="MXG52" s="61"/>
      <c r="MXH52" s="61"/>
      <c r="MXI52" s="61"/>
      <c r="MXJ52" s="61"/>
      <c r="MXK52" s="61"/>
      <c r="MXL52" s="61"/>
      <c r="MXM52" s="61"/>
      <c r="MXN52" s="61"/>
      <c r="MXO52" s="61"/>
      <c r="MXP52" s="61"/>
      <c r="MXQ52" s="61"/>
      <c r="MXR52" s="61"/>
      <c r="MXS52" s="61"/>
      <c r="MXT52" s="61"/>
      <c r="MXU52" s="61"/>
      <c r="MXV52" s="61"/>
      <c r="MXW52" s="61"/>
      <c r="MXX52" s="61"/>
      <c r="MXY52" s="61"/>
      <c r="MXZ52" s="61"/>
      <c r="MYA52" s="61"/>
      <c r="MYB52" s="61"/>
      <c r="MYC52" s="61"/>
      <c r="MYD52" s="61"/>
      <c r="MYE52" s="61"/>
      <c r="MYF52" s="61"/>
      <c r="MYG52" s="61"/>
      <c r="MYH52" s="61"/>
      <c r="MYI52" s="61"/>
      <c r="MYJ52" s="61"/>
      <c r="MYK52" s="61"/>
      <c r="MYL52" s="61"/>
      <c r="MYM52" s="61"/>
      <c r="MYN52" s="61"/>
      <c r="MYO52" s="61"/>
      <c r="MYP52" s="61"/>
      <c r="MYQ52" s="61"/>
      <c r="MYR52" s="61"/>
      <c r="MYS52" s="61"/>
      <c r="MYT52" s="61"/>
      <c r="MYU52" s="61"/>
      <c r="MYV52" s="61"/>
      <c r="MYW52" s="61"/>
      <c r="MYX52" s="61"/>
      <c r="MYY52" s="61"/>
      <c r="MYZ52" s="61"/>
      <c r="MZA52" s="61"/>
      <c r="MZB52" s="61"/>
      <c r="MZC52" s="61"/>
      <c r="MZD52" s="61"/>
      <c r="MZE52" s="61"/>
      <c r="MZF52" s="61"/>
      <c r="MZG52" s="61"/>
      <c r="MZH52" s="61"/>
      <c r="MZI52" s="61"/>
      <c r="MZJ52" s="61"/>
      <c r="MZK52" s="61"/>
      <c r="MZL52" s="61"/>
      <c r="MZM52" s="61"/>
      <c r="MZN52" s="61"/>
      <c r="MZO52" s="61"/>
      <c r="MZP52" s="61"/>
      <c r="MZQ52" s="61"/>
      <c r="MZR52" s="61"/>
      <c r="MZS52" s="61"/>
      <c r="MZT52" s="61"/>
      <c r="MZU52" s="61"/>
      <c r="MZV52" s="61"/>
      <c r="MZW52" s="61"/>
      <c r="MZX52" s="61"/>
      <c r="MZY52" s="61"/>
      <c r="MZZ52" s="61"/>
      <c r="NAA52" s="61"/>
      <c r="NAB52" s="61"/>
      <c r="NAC52" s="61"/>
      <c r="NAD52" s="61"/>
      <c r="NAE52" s="61"/>
      <c r="NAF52" s="61"/>
      <c r="NAG52" s="61"/>
      <c r="NAH52" s="61"/>
      <c r="NAI52" s="61"/>
      <c r="NAJ52" s="61"/>
      <c r="NAK52" s="61"/>
      <c r="NAL52" s="61"/>
      <c r="NAM52" s="61"/>
      <c r="NAN52" s="61"/>
      <c r="NAO52" s="61"/>
      <c r="NAP52" s="61"/>
      <c r="NAQ52" s="61"/>
      <c r="NAR52" s="61"/>
      <c r="NAS52" s="61"/>
      <c r="NAT52" s="61"/>
      <c r="NAU52" s="61"/>
      <c r="NAV52" s="61"/>
      <c r="NAW52" s="61"/>
      <c r="NAX52" s="61"/>
      <c r="NAY52" s="61"/>
      <c r="NAZ52" s="61"/>
      <c r="NBA52" s="61"/>
      <c r="NBB52" s="61"/>
      <c r="NBC52" s="61"/>
      <c r="NBD52" s="61"/>
      <c r="NBE52" s="61"/>
      <c r="NBF52" s="61"/>
      <c r="NBG52" s="61"/>
      <c r="NBH52" s="61"/>
      <c r="NBI52" s="61"/>
      <c r="NBJ52" s="61"/>
      <c r="NBK52" s="61"/>
      <c r="NBL52" s="61"/>
      <c r="NBM52" s="61"/>
      <c r="NBN52" s="61"/>
      <c r="NBO52" s="61"/>
      <c r="NBP52" s="61"/>
      <c r="NBQ52" s="61"/>
      <c r="NBR52" s="61"/>
      <c r="NBS52" s="61"/>
      <c r="NBT52" s="61"/>
      <c r="NBU52" s="61"/>
      <c r="NBV52" s="61"/>
      <c r="NBW52" s="61"/>
      <c r="NBX52" s="61"/>
      <c r="NBY52" s="61"/>
      <c r="NBZ52" s="61"/>
      <c r="NCA52" s="61"/>
      <c r="NCB52" s="61"/>
      <c r="NCC52" s="61"/>
      <c r="NCD52" s="61"/>
      <c r="NCE52" s="61"/>
      <c r="NCF52" s="61"/>
      <c r="NCG52" s="61"/>
      <c r="NCH52" s="61"/>
      <c r="NCI52" s="61"/>
      <c r="NCJ52" s="61"/>
      <c r="NCK52" s="61"/>
      <c r="NCL52" s="61"/>
      <c r="NCM52" s="61"/>
      <c r="NCN52" s="61"/>
      <c r="NCO52" s="61"/>
      <c r="NCP52" s="61"/>
      <c r="NCQ52" s="61"/>
      <c r="NCR52" s="61"/>
      <c r="NCS52" s="61"/>
      <c r="NCT52" s="61"/>
      <c r="NCU52" s="61"/>
      <c r="NCV52" s="61"/>
      <c r="NCW52" s="61"/>
      <c r="NCX52" s="61"/>
      <c r="NCY52" s="61"/>
      <c r="NCZ52" s="61"/>
      <c r="NDA52" s="61"/>
      <c r="NDB52" s="61"/>
      <c r="NDC52" s="61"/>
      <c r="NDD52" s="61"/>
      <c r="NDE52" s="61"/>
      <c r="NDF52" s="61"/>
      <c r="NDG52" s="61"/>
      <c r="NDH52" s="61"/>
      <c r="NDI52" s="61"/>
      <c r="NDJ52" s="61"/>
      <c r="NDK52" s="61"/>
      <c r="NDL52" s="61"/>
      <c r="NDM52" s="61"/>
      <c r="NDN52" s="61"/>
      <c r="NDO52" s="61"/>
      <c r="NDP52" s="61"/>
      <c r="NDQ52" s="61"/>
      <c r="NDR52" s="61"/>
      <c r="NDS52" s="61"/>
      <c r="NDT52" s="61"/>
      <c r="NDU52" s="61"/>
      <c r="NDV52" s="61"/>
      <c r="NDW52" s="61"/>
      <c r="NDX52" s="61"/>
      <c r="NDY52" s="61"/>
      <c r="NDZ52" s="61"/>
      <c r="NEA52" s="61"/>
      <c r="NEB52" s="61"/>
      <c r="NEC52" s="61"/>
      <c r="NED52" s="61"/>
      <c r="NEE52" s="61"/>
      <c r="NEF52" s="61"/>
      <c r="NEG52" s="61"/>
      <c r="NEH52" s="61"/>
      <c r="NEI52" s="61"/>
      <c r="NEJ52" s="61"/>
      <c r="NEK52" s="61"/>
      <c r="NEL52" s="61"/>
      <c r="NEM52" s="61"/>
      <c r="NEN52" s="61"/>
      <c r="NEO52" s="61"/>
      <c r="NEP52" s="61"/>
      <c r="NEQ52" s="61"/>
      <c r="NER52" s="61"/>
      <c r="NES52" s="61"/>
      <c r="NET52" s="61"/>
      <c r="NEU52" s="61"/>
      <c r="NEV52" s="61"/>
      <c r="NEW52" s="61"/>
      <c r="NEX52" s="61"/>
      <c r="NEY52" s="61"/>
      <c r="NEZ52" s="61"/>
      <c r="NFA52" s="61"/>
      <c r="NFB52" s="61"/>
      <c r="NFC52" s="61"/>
      <c r="NFD52" s="61"/>
      <c r="NFE52" s="61"/>
      <c r="NFF52" s="61"/>
      <c r="NFG52" s="61"/>
      <c r="NFH52" s="61"/>
      <c r="NFI52" s="61"/>
      <c r="NFJ52" s="61"/>
      <c r="NFK52" s="61"/>
      <c r="NFL52" s="61"/>
      <c r="NFM52" s="61"/>
      <c r="NFN52" s="61"/>
      <c r="NFO52" s="61"/>
      <c r="NFP52" s="61"/>
      <c r="NFQ52" s="61"/>
      <c r="NFR52" s="61"/>
      <c r="NFS52" s="61"/>
      <c r="NFT52" s="61"/>
      <c r="NFU52" s="61"/>
      <c r="NFV52" s="61"/>
      <c r="NFW52" s="61"/>
      <c r="NFX52" s="61"/>
      <c r="NFY52" s="61"/>
      <c r="NFZ52" s="61"/>
      <c r="NGA52" s="61"/>
      <c r="NGB52" s="61"/>
      <c r="NGC52" s="61"/>
      <c r="NGD52" s="61"/>
      <c r="NGE52" s="61"/>
      <c r="NGF52" s="61"/>
      <c r="NGG52" s="61"/>
      <c r="NGH52" s="61"/>
      <c r="NGI52" s="61"/>
      <c r="NGJ52" s="61"/>
      <c r="NGK52" s="61"/>
      <c r="NGL52" s="61"/>
      <c r="NGM52" s="61"/>
      <c r="NGN52" s="61"/>
      <c r="NGO52" s="61"/>
      <c r="NGP52" s="61"/>
      <c r="NGQ52" s="61"/>
      <c r="NGR52" s="61"/>
      <c r="NGS52" s="61"/>
      <c r="NGT52" s="61"/>
      <c r="NGU52" s="61"/>
      <c r="NGV52" s="61"/>
      <c r="NGW52" s="61"/>
      <c r="NGX52" s="61"/>
      <c r="NGY52" s="61"/>
      <c r="NGZ52" s="61"/>
      <c r="NHA52" s="61"/>
      <c r="NHB52" s="61"/>
      <c r="NHC52" s="61"/>
      <c r="NHD52" s="61"/>
      <c r="NHE52" s="61"/>
      <c r="NHF52" s="61"/>
      <c r="NHG52" s="61"/>
      <c r="NHH52" s="61"/>
      <c r="NHI52" s="61"/>
      <c r="NHJ52" s="61"/>
      <c r="NHK52" s="61"/>
      <c r="NHL52" s="61"/>
      <c r="NHM52" s="61"/>
      <c r="NHN52" s="61"/>
      <c r="NHO52" s="61"/>
      <c r="NHP52" s="61"/>
      <c r="NHQ52" s="61"/>
      <c r="NHR52" s="61"/>
      <c r="NHS52" s="61"/>
      <c r="NHT52" s="61"/>
      <c r="NHU52" s="61"/>
      <c r="NHV52" s="61"/>
      <c r="NHW52" s="61"/>
      <c r="NHX52" s="61"/>
      <c r="NHY52" s="61"/>
      <c r="NHZ52" s="61"/>
      <c r="NIA52" s="61"/>
      <c r="NIB52" s="61"/>
      <c r="NIC52" s="61"/>
      <c r="NID52" s="61"/>
      <c r="NIE52" s="61"/>
      <c r="NIF52" s="61"/>
      <c r="NIG52" s="61"/>
      <c r="NIH52" s="61"/>
      <c r="NII52" s="61"/>
      <c r="NIJ52" s="61"/>
      <c r="NIK52" s="61"/>
      <c r="NIL52" s="61"/>
      <c r="NIM52" s="61"/>
      <c r="NIN52" s="61"/>
      <c r="NIO52" s="61"/>
      <c r="NIP52" s="61"/>
      <c r="NIQ52" s="61"/>
      <c r="NIR52" s="61"/>
      <c r="NIS52" s="61"/>
      <c r="NIT52" s="61"/>
      <c r="NIU52" s="61"/>
      <c r="NIV52" s="61"/>
      <c r="NIW52" s="61"/>
      <c r="NIX52" s="61"/>
      <c r="NIY52" s="61"/>
      <c r="NIZ52" s="61"/>
      <c r="NJA52" s="61"/>
      <c r="NJB52" s="61"/>
      <c r="NJC52" s="61"/>
      <c r="NJD52" s="61"/>
      <c r="NJE52" s="61"/>
      <c r="NJF52" s="61"/>
      <c r="NJG52" s="61"/>
      <c r="NJH52" s="61"/>
      <c r="NJI52" s="61"/>
      <c r="NJJ52" s="61"/>
      <c r="NJK52" s="61"/>
      <c r="NJL52" s="61"/>
      <c r="NJM52" s="61"/>
      <c r="NJN52" s="61"/>
      <c r="NJO52" s="61"/>
      <c r="NJP52" s="61"/>
      <c r="NJQ52" s="61"/>
      <c r="NJR52" s="61"/>
      <c r="NJS52" s="61"/>
      <c r="NJT52" s="61"/>
      <c r="NJU52" s="61"/>
      <c r="NJV52" s="61"/>
      <c r="NJW52" s="61"/>
      <c r="NJX52" s="61"/>
      <c r="NJY52" s="61"/>
      <c r="NJZ52" s="61"/>
      <c r="NKA52" s="61"/>
      <c r="NKB52" s="61"/>
      <c r="NKC52" s="61"/>
      <c r="NKD52" s="61"/>
      <c r="NKE52" s="61"/>
      <c r="NKF52" s="61"/>
      <c r="NKG52" s="61"/>
      <c r="NKH52" s="61"/>
      <c r="NKI52" s="61"/>
      <c r="NKJ52" s="61"/>
      <c r="NKK52" s="61"/>
      <c r="NKL52" s="61"/>
      <c r="NKM52" s="61"/>
      <c r="NKN52" s="61"/>
      <c r="NKO52" s="61"/>
      <c r="NKP52" s="61"/>
      <c r="NKQ52" s="61"/>
      <c r="NKR52" s="61"/>
      <c r="NKS52" s="61"/>
      <c r="NKT52" s="61"/>
      <c r="NKU52" s="61"/>
      <c r="NKV52" s="61"/>
      <c r="NKW52" s="61"/>
      <c r="NKX52" s="61"/>
      <c r="NKY52" s="61"/>
      <c r="NKZ52" s="61"/>
      <c r="NLA52" s="61"/>
      <c r="NLB52" s="61"/>
      <c r="NLC52" s="61"/>
      <c r="NLD52" s="61"/>
      <c r="NLE52" s="61"/>
      <c r="NLF52" s="61"/>
      <c r="NLG52" s="61"/>
      <c r="NLH52" s="61"/>
      <c r="NLI52" s="61"/>
      <c r="NLJ52" s="61"/>
      <c r="NLK52" s="61"/>
      <c r="NLL52" s="61"/>
      <c r="NLM52" s="61"/>
      <c r="NLN52" s="61"/>
      <c r="NLO52" s="61"/>
      <c r="NLP52" s="61"/>
      <c r="NLQ52" s="61"/>
      <c r="NLR52" s="61"/>
      <c r="NLS52" s="61"/>
      <c r="NLT52" s="61"/>
      <c r="NLU52" s="61"/>
      <c r="NLV52" s="61"/>
      <c r="NLW52" s="61"/>
      <c r="NLX52" s="61"/>
      <c r="NLY52" s="61"/>
      <c r="NLZ52" s="61"/>
      <c r="NMA52" s="61"/>
      <c r="NMB52" s="61"/>
      <c r="NMC52" s="61"/>
      <c r="NMD52" s="61"/>
      <c r="NME52" s="61"/>
      <c r="NMF52" s="61"/>
      <c r="NMG52" s="61"/>
      <c r="NMH52" s="61"/>
      <c r="NMI52" s="61"/>
      <c r="NMJ52" s="61"/>
      <c r="NMK52" s="61"/>
      <c r="NML52" s="61"/>
      <c r="NMM52" s="61"/>
      <c r="NMN52" s="61"/>
      <c r="NMO52" s="61"/>
      <c r="NMP52" s="61"/>
      <c r="NMQ52" s="61"/>
      <c r="NMR52" s="61"/>
      <c r="NMS52" s="61"/>
      <c r="NMT52" s="61"/>
      <c r="NMU52" s="61"/>
      <c r="NMV52" s="61"/>
      <c r="NMW52" s="61"/>
      <c r="NMX52" s="61"/>
      <c r="NMY52" s="61"/>
      <c r="NMZ52" s="61"/>
      <c r="NNA52" s="61"/>
      <c r="NNB52" s="61"/>
      <c r="NNC52" s="61"/>
      <c r="NND52" s="61"/>
      <c r="NNE52" s="61"/>
      <c r="NNF52" s="61"/>
      <c r="NNG52" s="61"/>
      <c r="NNH52" s="61"/>
      <c r="NNI52" s="61"/>
      <c r="NNJ52" s="61"/>
      <c r="NNK52" s="61"/>
      <c r="NNL52" s="61"/>
      <c r="NNM52" s="61"/>
      <c r="NNN52" s="61"/>
      <c r="NNO52" s="61"/>
      <c r="NNP52" s="61"/>
      <c r="NNQ52" s="61"/>
      <c r="NNR52" s="61"/>
      <c r="NNS52" s="61"/>
      <c r="NNT52" s="61"/>
      <c r="NNU52" s="61"/>
      <c r="NNV52" s="61"/>
      <c r="NNW52" s="61"/>
      <c r="NNX52" s="61"/>
      <c r="NNY52" s="61"/>
      <c r="NNZ52" s="61"/>
      <c r="NOA52" s="61"/>
      <c r="NOB52" s="61"/>
      <c r="NOC52" s="61"/>
      <c r="NOD52" s="61"/>
      <c r="NOE52" s="61"/>
      <c r="NOF52" s="61"/>
      <c r="NOG52" s="61"/>
      <c r="NOH52" s="61"/>
      <c r="NOI52" s="61"/>
      <c r="NOJ52" s="61"/>
      <c r="NOK52" s="61"/>
      <c r="NOL52" s="61"/>
      <c r="NOM52" s="61"/>
      <c r="NON52" s="61"/>
      <c r="NOO52" s="61"/>
      <c r="NOP52" s="61"/>
      <c r="NOQ52" s="61"/>
      <c r="NOR52" s="61"/>
      <c r="NOS52" s="61"/>
      <c r="NOT52" s="61"/>
      <c r="NOU52" s="61"/>
      <c r="NOV52" s="61"/>
      <c r="NOW52" s="61"/>
      <c r="NOX52" s="61"/>
      <c r="NOY52" s="61"/>
      <c r="NOZ52" s="61"/>
      <c r="NPA52" s="61"/>
      <c r="NPB52" s="61"/>
      <c r="NPC52" s="61"/>
      <c r="NPD52" s="61"/>
      <c r="NPE52" s="61"/>
      <c r="NPF52" s="61"/>
      <c r="NPG52" s="61"/>
      <c r="NPH52" s="61"/>
      <c r="NPI52" s="61"/>
      <c r="NPJ52" s="61"/>
      <c r="NPK52" s="61"/>
      <c r="NPL52" s="61"/>
      <c r="NPM52" s="61"/>
      <c r="NPN52" s="61"/>
      <c r="NPO52" s="61"/>
      <c r="NPP52" s="61"/>
      <c r="NPQ52" s="61"/>
      <c r="NPR52" s="61"/>
      <c r="NPS52" s="61"/>
      <c r="NPT52" s="61"/>
      <c r="NPU52" s="61"/>
      <c r="NPV52" s="61"/>
      <c r="NPW52" s="61"/>
      <c r="NPX52" s="61"/>
      <c r="NPY52" s="61"/>
      <c r="NPZ52" s="61"/>
      <c r="NQA52" s="61"/>
      <c r="NQB52" s="61"/>
      <c r="NQC52" s="61"/>
      <c r="NQD52" s="61"/>
      <c r="NQE52" s="61"/>
      <c r="NQF52" s="61"/>
      <c r="NQG52" s="61"/>
      <c r="NQH52" s="61"/>
      <c r="NQI52" s="61"/>
      <c r="NQJ52" s="61"/>
      <c r="NQK52" s="61"/>
      <c r="NQL52" s="61"/>
      <c r="NQM52" s="61"/>
      <c r="NQN52" s="61"/>
      <c r="NQO52" s="61"/>
      <c r="NQP52" s="61"/>
      <c r="NQQ52" s="61"/>
      <c r="NQR52" s="61"/>
      <c r="NQS52" s="61"/>
      <c r="NQT52" s="61"/>
      <c r="NQU52" s="61"/>
      <c r="NQV52" s="61"/>
      <c r="NQW52" s="61"/>
      <c r="NQX52" s="61"/>
      <c r="NQY52" s="61"/>
      <c r="NQZ52" s="61"/>
      <c r="NRA52" s="61"/>
      <c r="NRB52" s="61"/>
      <c r="NRC52" s="61"/>
      <c r="NRD52" s="61"/>
      <c r="NRE52" s="61"/>
      <c r="NRF52" s="61"/>
      <c r="NRG52" s="61"/>
      <c r="NRH52" s="61"/>
      <c r="NRI52" s="61"/>
      <c r="NRJ52" s="61"/>
      <c r="NRK52" s="61"/>
      <c r="NRL52" s="61"/>
      <c r="NRM52" s="61"/>
      <c r="NRN52" s="61"/>
      <c r="NRO52" s="61"/>
      <c r="NRP52" s="61"/>
      <c r="NRQ52" s="61"/>
      <c r="NRR52" s="61"/>
      <c r="NRS52" s="61"/>
      <c r="NRT52" s="61"/>
      <c r="NRU52" s="61"/>
      <c r="NRV52" s="61"/>
      <c r="NRW52" s="61"/>
      <c r="NRX52" s="61"/>
      <c r="NRY52" s="61"/>
      <c r="NRZ52" s="61"/>
      <c r="NSA52" s="61"/>
      <c r="NSB52" s="61"/>
      <c r="NSC52" s="61"/>
      <c r="NSD52" s="61"/>
      <c r="NSE52" s="61"/>
      <c r="NSF52" s="61"/>
      <c r="NSG52" s="61"/>
      <c r="NSH52" s="61"/>
      <c r="NSI52" s="61"/>
      <c r="NSJ52" s="61"/>
      <c r="NSK52" s="61"/>
      <c r="NSL52" s="61"/>
      <c r="NSM52" s="61"/>
      <c r="NSN52" s="61"/>
      <c r="NSO52" s="61"/>
      <c r="NSP52" s="61"/>
      <c r="NSQ52" s="61"/>
      <c r="NSR52" s="61"/>
      <c r="NSS52" s="61"/>
      <c r="NST52" s="61"/>
      <c r="NSU52" s="61"/>
      <c r="NSV52" s="61"/>
      <c r="NSW52" s="61"/>
      <c r="NSX52" s="61"/>
      <c r="NSY52" s="61"/>
      <c r="NSZ52" s="61"/>
      <c r="NTA52" s="61"/>
      <c r="NTB52" s="61"/>
      <c r="NTC52" s="61"/>
      <c r="NTD52" s="61"/>
      <c r="NTE52" s="61"/>
      <c r="NTF52" s="61"/>
      <c r="NTG52" s="61"/>
      <c r="NTH52" s="61"/>
      <c r="NTI52" s="61"/>
      <c r="NTJ52" s="61"/>
      <c r="NTK52" s="61"/>
      <c r="NTL52" s="61"/>
      <c r="NTM52" s="61"/>
      <c r="NTN52" s="61"/>
      <c r="NTO52" s="61"/>
      <c r="NTP52" s="61"/>
      <c r="NTQ52" s="61"/>
      <c r="NTR52" s="61"/>
      <c r="NTS52" s="61"/>
      <c r="NTT52" s="61"/>
      <c r="NTU52" s="61"/>
      <c r="NTV52" s="61"/>
      <c r="NTW52" s="61"/>
      <c r="NTX52" s="61"/>
      <c r="NTY52" s="61"/>
      <c r="NTZ52" s="61"/>
      <c r="NUA52" s="61"/>
      <c r="NUB52" s="61"/>
      <c r="NUC52" s="61"/>
      <c r="NUD52" s="61"/>
      <c r="NUE52" s="61"/>
      <c r="NUF52" s="61"/>
      <c r="NUG52" s="61"/>
      <c r="NUH52" s="61"/>
      <c r="NUI52" s="61"/>
      <c r="NUJ52" s="61"/>
      <c r="NUK52" s="61"/>
      <c r="NUL52" s="61"/>
      <c r="NUM52" s="61"/>
      <c r="NUN52" s="61"/>
      <c r="NUO52" s="61"/>
      <c r="NUP52" s="61"/>
      <c r="NUQ52" s="61"/>
      <c r="NUR52" s="61"/>
      <c r="NUS52" s="61"/>
      <c r="NUT52" s="61"/>
      <c r="NUU52" s="61"/>
      <c r="NUV52" s="61"/>
      <c r="NUW52" s="61"/>
      <c r="NUX52" s="61"/>
      <c r="NUY52" s="61"/>
      <c r="NUZ52" s="61"/>
      <c r="NVA52" s="61"/>
      <c r="NVB52" s="61"/>
      <c r="NVC52" s="61"/>
      <c r="NVD52" s="61"/>
      <c r="NVE52" s="61"/>
      <c r="NVF52" s="61"/>
      <c r="NVG52" s="61"/>
      <c r="NVH52" s="61"/>
      <c r="NVI52" s="61"/>
      <c r="NVJ52" s="61"/>
      <c r="NVK52" s="61"/>
      <c r="NVL52" s="61"/>
      <c r="NVM52" s="61"/>
      <c r="NVN52" s="61"/>
      <c r="NVO52" s="61"/>
      <c r="NVP52" s="61"/>
      <c r="NVQ52" s="61"/>
      <c r="NVR52" s="61"/>
      <c r="NVS52" s="61"/>
      <c r="NVT52" s="61"/>
      <c r="NVU52" s="61"/>
      <c r="NVV52" s="61"/>
      <c r="NVW52" s="61"/>
      <c r="NVX52" s="61"/>
      <c r="NVY52" s="61"/>
      <c r="NVZ52" s="61"/>
      <c r="NWA52" s="61"/>
      <c r="NWB52" s="61"/>
      <c r="NWC52" s="61"/>
      <c r="NWD52" s="61"/>
      <c r="NWE52" s="61"/>
      <c r="NWF52" s="61"/>
      <c r="NWG52" s="61"/>
      <c r="NWH52" s="61"/>
      <c r="NWI52" s="61"/>
      <c r="NWJ52" s="61"/>
      <c r="NWK52" s="61"/>
      <c r="NWL52" s="61"/>
      <c r="NWM52" s="61"/>
      <c r="NWN52" s="61"/>
      <c r="NWO52" s="61"/>
      <c r="NWP52" s="61"/>
      <c r="NWQ52" s="61"/>
      <c r="NWR52" s="61"/>
      <c r="NWS52" s="61"/>
      <c r="NWT52" s="61"/>
      <c r="NWU52" s="61"/>
      <c r="NWV52" s="61"/>
      <c r="NWW52" s="61"/>
      <c r="NWX52" s="61"/>
      <c r="NWY52" s="61"/>
      <c r="NWZ52" s="61"/>
      <c r="NXA52" s="61"/>
      <c r="NXB52" s="61"/>
      <c r="NXC52" s="61"/>
      <c r="NXD52" s="61"/>
      <c r="NXE52" s="61"/>
      <c r="NXF52" s="61"/>
      <c r="NXG52" s="61"/>
      <c r="NXH52" s="61"/>
      <c r="NXI52" s="61"/>
      <c r="NXJ52" s="61"/>
      <c r="NXK52" s="61"/>
      <c r="NXL52" s="61"/>
      <c r="NXM52" s="61"/>
      <c r="NXN52" s="61"/>
      <c r="NXO52" s="61"/>
      <c r="NXP52" s="61"/>
      <c r="NXQ52" s="61"/>
      <c r="NXR52" s="61"/>
      <c r="NXS52" s="61"/>
      <c r="NXT52" s="61"/>
      <c r="NXU52" s="61"/>
      <c r="NXV52" s="61"/>
      <c r="NXW52" s="61"/>
      <c r="NXX52" s="61"/>
      <c r="NXY52" s="61"/>
      <c r="NXZ52" s="61"/>
      <c r="NYA52" s="61"/>
      <c r="NYB52" s="61"/>
      <c r="NYC52" s="61"/>
      <c r="NYD52" s="61"/>
      <c r="NYE52" s="61"/>
      <c r="NYF52" s="61"/>
      <c r="NYG52" s="61"/>
      <c r="NYH52" s="61"/>
      <c r="NYI52" s="61"/>
      <c r="NYJ52" s="61"/>
      <c r="NYK52" s="61"/>
      <c r="NYL52" s="61"/>
      <c r="NYM52" s="61"/>
      <c r="NYN52" s="61"/>
      <c r="NYO52" s="61"/>
      <c r="NYP52" s="61"/>
      <c r="NYQ52" s="61"/>
      <c r="NYR52" s="61"/>
      <c r="NYS52" s="61"/>
      <c r="NYT52" s="61"/>
      <c r="NYU52" s="61"/>
      <c r="NYV52" s="61"/>
      <c r="NYW52" s="61"/>
      <c r="NYX52" s="61"/>
      <c r="NYY52" s="61"/>
      <c r="NYZ52" s="61"/>
      <c r="NZA52" s="61"/>
      <c r="NZB52" s="61"/>
      <c r="NZC52" s="61"/>
      <c r="NZD52" s="61"/>
      <c r="NZE52" s="61"/>
      <c r="NZF52" s="61"/>
      <c r="NZG52" s="61"/>
      <c r="NZH52" s="61"/>
      <c r="NZI52" s="61"/>
      <c r="NZJ52" s="61"/>
      <c r="NZK52" s="61"/>
      <c r="NZL52" s="61"/>
      <c r="NZM52" s="61"/>
      <c r="NZN52" s="61"/>
      <c r="NZO52" s="61"/>
      <c r="NZP52" s="61"/>
      <c r="NZQ52" s="61"/>
      <c r="NZR52" s="61"/>
      <c r="NZS52" s="61"/>
      <c r="NZT52" s="61"/>
      <c r="NZU52" s="61"/>
      <c r="NZV52" s="61"/>
      <c r="NZW52" s="61"/>
      <c r="NZX52" s="61"/>
      <c r="NZY52" s="61"/>
      <c r="NZZ52" s="61"/>
      <c r="OAA52" s="61"/>
      <c r="OAB52" s="61"/>
      <c r="OAC52" s="61"/>
      <c r="OAD52" s="61"/>
      <c r="OAE52" s="61"/>
      <c r="OAF52" s="61"/>
      <c r="OAG52" s="61"/>
      <c r="OAH52" s="61"/>
      <c r="OAI52" s="61"/>
      <c r="OAJ52" s="61"/>
      <c r="OAK52" s="61"/>
      <c r="OAL52" s="61"/>
      <c r="OAM52" s="61"/>
      <c r="OAN52" s="61"/>
      <c r="OAO52" s="61"/>
      <c r="OAP52" s="61"/>
      <c r="OAQ52" s="61"/>
      <c r="OAR52" s="61"/>
      <c r="OAS52" s="61"/>
      <c r="OAT52" s="61"/>
      <c r="OAU52" s="61"/>
      <c r="OAV52" s="61"/>
      <c r="OAW52" s="61"/>
      <c r="OAX52" s="61"/>
      <c r="OAY52" s="61"/>
      <c r="OAZ52" s="61"/>
      <c r="OBA52" s="61"/>
      <c r="OBB52" s="61"/>
      <c r="OBC52" s="61"/>
      <c r="OBD52" s="61"/>
      <c r="OBE52" s="61"/>
      <c r="OBF52" s="61"/>
      <c r="OBG52" s="61"/>
      <c r="OBH52" s="61"/>
      <c r="OBI52" s="61"/>
      <c r="OBJ52" s="61"/>
      <c r="OBK52" s="61"/>
      <c r="OBL52" s="61"/>
      <c r="OBM52" s="61"/>
      <c r="OBN52" s="61"/>
      <c r="OBO52" s="61"/>
      <c r="OBP52" s="61"/>
      <c r="OBQ52" s="61"/>
      <c r="OBR52" s="61"/>
      <c r="OBS52" s="61"/>
      <c r="OBT52" s="61"/>
      <c r="OBU52" s="61"/>
      <c r="OBV52" s="61"/>
      <c r="OBW52" s="61"/>
      <c r="OBX52" s="61"/>
      <c r="OBY52" s="61"/>
      <c r="OBZ52" s="61"/>
      <c r="OCA52" s="61"/>
      <c r="OCB52" s="61"/>
      <c r="OCC52" s="61"/>
      <c r="OCD52" s="61"/>
      <c r="OCE52" s="61"/>
      <c r="OCF52" s="61"/>
      <c r="OCG52" s="61"/>
      <c r="OCH52" s="61"/>
      <c r="OCI52" s="61"/>
      <c r="OCJ52" s="61"/>
      <c r="OCK52" s="61"/>
      <c r="OCL52" s="61"/>
      <c r="OCM52" s="61"/>
      <c r="OCN52" s="61"/>
      <c r="OCO52" s="61"/>
      <c r="OCP52" s="61"/>
      <c r="OCQ52" s="61"/>
      <c r="OCR52" s="61"/>
      <c r="OCS52" s="61"/>
      <c r="OCT52" s="61"/>
      <c r="OCU52" s="61"/>
      <c r="OCV52" s="61"/>
      <c r="OCW52" s="61"/>
      <c r="OCX52" s="61"/>
      <c r="OCY52" s="61"/>
      <c r="OCZ52" s="61"/>
      <c r="ODA52" s="61"/>
      <c r="ODB52" s="61"/>
      <c r="ODC52" s="61"/>
      <c r="ODD52" s="61"/>
      <c r="ODE52" s="61"/>
      <c r="ODF52" s="61"/>
      <c r="ODG52" s="61"/>
      <c r="ODH52" s="61"/>
      <c r="ODI52" s="61"/>
      <c r="ODJ52" s="61"/>
      <c r="ODK52" s="61"/>
      <c r="ODL52" s="61"/>
      <c r="ODM52" s="61"/>
      <c r="ODN52" s="61"/>
      <c r="ODO52" s="61"/>
      <c r="ODP52" s="61"/>
      <c r="ODQ52" s="61"/>
      <c r="ODR52" s="61"/>
      <c r="ODS52" s="61"/>
      <c r="ODT52" s="61"/>
      <c r="ODU52" s="61"/>
      <c r="ODV52" s="61"/>
      <c r="ODW52" s="61"/>
      <c r="ODX52" s="61"/>
      <c r="ODY52" s="61"/>
      <c r="ODZ52" s="61"/>
      <c r="OEA52" s="61"/>
      <c r="OEB52" s="61"/>
      <c r="OEC52" s="61"/>
      <c r="OED52" s="61"/>
      <c r="OEE52" s="61"/>
      <c r="OEF52" s="61"/>
      <c r="OEG52" s="61"/>
      <c r="OEH52" s="61"/>
      <c r="OEI52" s="61"/>
      <c r="OEJ52" s="61"/>
      <c r="OEK52" s="61"/>
      <c r="OEL52" s="61"/>
      <c r="OEM52" s="61"/>
      <c r="OEN52" s="61"/>
      <c r="OEO52" s="61"/>
      <c r="OEP52" s="61"/>
      <c r="OEQ52" s="61"/>
      <c r="OER52" s="61"/>
      <c r="OES52" s="61"/>
      <c r="OET52" s="61"/>
      <c r="OEU52" s="61"/>
      <c r="OEV52" s="61"/>
      <c r="OEW52" s="61"/>
      <c r="OEX52" s="61"/>
      <c r="OEY52" s="61"/>
      <c r="OEZ52" s="61"/>
      <c r="OFA52" s="61"/>
      <c r="OFB52" s="61"/>
      <c r="OFC52" s="61"/>
      <c r="OFD52" s="61"/>
      <c r="OFE52" s="61"/>
      <c r="OFF52" s="61"/>
      <c r="OFG52" s="61"/>
      <c r="OFH52" s="61"/>
      <c r="OFI52" s="61"/>
      <c r="OFJ52" s="61"/>
      <c r="OFK52" s="61"/>
      <c r="OFL52" s="61"/>
      <c r="OFM52" s="61"/>
      <c r="OFN52" s="61"/>
      <c r="OFO52" s="61"/>
      <c r="OFP52" s="61"/>
      <c r="OFQ52" s="61"/>
      <c r="OFR52" s="61"/>
      <c r="OFS52" s="61"/>
      <c r="OFT52" s="61"/>
      <c r="OFU52" s="61"/>
      <c r="OFV52" s="61"/>
      <c r="OFW52" s="61"/>
      <c r="OFX52" s="61"/>
      <c r="OFY52" s="61"/>
      <c r="OFZ52" s="61"/>
      <c r="OGA52" s="61"/>
      <c r="OGB52" s="61"/>
      <c r="OGC52" s="61"/>
      <c r="OGD52" s="61"/>
      <c r="OGE52" s="61"/>
      <c r="OGF52" s="61"/>
      <c r="OGG52" s="61"/>
      <c r="OGH52" s="61"/>
      <c r="OGI52" s="61"/>
      <c r="OGJ52" s="61"/>
      <c r="OGK52" s="61"/>
      <c r="OGL52" s="61"/>
      <c r="OGM52" s="61"/>
      <c r="OGN52" s="61"/>
      <c r="OGO52" s="61"/>
      <c r="OGP52" s="61"/>
      <c r="OGQ52" s="61"/>
      <c r="OGR52" s="61"/>
      <c r="OGS52" s="61"/>
      <c r="OGT52" s="61"/>
      <c r="OGU52" s="61"/>
      <c r="OGV52" s="61"/>
      <c r="OGW52" s="61"/>
      <c r="OGX52" s="61"/>
      <c r="OGY52" s="61"/>
      <c r="OGZ52" s="61"/>
      <c r="OHA52" s="61"/>
      <c r="OHB52" s="61"/>
      <c r="OHC52" s="61"/>
      <c r="OHD52" s="61"/>
      <c r="OHE52" s="61"/>
      <c r="OHF52" s="61"/>
      <c r="OHG52" s="61"/>
      <c r="OHH52" s="61"/>
      <c r="OHI52" s="61"/>
      <c r="OHJ52" s="61"/>
      <c r="OHK52" s="61"/>
      <c r="OHL52" s="61"/>
      <c r="OHM52" s="61"/>
      <c r="OHN52" s="61"/>
      <c r="OHO52" s="61"/>
      <c r="OHP52" s="61"/>
      <c r="OHQ52" s="61"/>
      <c r="OHR52" s="61"/>
      <c r="OHS52" s="61"/>
      <c r="OHT52" s="61"/>
      <c r="OHU52" s="61"/>
      <c r="OHV52" s="61"/>
      <c r="OHW52" s="61"/>
      <c r="OHX52" s="61"/>
      <c r="OHY52" s="61"/>
      <c r="OHZ52" s="61"/>
      <c r="OIA52" s="61"/>
      <c r="OIB52" s="61"/>
      <c r="OIC52" s="61"/>
      <c r="OID52" s="61"/>
      <c r="OIE52" s="61"/>
      <c r="OIF52" s="61"/>
      <c r="OIG52" s="61"/>
      <c r="OIH52" s="61"/>
      <c r="OII52" s="61"/>
      <c r="OIJ52" s="61"/>
      <c r="OIK52" s="61"/>
      <c r="OIL52" s="61"/>
      <c r="OIM52" s="61"/>
      <c r="OIN52" s="61"/>
      <c r="OIO52" s="61"/>
      <c r="OIP52" s="61"/>
      <c r="OIQ52" s="61"/>
      <c r="OIR52" s="61"/>
      <c r="OIS52" s="61"/>
      <c r="OIT52" s="61"/>
      <c r="OIU52" s="61"/>
      <c r="OIV52" s="61"/>
      <c r="OIW52" s="61"/>
      <c r="OIX52" s="61"/>
      <c r="OIY52" s="61"/>
      <c r="OIZ52" s="61"/>
      <c r="OJA52" s="61"/>
      <c r="OJB52" s="61"/>
      <c r="OJC52" s="61"/>
      <c r="OJD52" s="61"/>
      <c r="OJE52" s="61"/>
      <c r="OJF52" s="61"/>
      <c r="OJG52" s="61"/>
      <c r="OJH52" s="61"/>
      <c r="OJI52" s="61"/>
      <c r="OJJ52" s="61"/>
      <c r="OJK52" s="61"/>
      <c r="OJL52" s="61"/>
      <c r="OJM52" s="61"/>
      <c r="OJN52" s="61"/>
      <c r="OJO52" s="61"/>
      <c r="OJP52" s="61"/>
      <c r="OJQ52" s="61"/>
      <c r="OJR52" s="61"/>
      <c r="OJS52" s="61"/>
      <c r="OJT52" s="61"/>
      <c r="OJU52" s="61"/>
      <c r="OJV52" s="61"/>
      <c r="OJW52" s="61"/>
      <c r="OJX52" s="61"/>
      <c r="OJY52" s="61"/>
      <c r="OJZ52" s="61"/>
      <c r="OKA52" s="61"/>
      <c r="OKB52" s="61"/>
      <c r="OKC52" s="61"/>
      <c r="OKD52" s="61"/>
      <c r="OKE52" s="61"/>
      <c r="OKF52" s="61"/>
      <c r="OKG52" s="61"/>
      <c r="OKH52" s="61"/>
      <c r="OKI52" s="61"/>
      <c r="OKJ52" s="61"/>
      <c r="OKK52" s="61"/>
      <c r="OKL52" s="61"/>
      <c r="OKM52" s="61"/>
      <c r="OKN52" s="61"/>
      <c r="OKO52" s="61"/>
      <c r="OKP52" s="61"/>
      <c r="OKQ52" s="61"/>
      <c r="OKR52" s="61"/>
      <c r="OKS52" s="61"/>
      <c r="OKT52" s="61"/>
      <c r="OKU52" s="61"/>
      <c r="OKV52" s="61"/>
      <c r="OKW52" s="61"/>
      <c r="OKX52" s="61"/>
      <c r="OKY52" s="61"/>
      <c r="OKZ52" s="61"/>
      <c r="OLA52" s="61"/>
      <c r="OLB52" s="61"/>
      <c r="OLC52" s="61"/>
      <c r="OLD52" s="61"/>
      <c r="OLE52" s="61"/>
      <c r="OLF52" s="61"/>
      <c r="OLG52" s="61"/>
      <c r="OLH52" s="61"/>
      <c r="OLI52" s="61"/>
      <c r="OLJ52" s="61"/>
      <c r="OLK52" s="61"/>
      <c r="OLL52" s="61"/>
      <c r="OLM52" s="61"/>
      <c r="OLN52" s="61"/>
      <c r="OLO52" s="61"/>
      <c r="OLP52" s="61"/>
      <c r="OLQ52" s="61"/>
      <c r="OLR52" s="61"/>
      <c r="OLS52" s="61"/>
      <c r="OLT52" s="61"/>
      <c r="OLU52" s="61"/>
      <c r="OLV52" s="61"/>
      <c r="OLW52" s="61"/>
      <c r="OLX52" s="61"/>
      <c r="OLY52" s="61"/>
      <c r="OLZ52" s="61"/>
      <c r="OMA52" s="61"/>
      <c r="OMB52" s="61"/>
      <c r="OMC52" s="61"/>
      <c r="OMD52" s="61"/>
      <c r="OME52" s="61"/>
      <c r="OMF52" s="61"/>
      <c r="OMG52" s="61"/>
      <c r="OMH52" s="61"/>
      <c r="OMI52" s="61"/>
      <c r="OMJ52" s="61"/>
      <c r="OMK52" s="61"/>
      <c r="OML52" s="61"/>
      <c r="OMM52" s="61"/>
      <c r="OMN52" s="61"/>
      <c r="OMO52" s="61"/>
      <c r="OMP52" s="61"/>
      <c r="OMQ52" s="61"/>
      <c r="OMR52" s="61"/>
      <c r="OMS52" s="61"/>
      <c r="OMT52" s="61"/>
      <c r="OMU52" s="61"/>
      <c r="OMV52" s="61"/>
      <c r="OMW52" s="61"/>
      <c r="OMX52" s="61"/>
      <c r="OMY52" s="61"/>
      <c r="OMZ52" s="61"/>
      <c r="ONA52" s="61"/>
      <c r="ONB52" s="61"/>
      <c r="ONC52" s="61"/>
      <c r="OND52" s="61"/>
      <c r="ONE52" s="61"/>
      <c r="ONF52" s="61"/>
      <c r="ONG52" s="61"/>
      <c r="ONH52" s="61"/>
      <c r="ONI52" s="61"/>
      <c r="ONJ52" s="61"/>
      <c r="ONK52" s="61"/>
      <c r="ONL52" s="61"/>
      <c r="ONM52" s="61"/>
      <c r="ONN52" s="61"/>
      <c r="ONO52" s="61"/>
      <c r="ONP52" s="61"/>
      <c r="ONQ52" s="61"/>
      <c r="ONR52" s="61"/>
      <c r="ONS52" s="61"/>
      <c r="ONT52" s="61"/>
      <c r="ONU52" s="61"/>
      <c r="ONV52" s="61"/>
      <c r="ONW52" s="61"/>
      <c r="ONX52" s="61"/>
      <c r="ONY52" s="61"/>
      <c r="ONZ52" s="61"/>
      <c r="OOA52" s="61"/>
      <c r="OOB52" s="61"/>
      <c r="OOC52" s="61"/>
      <c r="OOD52" s="61"/>
      <c r="OOE52" s="61"/>
      <c r="OOF52" s="61"/>
      <c r="OOG52" s="61"/>
      <c r="OOH52" s="61"/>
      <c r="OOI52" s="61"/>
      <c r="OOJ52" s="61"/>
      <c r="OOK52" s="61"/>
      <c r="OOL52" s="61"/>
      <c r="OOM52" s="61"/>
      <c r="OON52" s="61"/>
      <c r="OOO52" s="61"/>
      <c r="OOP52" s="61"/>
      <c r="OOQ52" s="61"/>
      <c r="OOR52" s="61"/>
      <c r="OOS52" s="61"/>
      <c r="OOT52" s="61"/>
      <c r="OOU52" s="61"/>
      <c r="OOV52" s="61"/>
      <c r="OOW52" s="61"/>
      <c r="OOX52" s="61"/>
      <c r="OOY52" s="61"/>
      <c r="OOZ52" s="61"/>
      <c r="OPA52" s="61"/>
      <c r="OPB52" s="61"/>
      <c r="OPC52" s="61"/>
      <c r="OPD52" s="61"/>
      <c r="OPE52" s="61"/>
      <c r="OPF52" s="61"/>
      <c r="OPG52" s="61"/>
      <c r="OPH52" s="61"/>
      <c r="OPI52" s="61"/>
      <c r="OPJ52" s="61"/>
      <c r="OPK52" s="61"/>
      <c r="OPL52" s="61"/>
      <c r="OPM52" s="61"/>
      <c r="OPN52" s="61"/>
      <c r="OPO52" s="61"/>
      <c r="OPP52" s="61"/>
      <c r="OPQ52" s="61"/>
      <c r="OPR52" s="61"/>
      <c r="OPS52" s="61"/>
      <c r="OPT52" s="61"/>
      <c r="OPU52" s="61"/>
      <c r="OPV52" s="61"/>
      <c r="OPW52" s="61"/>
      <c r="OPX52" s="61"/>
      <c r="OPY52" s="61"/>
      <c r="OPZ52" s="61"/>
      <c r="OQA52" s="61"/>
      <c r="OQB52" s="61"/>
      <c r="OQC52" s="61"/>
      <c r="OQD52" s="61"/>
      <c r="OQE52" s="61"/>
      <c r="OQF52" s="61"/>
      <c r="OQG52" s="61"/>
      <c r="OQH52" s="61"/>
      <c r="OQI52" s="61"/>
      <c r="OQJ52" s="61"/>
      <c r="OQK52" s="61"/>
      <c r="OQL52" s="61"/>
      <c r="OQM52" s="61"/>
      <c r="OQN52" s="61"/>
      <c r="OQO52" s="61"/>
      <c r="OQP52" s="61"/>
      <c r="OQQ52" s="61"/>
      <c r="OQR52" s="61"/>
      <c r="OQS52" s="61"/>
      <c r="OQT52" s="61"/>
      <c r="OQU52" s="61"/>
      <c r="OQV52" s="61"/>
      <c r="OQW52" s="61"/>
      <c r="OQX52" s="61"/>
      <c r="OQY52" s="61"/>
      <c r="OQZ52" s="61"/>
      <c r="ORA52" s="61"/>
      <c r="ORB52" s="61"/>
      <c r="ORC52" s="61"/>
      <c r="ORD52" s="61"/>
      <c r="ORE52" s="61"/>
      <c r="ORF52" s="61"/>
      <c r="ORG52" s="61"/>
      <c r="ORH52" s="61"/>
      <c r="ORI52" s="61"/>
      <c r="ORJ52" s="61"/>
      <c r="ORK52" s="61"/>
      <c r="ORL52" s="61"/>
      <c r="ORM52" s="61"/>
      <c r="ORN52" s="61"/>
      <c r="ORO52" s="61"/>
      <c r="ORP52" s="61"/>
      <c r="ORQ52" s="61"/>
      <c r="ORR52" s="61"/>
      <c r="ORS52" s="61"/>
      <c r="ORT52" s="61"/>
      <c r="ORU52" s="61"/>
      <c r="ORV52" s="61"/>
      <c r="ORW52" s="61"/>
      <c r="ORX52" s="61"/>
      <c r="ORY52" s="61"/>
      <c r="ORZ52" s="61"/>
      <c r="OSA52" s="61"/>
      <c r="OSB52" s="61"/>
      <c r="OSC52" s="61"/>
      <c r="OSD52" s="61"/>
      <c r="OSE52" s="61"/>
      <c r="OSF52" s="61"/>
      <c r="OSG52" s="61"/>
      <c r="OSH52" s="61"/>
      <c r="OSI52" s="61"/>
      <c r="OSJ52" s="61"/>
      <c r="OSK52" s="61"/>
      <c r="OSL52" s="61"/>
      <c r="OSM52" s="61"/>
      <c r="OSN52" s="61"/>
      <c r="OSO52" s="61"/>
      <c r="OSP52" s="61"/>
      <c r="OSQ52" s="61"/>
      <c r="OSR52" s="61"/>
      <c r="OSS52" s="61"/>
      <c r="OST52" s="61"/>
      <c r="OSU52" s="61"/>
      <c r="OSV52" s="61"/>
      <c r="OSW52" s="61"/>
      <c r="OSX52" s="61"/>
      <c r="OSY52" s="61"/>
      <c r="OSZ52" s="61"/>
      <c r="OTA52" s="61"/>
      <c r="OTB52" s="61"/>
      <c r="OTC52" s="61"/>
      <c r="OTD52" s="61"/>
      <c r="OTE52" s="61"/>
      <c r="OTF52" s="61"/>
      <c r="OTG52" s="61"/>
      <c r="OTH52" s="61"/>
      <c r="OTI52" s="61"/>
      <c r="OTJ52" s="61"/>
      <c r="OTK52" s="61"/>
      <c r="OTL52" s="61"/>
      <c r="OTM52" s="61"/>
      <c r="OTN52" s="61"/>
      <c r="OTO52" s="61"/>
      <c r="OTP52" s="61"/>
      <c r="OTQ52" s="61"/>
      <c r="OTR52" s="61"/>
      <c r="OTS52" s="61"/>
      <c r="OTT52" s="61"/>
      <c r="OTU52" s="61"/>
      <c r="OTV52" s="61"/>
      <c r="OTW52" s="61"/>
      <c r="OTX52" s="61"/>
      <c r="OTY52" s="61"/>
      <c r="OTZ52" s="61"/>
      <c r="OUA52" s="61"/>
      <c r="OUB52" s="61"/>
      <c r="OUC52" s="61"/>
      <c r="OUD52" s="61"/>
      <c r="OUE52" s="61"/>
      <c r="OUF52" s="61"/>
      <c r="OUG52" s="61"/>
      <c r="OUH52" s="61"/>
      <c r="OUI52" s="61"/>
      <c r="OUJ52" s="61"/>
      <c r="OUK52" s="61"/>
      <c r="OUL52" s="61"/>
      <c r="OUM52" s="61"/>
      <c r="OUN52" s="61"/>
      <c r="OUO52" s="61"/>
      <c r="OUP52" s="61"/>
      <c r="OUQ52" s="61"/>
      <c r="OUR52" s="61"/>
      <c r="OUS52" s="61"/>
      <c r="OUT52" s="61"/>
      <c r="OUU52" s="61"/>
      <c r="OUV52" s="61"/>
      <c r="OUW52" s="61"/>
      <c r="OUX52" s="61"/>
      <c r="OUY52" s="61"/>
      <c r="OUZ52" s="61"/>
      <c r="OVA52" s="61"/>
      <c r="OVB52" s="61"/>
      <c r="OVC52" s="61"/>
      <c r="OVD52" s="61"/>
      <c r="OVE52" s="61"/>
      <c r="OVF52" s="61"/>
      <c r="OVG52" s="61"/>
      <c r="OVH52" s="61"/>
      <c r="OVI52" s="61"/>
      <c r="OVJ52" s="61"/>
      <c r="OVK52" s="61"/>
      <c r="OVL52" s="61"/>
      <c r="OVM52" s="61"/>
      <c r="OVN52" s="61"/>
      <c r="OVO52" s="61"/>
      <c r="OVP52" s="61"/>
      <c r="OVQ52" s="61"/>
      <c r="OVR52" s="61"/>
      <c r="OVS52" s="61"/>
      <c r="OVT52" s="61"/>
      <c r="OVU52" s="61"/>
      <c r="OVV52" s="61"/>
      <c r="OVW52" s="61"/>
      <c r="OVX52" s="61"/>
      <c r="OVY52" s="61"/>
      <c r="OVZ52" s="61"/>
      <c r="OWA52" s="61"/>
      <c r="OWB52" s="61"/>
      <c r="OWC52" s="61"/>
      <c r="OWD52" s="61"/>
      <c r="OWE52" s="61"/>
      <c r="OWF52" s="61"/>
      <c r="OWG52" s="61"/>
      <c r="OWH52" s="61"/>
      <c r="OWI52" s="61"/>
      <c r="OWJ52" s="61"/>
      <c r="OWK52" s="61"/>
      <c r="OWL52" s="61"/>
      <c r="OWM52" s="61"/>
      <c r="OWN52" s="61"/>
      <c r="OWO52" s="61"/>
      <c r="OWP52" s="61"/>
      <c r="OWQ52" s="61"/>
      <c r="OWR52" s="61"/>
      <c r="OWS52" s="61"/>
      <c r="OWT52" s="61"/>
      <c r="OWU52" s="61"/>
      <c r="OWV52" s="61"/>
      <c r="OWW52" s="61"/>
      <c r="OWX52" s="61"/>
      <c r="OWY52" s="61"/>
      <c r="OWZ52" s="61"/>
      <c r="OXA52" s="61"/>
      <c r="OXB52" s="61"/>
      <c r="OXC52" s="61"/>
      <c r="OXD52" s="61"/>
      <c r="OXE52" s="61"/>
      <c r="OXF52" s="61"/>
      <c r="OXG52" s="61"/>
      <c r="OXH52" s="61"/>
      <c r="OXI52" s="61"/>
      <c r="OXJ52" s="61"/>
      <c r="OXK52" s="61"/>
      <c r="OXL52" s="61"/>
      <c r="OXM52" s="61"/>
      <c r="OXN52" s="61"/>
      <c r="OXO52" s="61"/>
      <c r="OXP52" s="61"/>
      <c r="OXQ52" s="61"/>
      <c r="OXR52" s="61"/>
      <c r="OXS52" s="61"/>
      <c r="OXT52" s="61"/>
      <c r="OXU52" s="61"/>
      <c r="OXV52" s="61"/>
      <c r="OXW52" s="61"/>
      <c r="OXX52" s="61"/>
      <c r="OXY52" s="61"/>
      <c r="OXZ52" s="61"/>
      <c r="OYA52" s="61"/>
      <c r="OYB52" s="61"/>
      <c r="OYC52" s="61"/>
      <c r="OYD52" s="61"/>
      <c r="OYE52" s="61"/>
      <c r="OYF52" s="61"/>
      <c r="OYG52" s="61"/>
      <c r="OYH52" s="61"/>
      <c r="OYI52" s="61"/>
      <c r="OYJ52" s="61"/>
      <c r="OYK52" s="61"/>
      <c r="OYL52" s="61"/>
      <c r="OYM52" s="61"/>
      <c r="OYN52" s="61"/>
      <c r="OYO52" s="61"/>
      <c r="OYP52" s="61"/>
      <c r="OYQ52" s="61"/>
      <c r="OYR52" s="61"/>
      <c r="OYS52" s="61"/>
      <c r="OYT52" s="61"/>
      <c r="OYU52" s="61"/>
      <c r="OYV52" s="61"/>
      <c r="OYW52" s="61"/>
      <c r="OYX52" s="61"/>
      <c r="OYY52" s="61"/>
      <c r="OYZ52" s="61"/>
      <c r="OZA52" s="61"/>
      <c r="OZB52" s="61"/>
      <c r="OZC52" s="61"/>
      <c r="OZD52" s="61"/>
      <c r="OZE52" s="61"/>
      <c r="OZF52" s="61"/>
      <c r="OZG52" s="61"/>
      <c r="OZH52" s="61"/>
      <c r="OZI52" s="61"/>
      <c r="OZJ52" s="61"/>
      <c r="OZK52" s="61"/>
      <c r="OZL52" s="61"/>
      <c r="OZM52" s="61"/>
      <c r="OZN52" s="61"/>
      <c r="OZO52" s="61"/>
      <c r="OZP52" s="61"/>
      <c r="OZQ52" s="61"/>
      <c r="OZR52" s="61"/>
      <c r="OZS52" s="61"/>
      <c r="OZT52" s="61"/>
      <c r="OZU52" s="61"/>
      <c r="OZV52" s="61"/>
      <c r="OZW52" s="61"/>
      <c r="OZX52" s="61"/>
      <c r="OZY52" s="61"/>
      <c r="OZZ52" s="61"/>
      <c r="PAA52" s="61"/>
      <c r="PAB52" s="61"/>
      <c r="PAC52" s="61"/>
      <c r="PAD52" s="61"/>
      <c r="PAE52" s="61"/>
      <c r="PAF52" s="61"/>
      <c r="PAG52" s="61"/>
      <c r="PAH52" s="61"/>
      <c r="PAI52" s="61"/>
      <c r="PAJ52" s="61"/>
      <c r="PAK52" s="61"/>
      <c r="PAL52" s="61"/>
      <c r="PAM52" s="61"/>
      <c r="PAN52" s="61"/>
      <c r="PAO52" s="61"/>
      <c r="PAP52" s="61"/>
      <c r="PAQ52" s="61"/>
      <c r="PAR52" s="61"/>
      <c r="PAS52" s="61"/>
      <c r="PAT52" s="61"/>
      <c r="PAU52" s="61"/>
      <c r="PAV52" s="61"/>
      <c r="PAW52" s="61"/>
      <c r="PAX52" s="61"/>
      <c r="PAY52" s="61"/>
      <c r="PAZ52" s="61"/>
      <c r="PBA52" s="61"/>
      <c r="PBB52" s="61"/>
      <c r="PBC52" s="61"/>
      <c r="PBD52" s="61"/>
      <c r="PBE52" s="61"/>
      <c r="PBF52" s="61"/>
      <c r="PBG52" s="61"/>
      <c r="PBH52" s="61"/>
      <c r="PBI52" s="61"/>
      <c r="PBJ52" s="61"/>
      <c r="PBK52" s="61"/>
      <c r="PBL52" s="61"/>
      <c r="PBM52" s="61"/>
      <c r="PBN52" s="61"/>
      <c r="PBO52" s="61"/>
      <c r="PBP52" s="61"/>
      <c r="PBQ52" s="61"/>
      <c r="PBR52" s="61"/>
      <c r="PBS52" s="61"/>
      <c r="PBT52" s="61"/>
      <c r="PBU52" s="61"/>
      <c r="PBV52" s="61"/>
      <c r="PBW52" s="61"/>
      <c r="PBX52" s="61"/>
      <c r="PBY52" s="61"/>
      <c r="PBZ52" s="61"/>
      <c r="PCA52" s="61"/>
      <c r="PCB52" s="61"/>
      <c r="PCC52" s="61"/>
      <c r="PCD52" s="61"/>
      <c r="PCE52" s="61"/>
      <c r="PCF52" s="61"/>
      <c r="PCG52" s="61"/>
      <c r="PCH52" s="61"/>
      <c r="PCI52" s="61"/>
      <c r="PCJ52" s="61"/>
      <c r="PCK52" s="61"/>
      <c r="PCL52" s="61"/>
      <c r="PCM52" s="61"/>
      <c r="PCN52" s="61"/>
      <c r="PCO52" s="61"/>
      <c r="PCP52" s="61"/>
      <c r="PCQ52" s="61"/>
      <c r="PCR52" s="61"/>
      <c r="PCS52" s="61"/>
      <c r="PCT52" s="61"/>
      <c r="PCU52" s="61"/>
      <c r="PCV52" s="61"/>
      <c r="PCW52" s="61"/>
      <c r="PCX52" s="61"/>
      <c r="PCY52" s="61"/>
      <c r="PCZ52" s="61"/>
      <c r="PDA52" s="61"/>
      <c r="PDB52" s="61"/>
      <c r="PDC52" s="61"/>
      <c r="PDD52" s="61"/>
      <c r="PDE52" s="61"/>
      <c r="PDF52" s="61"/>
      <c r="PDG52" s="61"/>
      <c r="PDH52" s="61"/>
      <c r="PDI52" s="61"/>
      <c r="PDJ52" s="61"/>
      <c r="PDK52" s="61"/>
      <c r="PDL52" s="61"/>
      <c r="PDM52" s="61"/>
      <c r="PDN52" s="61"/>
      <c r="PDO52" s="61"/>
      <c r="PDP52" s="61"/>
      <c r="PDQ52" s="61"/>
      <c r="PDR52" s="61"/>
      <c r="PDS52" s="61"/>
      <c r="PDT52" s="61"/>
      <c r="PDU52" s="61"/>
      <c r="PDV52" s="61"/>
      <c r="PDW52" s="61"/>
      <c r="PDX52" s="61"/>
      <c r="PDY52" s="61"/>
      <c r="PDZ52" s="61"/>
      <c r="PEA52" s="61"/>
      <c r="PEB52" s="61"/>
      <c r="PEC52" s="61"/>
      <c r="PED52" s="61"/>
      <c r="PEE52" s="61"/>
      <c r="PEF52" s="61"/>
      <c r="PEG52" s="61"/>
      <c r="PEH52" s="61"/>
      <c r="PEI52" s="61"/>
      <c r="PEJ52" s="61"/>
      <c r="PEK52" s="61"/>
      <c r="PEL52" s="61"/>
      <c r="PEM52" s="61"/>
      <c r="PEN52" s="61"/>
      <c r="PEO52" s="61"/>
      <c r="PEP52" s="61"/>
      <c r="PEQ52" s="61"/>
      <c r="PER52" s="61"/>
      <c r="PES52" s="61"/>
      <c r="PET52" s="61"/>
      <c r="PEU52" s="61"/>
      <c r="PEV52" s="61"/>
      <c r="PEW52" s="61"/>
      <c r="PEX52" s="61"/>
      <c r="PEY52" s="61"/>
      <c r="PEZ52" s="61"/>
      <c r="PFA52" s="61"/>
      <c r="PFB52" s="61"/>
      <c r="PFC52" s="61"/>
      <c r="PFD52" s="61"/>
      <c r="PFE52" s="61"/>
      <c r="PFF52" s="61"/>
      <c r="PFG52" s="61"/>
      <c r="PFH52" s="61"/>
      <c r="PFI52" s="61"/>
      <c r="PFJ52" s="61"/>
      <c r="PFK52" s="61"/>
      <c r="PFL52" s="61"/>
      <c r="PFM52" s="61"/>
      <c r="PFN52" s="61"/>
      <c r="PFO52" s="61"/>
      <c r="PFP52" s="61"/>
      <c r="PFQ52" s="61"/>
      <c r="PFR52" s="61"/>
      <c r="PFS52" s="61"/>
      <c r="PFT52" s="61"/>
      <c r="PFU52" s="61"/>
      <c r="PFV52" s="61"/>
      <c r="PFW52" s="61"/>
      <c r="PFX52" s="61"/>
      <c r="PFY52" s="61"/>
      <c r="PFZ52" s="61"/>
      <c r="PGA52" s="61"/>
      <c r="PGB52" s="61"/>
      <c r="PGC52" s="61"/>
      <c r="PGD52" s="61"/>
      <c r="PGE52" s="61"/>
      <c r="PGF52" s="61"/>
      <c r="PGG52" s="61"/>
      <c r="PGH52" s="61"/>
      <c r="PGI52" s="61"/>
      <c r="PGJ52" s="61"/>
      <c r="PGK52" s="61"/>
      <c r="PGL52" s="61"/>
      <c r="PGM52" s="61"/>
      <c r="PGN52" s="61"/>
      <c r="PGO52" s="61"/>
      <c r="PGP52" s="61"/>
      <c r="PGQ52" s="61"/>
      <c r="PGR52" s="61"/>
      <c r="PGS52" s="61"/>
      <c r="PGT52" s="61"/>
      <c r="PGU52" s="61"/>
      <c r="PGV52" s="61"/>
      <c r="PGW52" s="61"/>
      <c r="PGX52" s="61"/>
      <c r="PGY52" s="61"/>
      <c r="PGZ52" s="61"/>
      <c r="PHA52" s="61"/>
      <c r="PHB52" s="61"/>
      <c r="PHC52" s="61"/>
      <c r="PHD52" s="61"/>
      <c r="PHE52" s="61"/>
      <c r="PHF52" s="61"/>
      <c r="PHG52" s="61"/>
      <c r="PHH52" s="61"/>
      <c r="PHI52" s="61"/>
      <c r="PHJ52" s="61"/>
      <c r="PHK52" s="61"/>
      <c r="PHL52" s="61"/>
      <c r="PHM52" s="61"/>
      <c r="PHN52" s="61"/>
      <c r="PHO52" s="61"/>
      <c r="PHP52" s="61"/>
      <c r="PHQ52" s="61"/>
      <c r="PHR52" s="61"/>
      <c r="PHS52" s="61"/>
      <c r="PHT52" s="61"/>
      <c r="PHU52" s="61"/>
      <c r="PHV52" s="61"/>
      <c r="PHW52" s="61"/>
      <c r="PHX52" s="61"/>
      <c r="PHY52" s="61"/>
      <c r="PHZ52" s="61"/>
      <c r="PIA52" s="61"/>
      <c r="PIB52" s="61"/>
      <c r="PIC52" s="61"/>
      <c r="PID52" s="61"/>
      <c r="PIE52" s="61"/>
      <c r="PIF52" s="61"/>
      <c r="PIG52" s="61"/>
      <c r="PIH52" s="61"/>
      <c r="PII52" s="61"/>
      <c r="PIJ52" s="61"/>
      <c r="PIK52" s="61"/>
      <c r="PIL52" s="61"/>
      <c r="PIM52" s="61"/>
      <c r="PIN52" s="61"/>
      <c r="PIO52" s="61"/>
      <c r="PIP52" s="61"/>
      <c r="PIQ52" s="61"/>
      <c r="PIR52" s="61"/>
      <c r="PIS52" s="61"/>
      <c r="PIT52" s="61"/>
      <c r="PIU52" s="61"/>
      <c r="PIV52" s="61"/>
      <c r="PIW52" s="61"/>
      <c r="PIX52" s="61"/>
      <c r="PIY52" s="61"/>
      <c r="PIZ52" s="61"/>
      <c r="PJA52" s="61"/>
      <c r="PJB52" s="61"/>
      <c r="PJC52" s="61"/>
      <c r="PJD52" s="61"/>
      <c r="PJE52" s="61"/>
      <c r="PJF52" s="61"/>
      <c r="PJG52" s="61"/>
      <c r="PJH52" s="61"/>
      <c r="PJI52" s="61"/>
      <c r="PJJ52" s="61"/>
      <c r="PJK52" s="61"/>
      <c r="PJL52" s="61"/>
      <c r="PJM52" s="61"/>
      <c r="PJN52" s="61"/>
      <c r="PJO52" s="61"/>
      <c r="PJP52" s="61"/>
      <c r="PJQ52" s="61"/>
      <c r="PJR52" s="61"/>
      <c r="PJS52" s="61"/>
      <c r="PJT52" s="61"/>
      <c r="PJU52" s="61"/>
      <c r="PJV52" s="61"/>
      <c r="PJW52" s="61"/>
      <c r="PJX52" s="61"/>
      <c r="PJY52" s="61"/>
      <c r="PJZ52" s="61"/>
      <c r="PKA52" s="61"/>
      <c r="PKB52" s="61"/>
      <c r="PKC52" s="61"/>
      <c r="PKD52" s="61"/>
      <c r="PKE52" s="61"/>
      <c r="PKF52" s="61"/>
      <c r="PKG52" s="61"/>
      <c r="PKH52" s="61"/>
      <c r="PKI52" s="61"/>
      <c r="PKJ52" s="61"/>
      <c r="PKK52" s="61"/>
      <c r="PKL52" s="61"/>
      <c r="PKM52" s="61"/>
      <c r="PKN52" s="61"/>
      <c r="PKO52" s="61"/>
      <c r="PKP52" s="61"/>
      <c r="PKQ52" s="61"/>
      <c r="PKR52" s="61"/>
      <c r="PKS52" s="61"/>
      <c r="PKT52" s="61"/>
      <c r="PKU52" s="61"/>
      <c r="PKV52" s="61"/>
      <c r="PKW52" s="61"/>
      <c r="PKX52" s="61"/>
      <c r="PKY52" s="61"/>
      <c r="PKZ52" s="61"/>
      <c r="PLA52" s="61"/>
      <c r="PLB52" s="61"/>
      <c r="PLC52" s="61"/>
      <c r="PLD52" s="61"/>
      <c r="PLE52" s="61"/>
      <c r="PLF52" s="61"/>
      <c r="PLG52" s="61"/>
      <c r="PLH52" s="61"/>
      <c r="PLI52" s="61"/>
      <c r="PLJ52" s="61"/>
      <c r="PLK52" s="61"/>
      <c r="PLL52" s="61"/>
      <c r="PLM52" s="61"/>
      <c r="PLN52" s="61"/>
      <c r="PLO52" s="61"/>
      <c r="PLP52" s="61"/>
      <c r="PLQ52" s="61"/>
      <c r="PLR52" s="61"/>
      <c r="PLS52" s="61"/>
      <c r="PLT52" s="61"/>
      <c r="PLU52" s="61"/>
      <c r="PLV52" s="61"/>
      <c r="PLW52" s="61"/>
      <c r="PLX52" s="61"/>
      <c r="PLY52" s="61"/>
      <c r="PLZ52" s="61"/>
      <c r="PMA52" s="61"/>
      <c r="PMB52" s="61"/>
      <c r="PMC52" s="61"/>
      <c r="PMD52" s="61"/>
      <c r="PME52" s="61"/>
      <c r="PMF52" s="61"/>
      <c r="PMG52" s="61"/>
      <c r="PMH52" s="61"/>
      <c r="PMI52" s="61"/>
      <c r="PMJ52" s="61"/>
      <c r="PMK52" s="61"/>
      <c r="PML52" s="61"/>
      <c r="PMM52" s="61"/>
      <c r="PMN52" s="61"/>
      <c r="PMO52" s="61"/>
      <c r="PMP52" s="61"/>
      <c r="PMQ52" s="61"/>
      <c r="PMR52" s="61"/>
      <c r="PMS52" s="61"/>
      <c r="PMT52" s="61"/>
      <c r="PMU52" s="61"/>
      <c r="PMV52" s="61"/>
      <c r="PMW52" s="61"/>
      <c r="PMX52" s="61"/>
      <c r="PMY52" s="61"/>
      <c r="PMZ52" s="61"/>
      <c r="PNA52" s="61"/>
      <c r="PNB52" s="61"/>
      <c r="PNC52" s="61"/>
      <c r="PND52" s="61"/>
      <c r="PNE52" s="61"/>
      <c r="PNF52" s="61"/>
      <c r="PNG52" s="61"/>
      <c r="PNH52" s="61"/>
      <c r="PNI52" s="61"/>
      <c r="PNJ52" s="61"/>
      <c r="PNK52" s="61"/>
      <c r="PNL52" s="61"/>
      <c r="PNM52" s="61"/>
      <c r="PNN52" s="61"/>
      <c r="PNO52" s="61"/>
      <c r="PNP52" s="61"/>
      <c r="PNQ52" s="61"/>
      <c r="PNR52" s="61"/>
      <c r="PNS52" s="61"/>
      <c r="PNT52" s="61"/>
      <c r="PNU52" s="61"/>
      <c r="PNV52" s="61"/>
      <c r="PNW52" s="61"/>
      <c r="PNX52" s="61"/>
      <c r="PNY52" s="61"/>
      <c r="PNZ52" s="61"/>
      <c r="POA52" s="61"/>
      <c r="POB52" s="61"/>
      <c r="POC52" s="61"/>
      <c r="POD52" s="61"/>
      <c r="POE52" s="61"/>
      <c r="POF52" s="61"/>
      <c r="POG52" s="61"/>
      <c r="POH52" s="61"/>
      <c r="POI52" s="61"/>
      <c r="POJ52" s="61"/>
      <c r="POK52" s="61"/>
      <c r="POL52" s="61"/>
      <c r="POM52" s="61"/>
      <c r="PON52" s="61"/>
      <c r="POO52" s="61"/>
      <c r="POP52" s="61"/>
      <c r="POQ52" s="61"/>
      <c r="POR52" s="61"/>
      <c r="POS52" s="61"/>
      <c r="POT52" s="61"/>
      <c r="POU52" s="61"/>
      <c r="POV52" s="61"/>
      <c r="POW52" s="61"/>
      <c r="POX52" s="61"/>
      <c r="POY52" s="61"/>
      <c r="POZ52" s="61"/>
      <c r="PPA52" s="61"/>
      <c r="PPB52" s="61"/>
      <c r="PPC52" s="61"/>
      <c r="PPD52" s="61"/>
      <c r="PPE52" s="61"/>
      <c r="PPF52" s="61"/>
      <c r="PPG52" s="61"/>
      <c r="PPH52" s="61"/>
      <c r="PPI52" s="61"/>
      <c r="PPJ52" s="61"/>
      <c r="PPK52" s="61"/>
      <c r="PPL52" s="61"/>
      <c r="PPM52" s="61"/>
      <c r="PPN52" s="61"/>
      <c r="PPO52" s="61"/>
      <c r="PPP52" s="61"/>
      <c r="PPQ52" s="61"/>
      <c r="PPR52" s="61"/>
      <c r="PPS52" s="61"/>
      <c r="PPT52" s="61"/>
      <c r="PPU52" s="61"/>
      <c r="PPV52" s="61"/>
      <c r="PPW52" s="61"/>
      <c r="PPX52" s="61"/>
      <c r="PPY52" s="61"/>
      <c r="PPZ52" s="61"/>
      <c r="PQA52" s="61"/>
      <c r="PQB52" s="61"/>
      <c r="PQC52" s="61"/>
      <c r="PQD52" s="61"/>
      <c r="PQE52" s="61"/>
      <c r="PQF52" s="61"/>
      <c r="PQG52" s="61"/>
      <c r="PQH52" s="61"/>
      <c r="PQI52" s="61"/>
      <c r="PQJ52" s="61"/>
      <c r="PQK52" s="61"/>
      <c r="PQL52" s="61"/>
      <c r="PQM52" s="61"/>
      <c r="PQN52" s="61"/>
      <c r="PQO52" s="61"/>
      <c r="PQP52" s="61"/>
      <c r="PQQ52" s="61"/>
      <c r="PQR52" s="61"/>
      <c r="PQS52" s="61"/>
      <c r="PQT52" s="61"/>
      <c r="PQU52" s="61"/>
      <c r="PQV52" s="61"/>
      <c r="PQW52" s="61"/>
      <c r="PQX52" s="61"/>
      <c r="PQY52" s="61"/>
      <c r="PQZ52" s="61"/>
      <c r="PRA52" s="61"/>
      <c r="PRB52" s="61"/>
      <c r="PRC52" s="61"/>
      <c r="PRD52" s="61"/>
      <c r="PRE52" s="61"/>
      <c r="PRF52" s="61"/>
      <c r="PRG52" s="61"/>
      <c r="PRH52" s="61"/>
      <c r="PRI52" s="61"/>
      <c r="PRJ52" s="61"/>
      <c r="PRK52" s="61"/>
      <c r="PRL52" s="61"/>
      <c r="PRM52" s="61"/>
      <c r="PRN52" s="61"/>
      <c r="PRO52" s="61"/>
      <c r="PRP52" s="61"/>
      <c r="PRQ52" s="61"/>
      <c r="PRR52" s="61"/>
      <c r="PRS52" s="61"/>
      <c r="PRT52" s="61"/>
      <c r="PRU52" s="61"/>
      <c r="PRV52" s="61"/>
      <c r="PRW52" s="61"/>
      <c r="PRX52" s="61"/>
      <c r="PRY52" s="61"/>
      <c r="PRZ52" s="61"/>
      <c r="PSA52" s="61"/>
      <c r="PSB52" s="61"/>
      <c r="PSC52" s="61"/>
      <c r="PSD52" s="61"/>
      <c r="PSE52" s="61"/>
      <c r="PSF52" s="61"/>
      <c r="PSG52" s="61"/>
      <c r="PSH52" s="61"/>
      <c r="PSI52" s="61"/>
      <c r="PSJ52" s="61"/>
      <c r="PSK52" s="61"/>
      <c r="PSL52" s="61"/>
      <c r="PSM52" s="61"/>
      <c r="PSN52" s="61"/>
      <c r="PSO52" s="61"/>
      <c r="PSP52" s="61"/>
      <c r="PSQ52" s="61"/>
      <c r="PSR52" s="61"/>
      <c r="PSS52" s="61"/>
      <c r="PST52" s="61"/>
      <c r="PSU52" s="61"/>
      <c r="PSV52" s="61"/>
      <c r="PSW52" s="61"/>
      <c r="PSX52" s="61"/>
      <c r="PSY52" s="61"/>
      <c r="PSZ52" s="61"/>
      <c r="PTA52" s="61"/>
      <c r="PTB52" s="61"/>
      <c r="PTC52" s="61"/>
      <c r="PTD52" s="61"/>
      <c r="PTE52" s="61"/>
      <c r="PTF52" s="61"/>
      <c r="PTG52" s="61"/>
      <c r="PTH52" s="61"/>
      <c r="PTI52" s="61"/>
      <c r="PTJ52" s="61"/>
      <c r="PTK52" s="61"/>
      <c r="PTL52" s="61"/>
      <c r="PTM52" s="61"/>
      <c r="PTN52" s="61"/>
      <c r="PTO52" s="61"/>
      <c r="PTP52" s="61"/>
      <c r="PTQ52" s="61"/>
      <c r="PTR52" s="61"/>
      <c r="PTS52" s="61"/>
      <c r="PTT52" s="61"/>
      <c r="PTU52" s="61"/>
      <c r="PTV52" s="61"/>
      <c r="PTW52" s="61"/>
      <c r="PTX52" s="61"/>
      <c r="PTY52" s="61"/>
      <c r="PTZ52" s="61"/>
      <c r="PUA52" s="61"/>
      <c r="PUB52" s="61"/>
      <c r="PUC52" s="61"/>
      <c r="PUD52" s="61"/>
      <c r="PUE52" s="61"/>
      <c r="PUF52" s="61"/>
      <c r="PUG52" s="61"/>
      <c r="PUH52" s="61"/>
      <c r="PUI52" s="61"/>
      <c r="PUJ52" s="61"/>
      <c r="PUK52" s="61"/>
      <c r="PUL52" s="61"/>
      <c r="PUM52" s="61"/>
      <c r="PUN52" s="61"/>
      <c r="PUO52" s="61"/>
      <c r="PUP52" s="61"/>
      <c r="PUQ52" s="61"/>
      <c r="PUR52" s="61"/>
      <c r="PUS52" s="61"/>
      <c r="PUT52" s="61"/>
      <c r="PUU52" s="61"/>
      <c r="PUV52" s="61"/>
      <c r="PUW52" s="61"/>
      <c r="PUX52" s="61"/>
      <c r="PUY52" s="61"/>
      <c r="PUZ52" s="61"/>
      <c r="PVA52" s="61"/>
      <c r="PVB52" s="61"/>
      <c r="PVC52" s="61"/>
      <c r="PVD52" s="61"/>
      <c r="PVE52" s="61"/>
      <c r="PVF52" s="61"/>
      <c r="PVG52" s="61"/>
      <c r="PVH52" s="61"/>
      <c r="PVI52" s="61"/>
      <c r="PVJ52" s="61"/>
      <c r="PVK52" s="61"/>
      <c r="PVL52" s="61"/>
      <c r="PVM52" s="61"/>
      <c r="PVN52" s="61"/>
      <c r="PVO52" s="61"/>
      <c r="PVP52" s="61"/>
      <c r="PVQ52" s="61"/>
      <c r="PVR52" s="61"/>
      <c r="PVS52" s="61"/>
      <c r="PVT52" s="61"/>
      <c r="PVU52" s="61"/>
      <c r="PVV52" s="61"/>
      <c r="PVW52" s="61"/>
      <c r="PVX52" s="61"/>
      <c r="PVY52" s="61"/>
      <c r="PVZ52" s="61"/>
      <c r="PWA52" s="61"/>
      <c r="PWB52" s="61"/>
      <c r="PWC52" s="61"/>
      <c r="PWD52" s="61"/>
      <c r="PWE52" s="61"/>
      <c r="PWF52" s="61"/>
      <c r="PWG52" s="61"/>
      <c r="PWH52" s="61"/>
      <c r="PWI52" s="61"/>
      <c r="PWJ52" s="61"/>
      <c r="PWK52" s="61"/>
      <c r="PWL52" s="61"/>
      <c r="PWM52" s="61"/>
      <c r="PWN52" s="61"/>
      <c r="PWO52" s="61"/>
      <c r="PWP52" s="61"/>
      <c r="PWQ52" s="61"/>
      <c r="PWR52" s="61"/>
      <c r="PWS52" s="61"/>
      <c r="PWT52" s="61"/>
      <c r="PWU52" s="61"/>
      <c r="PWV52" s="61"/>
      <c r="PWW52" s="61"/>
      <c r="PWX52" s="61"/>
      <c r="PWY52" s="61"/>
      <c r="PWZ52" s="61"/>
      <c r="PXA52" s="61"/>
      <c r="PXB52" s="61"/>
      <c r="PXC52" s="61"/>
      <c r="PXD52" s="61"/>
      <c r="PXE52" s="61"/>
      <c r="PXF52" s="61"/>
      <c r="PXG52" s="61"/>
      <c r="PXH52" s="61"/>
      <c r="PXI52" s="61"/>
      <c r="PXJ52" s="61"/>
      <c r="PXK52" s="61"/>
      <c r="PXL52" s="61"/>
      <c r="PXM52" s="61"/>
      <c r="PXN52" s="61"/>
      <c r="PXO52" s="61"/>
      <c r="PXP52" s="61"/>
      <c r="PXQ52" s="61"/>
      <c r="PXR52" s="61"/>
      <c r="PXS52" s="61"/>
      <c r="PXT52" s="61"/>
      <c r="PXU52" s="61"/>
      <c r="PXV52" s="61"/>
      <c r="PXW52" s="61"/>
      <c r="PXX52" s="61"/>
      <c r="PXY52" s="61"/>
      <c r="PXZ52" s="61"/>
      <c r="PYA52" s="61"/>
      <c r="PYB52" s="61"/>
      <c r="PYC52" s="61"/>
      <c r="PYD52" s="61"/>
      <c r="PYE52" s="61"/>
      <c r="PYF52" s="61"/>
      <c r="PYG52" s="61"/>
      <c r="PYH52" s="61"/>
      <c r="PYI52" s="61"/>
      <c r="PYJ52" s="61"/>
      <c r="PYK52" s="61"/>
      <c r="PYL52" s="61"/>
      <c r="PYM52" s="61"/>
      <c r="PYN52" s="61"/>
      <c r="PYO52" s="61"/>
      <c r="PYP52" s="61"/>
      <c r="PYQ52" s="61"/>
      <c r="PYR52" s="61"/>
      <c r="PYS52" s="61"/>
      <c r="PYT52" s="61"/>
      <c r="PYU52" s="61"/>
      <c r="PYV52" s="61"/>
      <c r="PYW52" s="61"/>
      <c r="PYX52" s="61"/>
      <c r="PYY52" s="61"/>
      <c r="PYZ52" s="61"/>
      <c r="PZA52" s="61"/>
      <c r="PZB52" s="61"/>
      <c r="PZC52" s="61"/>
      <c r="PZD52" s="61"/>
      <c r="PZE52" s="61"/>
      <c r="PZF52" s="61"/>
      <c r="PZG52" s="61"/>
      <c r="PZH52" s="61"/>
      <c r="PZI52" s="61"/>
      <c r="PZJ52" s="61"/>
      <c r="PZK52" s="61"/>
      <c r="PZL52" s="61"/>
      <c r="PZM52" s="61"/>
      <c r="PZN52" s="61"/>
      <c r="PZO52" s="61"/>
      <c r="PZP52" s="61"/>
      <c r="PZQ52" s="61"/>
      <c r="PZR52" s="61"/>
      <c r="PZS52" s="61"/>
      <c r="PZT52" s="61"/>
      <c r="PZU52" s="61"/>
      <c r="PZV52" s="61"/>
      <c r="PZW52" s="61"/>
      <c r="PZX52" s="61"/>
      <c r="PZY52" s="61"/>
      <c r="PZZ52" s="61"/>
      <c r="QAA52" s="61"/>
      <c r="QAB52" s="61"/>
      <c r="QAC52" s="61"/>
      <c r="QAD52" s="61"/>
      <c r="QAE52" s="61"/>
      <c r="QAF52" s="61"/>
      <c r="QAG52" s="61"/>
      <c r="QAH52" s="61"/>
      <c r="QAI52" s="61"/>
      <c r="QAJ52" s="61"/>
      <c r="QAK52" s="61"/>
      <c r="QAL52" s="61"/>
      <c r="QAM52" s="61"/>
      <c r="QAN52" s="61"/>
      <c r="QAO52" s="61"/>
      <c r="QAP52" s="61"/>
      <c r="QAQ52" s="61"/>
      <c r="QAR52" s="61"/>
      <c r="QAS52" s="61"/>
      <c r="QAT52" s="61"/>
      <c r="QAU52" s="61"/>
      <c r="QAV52" s="61"/>
      <c r="QAW52" s="61"/>
      <c r="QAX52" s="61"/>
      <c r="QAY52" s="61"/>
      <c r="QAZ52" s="61"/>
      <c r="QBA52" s="61"/>
      <c r="QBB52" s="61"/>
      <c r="QBC52" s="61"/>
      <c r="QBD52" s="61"/>
      <c r="QBE52" s="61"/>
      <c r="QBF52" s="61"/>
      <c r="QBG52" s="61"/>
      <c r="QBH52" s="61"/>
      <c r="QBI52" s="61"/>
      <c r="QBJ52" s="61"/>
      <c r="QBK52" s="61"/>
      <c r="QBL52" s="61"/>
      <c r="QBM52" s="61"/>
      <c r="QBN52" s="61"/>
      <c r="QBO52" s="61"/>
      <c r="QBP52" s="61"/>
      <c r="QBQ52" s="61"/>
      <c r="QBR52" s="61"/>
      <c r="QBS52" s="61"/>
      <c r="QBT52" s="61"/>
      <c r="QBU52" s="61"/>
      <c r="QBV52" s="61"/>
      <c r="QBW52" s="61"/>
      <c r="QBX52" s="61"/>
      <c r="QBY52" s="61"/>
      <c r="QBZ52" s="61"/>
      <c r="QCA52" s="61"/>
      <c r="QCB52" s="61"/>
      <c r="QCC52" s="61"/>
      <c r="QCD52" s="61"/>
      <c r="QCE52" s="61"/>
      <c r="QCF52" s="61"/>
      <c r="QCG52" s="61"/>
      <c r="QCH52" s="61"/>
      <c r="QCI52" s="61"/>
      <c r="QCJ52" s="61"/>
      <c r="QCK52" s="61"/>
      <c r="QCL52" s="61"/>
      <c r="QCM52" s="61"/>
      <c r="QCN52" s="61"/>
      <c r="QCO52" s="61"/>
      <c r="QCP52" s="61"/>
      <c r="QCQ52" s="61"/>
      <c r="QCR52" s="61"/>
      <c r="QCS52" s="61"/>
      <c r="QCT52" s="61"/>
      <c r="QCU52" s="61"/>
      <c r="QCV52" s="61"/>
      <c r="QCW52" s="61"/>
      <c r="QCX52" s="61"/>
      <c r="QCY52" s="61"/>
      <c r="QCZ52" s="61"/>
      <c r="QDA52" s="61"/>
      <c r="QDB52" s="61"/>
      <c r="QDC52" s="61"/>
      <c r="QDD52" s="61"/>
      <c r="QDE52" s="61"/>
      <c r="QDF52" s="61"/>
      <c r="QDG52" s="61"/>
      <c r="QDH52" s="61"/>
      <c r="QDI52" s="61"/>
      <c r="QDJ52" s="61"/>
      <c r="QDK52" s="61"/>
      <c r="QDL52" s="61"/>
      <c r="QDM52" s="61"/>
      <c r="QDN52" s="61"/>
      <c r="QDO52" s="61"/>
      <c r="QDP52" s="61"/>
      <c r="QDQ52" s="61"/>
      <c r="QDR52" s="61"/>
      <c r="QDS52" s="61"/>
      <c r="QDT52" s="61"/>
      <c r="QDU52" s="61"/>
      <c r="QDV52" s="61"/>
      <c r="QDW52" s="61"/>
      <c r="QDX52" s="61"/>
      <c r="QDY52" s="61"/>
      <c r="QDZ52" s="61"/>
      <c r="QEA52" s="61"/>
      <c r="QEB52" s="61"/>
      <c r="QEC52" s="61"/>
      <c r="QED52" s="61"/>
      <c r="QEE52" s="61"/>
      <c r="QEF52" s="61"/>
      <c r="QEG52" s="61"/>
      <c r="QEH52" s="61"/>
      <c r="QEI52" s="61"/>
      <c r="QEJ52" s="61"/>
      <c r="QEK52" s="61"/>
      <c r="QEL52" s="61"/>
      <c r="QEM52" s="61"/>
      <c r="QEN52" s="61"/>
      <c r="QEO52" s="61"/>
      <c r="QEP52" s="61"/>
      <c r="QEQ52" s="61"/>
      <c r="QER52" s="61"/>
      <c r="QES52" s="61"/>
      <c r="QET52" s="61"/>
      <c r="QEU52" s="61"/>
      <c r="QEV52" s="61"/>
      <c r="QEW52" s="61"/>
      <c r="QEX52" s="61"/>
      <c r="QEY52" s="61"/>
      <c r="QEZ52" s="61"/>
      <c r="QFA52" s="61"/>
      <c r="QFB52" s="61"/>
      <c r="QFC52" s="61"/>
      <c r="QFD52" s="61"/>
      <c r="QFE52" s="61"/>
      <c r="QFF52" s="61"/>
      <c r="QFG52" s="61"/>
      <c r="QFH52" s="61"/>
      <c r="QFI52" s="61"/>
      <c r="QFJ52" s="61"/>
      <c r="QFK52" s="61"/>
      <c r="QFL52" s="61"/>
      <c r="QFM52" s="61"/>
      <c r="QFN52" s="61"/>
      <c r="QFO52" s="61"/>
      <c r="QFP52" s="61"/>
      <c r="QFQ52" s="61"/>
      <c r="QFR52" s="61"/>
      <c r="QFS52" s="61"/>
      <c r="QFT52" s="61"/>
      <c r="QFU52" s="61"/>
      <c r="QFV52" s="61"/>
      <c r="QFW52" s="61"/>
      <c r="QFX52" s="61"/>
      <c r="QFY52" s="61"/>
      <c r="QFZ52" s="61"/>
      <c r="QGA52" s="61"/>
      <c r="QGB52" s="61"/>
      <c r="QGC52" s="61"/>
      <c r="QGD52" s="61"/>
      <c r="QGE52" s="61"/>
      <c r="QGF52" s="61"/>
      <c r="QGG52" s="61"/>
      <c r="QGH52" s="61"/>
      <c r="QGI52" s="61"/>
      <c r="QGJ52" s="61"/>
      <c r="QGK52" s="61"/>
      <c r="QGL52" s="61"/>
      <c r="QGM52" s="61"/>
      <c r="QGN52" s="61"/>
      <c r="QGO52" s="61"/>
      <c r="QGP52" s="61"/>
      <c r="QGQ52" s="61"/>
      <c r="QGR52" s="61"/>
      <c r="QGS52" s="61"/>
      <c r="QGT52" s="61"/>
      <c r="QGU52" s="61"/>
      <c r="QGV52" s="61"/>
      <c r="QGW52" s="61"/>
      <c r="QGX52" s="61"/>
      <c r="QGY52" s="61"/>
      <c r="QGZ52" s="61"/>
      <c r="QHA52" s="61"/>
      <c r="QHB52" s="61"/>
      <c r="QHC52" s="61"/>
      <c r="QHD52" s="61"/>
      <c r="QHE52" s="61"/>
      <c r="QHF52" s="61"/>
      <c r="QHG52" s="61"/>
      <c r="QHH52" s="61"/>
      <c r="QHI52" s="61"/>
      <c r="QHJ52" s="61"/>
      <c r="QHK52" s="61"/>
      <c r="QHL52" s="61"/>
      <c r="QHM52" s="61"/>
      <c r="QHN52" s="61"/>
      <c r="QHO52" s="61"/>
      <c r="QHP52" s="61"/>
      <c r="QHQ52" s="61"/>
      <c r="QHR52" s="61"/>
      <c r="QHS52" s="61"/>
      <c r="QHT52" s="61"/>
      <c r="QHU52" s="61"/>
      <c r="QHV52" s="61"/>
      <c r="QHW52" s="61"/>
      <c r="QHX52" s="61"/>
      <c r="QHY52" s="61"/>
      <c r="QHZ52" s="61"/>
      <c r="QIA52" s="61"/>
      <c r="QIB52" s="61"/>
      <c r="QIC52" s="61"/>
      <c r="QID52" s="61"/>
      <c r="QIE52" s="61"/>
      <c r="QIF52" s="61"/>
      <c r="QIG52" s="61"/>
      <c r="QIH52" s="61"/>
      <c r="QII52" s="61"/>
      <c r="QIJ52" s="61"/>
      <c r="QIK52" s="61"/>
      <c r="QIL52" s="61"/>
      <c r="QIM52" s="61"/>
      <c r="QIN52" s="61"/>
      <c r="QIO52" s="61"/>
      <c r="QIP52" s="61"/>
      <c r="QIQ52" s="61"/>
      <c r="QIR52" s="61"/>
      <c r="QIS52" s="61"/>
      <c r="QIT52" s="61"/>
      <c r="QIU52" s="61"/>
      <c r="QIV52" s="61"/>
      <c r="QIW52" s="61"/>
      <c r="QIX52" s="61"/>
      <c r="QIY52" s="61"/>
      <c r="QIZ52" s="61"/>
      <c r="QJA52" s="61"/>
      <c r="QJB52" s="61"/>
      <c r="QJC52" s="61"/>
      <c r="QJD52" s="61"/>
      <c r="QJE52" s="61"/>
      <c r="QJF52" s="61"/>
      <c r="QJG52" s="61"/>
      <c r="QJH52" s="61"/>
      <c r="QJI52" s="61"/>
      <c r="QJJ52" s="61"/>
      <c r="QJK52" s="61"/>
      <c r="QJL52" s="61"/>
      <c r="QJM52" s="61"/>
      <c r="QJN52" s="61"/>
      <c r="QJO52" s="61"/>
      <c r="QJP52" s="61"/>
      <c r="QJQ52" s="61"/>
      <c r="QJR52" s="61"/>
      <c r="QJS52" s="61"/>
      <c r="QJT52" s="61"/>
      <c r="QJU52" s="61"/>
      <c r="QJV52" s="61"/>
      <c r="QJW52" s="61"/>
      <c r="QJX52" s="61"/>
      <c r="QJY52" s="61"/>
      <c r="QJZ52" s="61"/>
      <c r="QKA52" s="61"/>
      <c r="QKB52" s="61"/>
      <c r="QKC52" s="61"/>
      <c r="QKD52" s="61"/>
      <c r="QKE52" s="61"/>
      <c r="QKF52" s="61"/>
      <c r="QKG52" s="61"/>
      <c r="QKH52" s="61"/>
      <c r="QKI52" s="61"/>
      <c r="QKJ52" s="61"/>
      <c r="QKK52" s="61"/>
      <c r="QKL52" s="61"/>
      <c r="QKM52" s="61"/>
      <c r="QKN52" s="61"/>
      <c r="QKO52" s="61"/>
      <c r="QKP52" s="61"/>
      <c r="QKQ52" s="61"/>
      <c r="QKR52" s="61"/>
      <c r="QKS52" s="61"/>
      <c r="QKT52" s="61"/>
      <c r="QKU52" s="61"/>
      <c r="QKV52" s="61"/>
      <c r="QKW52" s="61"/>
      <c r="QKX52" s="61"/>
      <c r="QKY52" s="61"/>
      <c r="QKZ52" s="61"/>
      <c r="QLA52" s="61"/>
      <c r="QLB52" s="61"/>
      <c r="QLC52" s="61"/>
      <c r="QLD52" s="61"/>
      <c r="QLE52" s="61"/>
      <c r="QLF52" s="61"/>
      <c r="QLG52" s="61"/>
      <c r="QLH52" s="61"/>
      <c r="QLI52" s="61"/>
      <c r="QLJ52" s="61"/>
      <c r="QLK52" s="61"/>
      <c r="QLL52" s="61"/>
      <c r="QLM52" s="61"/>
      <c r="QLN52" s="61"/>
      <c r="QLO52" s="61"/>
      <c r="QLP52" s="61"/>
      <c r="QLQ52" s="61"/>
      <c r="QLR52" s="61"/>
      <c r="QLS52" s="61"/>
      <c r="QLT52" s="61"/>
      <c r="QLU52" s="61"/>
      <c r="QLV52" s="61"/>
      <c r="QLW52" s="61"/>
      <c r="QLX52" s="61"/>
      <c r="QLY52" s="61"/>
      <c r="QLZ52" s="61"/>
      <c r="QMA52" s="61"/>
      <c r="QMB52" s="61"/>
      <c r="QMC52" s="61"/>
      <c r="QMD52" s="61"/>
      <c r="QME52" s="61"/>
      <c r="QMF52" s="61"/>
      <c r="QMG52" s="61"/>
      <c r="QMH52" s="61"/>
      <c r="QMI52" s="61"/>
      <c r="QMJ52" s="61"/>
      <c r="QMK52" s="61"/>
      <c r="QML52" s="61"/>
      <c r="QMM52" s="61"/>
      <c r="QMN52" s="61"/>
      <c r="QMO52" s="61"/>
      <c r="QMP52" s="61"/>
      <c r="QMQ52" s="61"/>
      <c r="QMR52" s="61"/>
      <c r="QMS52" s="61"/>
      <c r="QMT52" s="61"/>
      <c r="QMU52" s="61"/>
      <c r="QMV52" s="61"/>
      <c r="QMW52" s="61"/>
      <c r="QMX52" s="61"/>
      <c r="QMY52" s="61"/>
      <c r="QMZ52" s="61"/>
      <c r="QNA52" s="61"/>
      <c r="QNB52" s="61"/>
      <c r="QNC52" s="61"/>
      <c r="QND52" s="61"/>
      <c r="QNE52" s="61"/>
      <c r="QNF52" s="61"/>
      <c r="QNG52" s="61"/>
      <c r="QNH52" s="61"/>
      <c r="QNI52" s="61"/>
      <c r="QNJ52" s="61"/>
      <c r="QNK52" s="61"/>
      <c r="QNL52" s="61"/>
      <c r="QNM52" s="61"/>
      <c r="QNN52" s="61"/>
      <c r="QNO52" s="61"/>
      <c r="QNP52" s="61"/>
      <c r="QNQ52" s="61"/>
      <c r="QNR52" s="61"/>
      <c r="QNS52" s="61"/>
      <c r="QNT52" s="61"/>
      <c r="QNU52" s="61"/>
      <c r="QNV52" s="61"/>
      <c r="QNW52" s="61"/>
      <c r="QNX52" s="61"/>
      <c r="QNY52" s="61"/>
      <c r="QNZ52" s="61"/>
      <c r="QOA52" s="61"/>
      <c r="QOB52" s="61"/>
      <c r="QOC52" s="61"/>
      <c r="QOD52" s="61"/>
      <c r="QOE52" s="61"/>
      <c r="QOF52" s="61"/>
      <c r="QOG52" s="61"/>
      <c r="QOH52" s="61"/>
      <c r="QOI52" s="61"/>
      <c r="QOJ52" s="61"/>
      <c r="QOK52" s="61"/>
      <c r="QOL52" s="61"/>
      <c r="QOM52" s="61"/>
      <c r="QON52" s="61"/>
      <c r="QOO52" s="61"/>
      <c r="QOP52" s="61"/>
      <c r="QOQ52" s="61"/>
      <c r="QOR52" s="61"/>
      <c r="QOS52" s="61"/>
      <c r="QOT52" s="61"/>
      <c r="QOU52" s="61"/>
      <c r="QOV52" s="61"/>
      <c r="QOW52" s="61"/>
      <c r="QOX52" s="61"/>
      <c r="QOY52" s="61"/>
      <c r="QOZ52" s="61"/>
      <c r="QPA52" s="61"/>
      <c r="QPB52" s="61"/>
      <c r="QPC52" s="61"/>
      <c r="QPD52" s="61"/>
      <c r="QPE52" s="61"/>
      <c r="QPF52" s="61"/>
      <c r="QPG52" s="61"/>
      <c r="QPH52" s="61"/>
      <c r="QPI52" s="61"/>
      <c r="QPJ52" s="61"/>
      <c r="QPK52" s="61"/>
      <c r="QPL52" s="61"/>
      <c r="QPM52" s="61"/>
      <c r="QPN52" s="61"/>
      <c r="QPO52" s="61"/>
      <c r="QPP52" s="61"/>
      <c r="QPQ52" s="61"/>
      <c r="QPR52" s="61"/>
      <c r="QPS52" s="61"/>
      <c r="QPT52" s="61"/>
      <c r="QPU52" s="61"/>
      <c r="QPV52" s="61"/>
      <c r="QPW52" s="61"/>
      <c r="QPX52" s="61"/>
      <c r="QPY52" s="61"/>
      <c r="QPZ52" s="61"/>
      <c r="QQA52" s="61"/>
      <c r="QQB52" s="61"/>
      <c r="QQC52" s="61"/>
      <c r="QQD52" s="61"/>
      <c r="QQE52" s="61"/>
      <c r="QQF52" s="61"/>
      <c r="QQG52" s="61"/>
      <c r="QQH52" s="61"/>
      <c r="QQI52" s="61"/>
      <c r="QQJ52" s="61"/>
      <c r="QQK52" s="61"/>
      <c r="QQL52" s="61"/>
      <c r="QQM52" s="61"/>
      <c r="QQN52" s="61"/>
      <c r="QQO52" s="61"/>
      <c r="QQP52" s="61"/>
      <c r="QQQ52" s="61"/>
      <c r="QQR52" s="61"/>
      <c r="QQS52" s="61"/>
      <c r="QQT52" s="61"/>
      <c r="QQU52" s="61"/>
      <c r="QQV52" s="61"/>
      <c r="QQW52" s="61"/>
      <c r="QQX52" s="61"/>
      <c r="QQY52" s="61"/>
      <c r="QQZ52" s="61"/>
      <c r="QRA52" s="61"/>
      <c r="QRB52" s="61"/>
      <c r="QRC52" s="61"/>
      <c r="QRD52" s="61"/>
      <c r="QRE52" s="61"/>
      <c r="QRF52" s="61"/>
      <c r="QRG52" s="61"/>
      <c r="QRH52" s="61"/>
      <c r="QRI52" s="61"/>
      <c r="QRJ52" s="61"/>
      <c r="QRK52" s="61"/>
      <c r="QRL52" s="61"/>
      <c r="QRM52" s="61"/>
      <c r="QRN52" s="61"/>
      <c r="QRO52" s="61"/>
      <c r="QRP52" s="61"/>
      <c r="QRQ52" s="61"/>
      <c r="QRR52" s="61"/>
      <c r="QRS52" s="61"/>
      <c r="QRT52" s="61"/>
      <c r="QRU52" s="61"/>
      <c r="QRV52" s="61"/>
      <c r="QRW52" s="61"/>
      <c r="QRX52" s="61"/>
      <c r="QRY52" s="61"/>
      <c r="QRZ52" s="61"/>
      <c r="QSA52" s="61"/>
      <c r="QSB52" s="61"/>
      <c r="QSC52" s="61"/>
      <c r="QSD52" s="61"/>
      <c r="QSE52" s="61"/>
      <c r="QSF52" s="61"/>
      <c r="QSG52" s="61"/>
      <c r="QSH52" s="61"/>
      <c r="QSI52" s="61"/>
      <c r="QSJ52" s="61"/>
      <c r="QSK52" s="61"/>
      <c r="QSL52" s="61"/>
      <c r="QSM52" s="61"/>
      <c r="QSN52" s="61"/>
      <c r="QSO52" s="61"/>
      <c r="QSP52" s="61"/>
      <c r="QSQ52" s="61"/>
      <c r="QSR52" s="61"/>
      <c r="QSS52" s="61"/>
      <c r="QST52" s="61"/>
      <c r="QSU52" s="61"/>
      <c r="QSV52" s="61"/>
      <c r="QSW52" s="61"/>
      <c r="QSX52" s="61"/>
      <c r="QSY52" s="61"/>
      <c r="QSZ52" s="61"/>
      <c r="QTA52" s="61"/>
      <c r="QTB52" s="61"/>
      <c r="QTC52" s="61"/>
      <c r="QTD52" s="61"/>
      <c r="QTE52" s="61"/>
      <c r="QTF52" s="61"/>
      <c r="QTG52" s="61"/>
      <c r="QTH52" s="61"/>
      <c r="QTI52" s="61"/>
      <c r="QTJ52" s="61"/>
      <c r="QTK52" s="61"/>
      <c r="QTL52" s="61"/>
      <c r="QTM52" s="61"/>
      <c r="QTN52" s="61"/>
      <c r="QTO52" s="61"/>
      <c r="QTP52" s="61"/>
      <c r="QTQ52" s="61"/>
      <c r="QTR52" s="61"/>
      <c r="QTS52" s="61"/>
      <c r="QTT52" s="61"/>
      <c r="QTU52" s="61"/>
      <c r="QTV52" s="61"/>
      <c r="QTW52" s="61"/>
      <c r="QTX52" s="61"/>
      <c r="QTY52" s="61"/>
      <c r="QTZ52" s="61"/>
      <c r="QUA52" s="61"/>
      <c r="QUB52" s="61"/>
      <c r="QUC52" s="61"/>
      <c r="QUD52" s="61"/>
      <c r="QUE52" s="61"/>
      <c r="QUF52" s="61"/>
      <c r="QUG52" s="61"/>
      <c r="QUH52" s="61"/>
      <c r="QUI52" s="61"/>
      <c r="QUJ52" s="61"/>
      <c r="QUK52" s="61"/>
      <c r="QUL52" s="61"/>
      <c r="QUM52" s="61"/>
      <c r="QUN52" s="61"/>
      <c r="QUO52" s="61"/>
      <c r="QUP52" s="61"/>
      <c r="QUQ52" s="61"/>
      <c r="QUR52" s="61"/>
      <c r="QUS52" s="61"/>
      <c r="QUT52" s="61"/>
      <c r="QUU52" s="61"/>
      <c r="QUV52" s="61"/>
      <c r="QUW52" s="61"/>
      <c r="QUX52" s="61"/>
      <c r="QUY52" s="61"/>
      <c r="QUZ52" s="61"/>
      <c r="QVA52" s="61"/>
      <c r="QVB52" s="61"/>
      <c r="QVC52" s="61"/>
      <c r="QVD52" s="61"/>
      <c r="QVE52" s="61"/>
      <c r="QVF52" s="61"/>
      <c r="QVG52" s="61"/>
      <c r="QVH52" s="61"/>
      <c r="QVI52" s="61"/>
      <c r="QVJ52" s="61"/>
      <c r="QVK52" s="61"/>
      <c r="QVL52" s="61"/>
      <c r="QVM52" s="61"/>
      <c r="QVN52" s="61"/>
      <c r="QVO52" s="61"/>
      <c r="QVP52" s="61"/>
      <c r="QVQ52" s="61"/>
      <c r="QVR52" s="61"/>
      <c r="QVS52" s="61"/>
      <c r="QVT52" s="61"/>
      <c r="QVU52" s="61"/>
      <c r="QVV52" s="61"/>
      <c r="QVW52" s="61"/>
      <c r="QVX52" s="61"/>
      <c r="QVY52" s="61"/>
      <c r="QVZ52" s="61"/>
      <c r="QWA52" s="61"/>
      <c r="QWB52" s="61"/>
      <c r="QWC52" s="61"/>
      <c r="QWD52" s="61"/>
      <c r="QWE52" s="61"/>
      <c r="QWF52" s="61"/>
      <c r="QWG52" s="61"/>
      <c r="QWH52" s="61"/>
      <c r="QWI52" s="61"/>
      <c r="QWJ52" s="61"/>
      <c r="QWK52" s="61"/>
      <c r="QWL52" s="61"/>
      <c r="QWM52" s="61"/>
      <c r="QWN52" s="61"/>
      <c r="QWO52" s="61"/>
      <c r="QWP52" s="61"/>
      <c r="QWQ52" s="61"/>
      <c r="QWR52" s="61"/>
      <c r="QWS52" s="61"/>
      <c r="QWT52" s="61"/>
      <c r="QWU52" s="61"/>
      <c r="QWV52" s="61"/>
      <c r="QWW52" s="61"/>
      <c r="QWX52" s="61"/>
      <c r="QWY52" s="61"/>
      <c r="QWZ52" s="61"/>
      <c r="QXA52" s="61"/>
      <c r="QXB52" s="61"/>
      <c r="QXC52" s="61"/>
      <c r="QXD52" s="61"/>
      <c r="QXE52" s="61"/>
      <c r="QXF52" s="61"/>
      <c r="QXG52" s="61"/>
      <c r="QXH52" s="61"/>
      <c r="QXI52" s="61"/>
      <c r="QXJ52" s="61"/>
      <c r="QXK52" s="61"/>
      <c r="QXL52" s="61"/>
      <c r="QXM52" s="61"/>
      <c r="QXN52" s="61"/>
      <c r="QXO52" s="61"/>
      <c r="QXP52" s="61"/>
      <c r="QXQ52" s="61"/>
      <c r="QXR52" s="61"/>
      <c r="QXS52" s="61"/>
      <c r="QXT52" s="61"/>
      <c r="QXU52" s="61"/>
      <c r="QXV52" s="61"/>
      <c r="QXW52" s="61"/>
      <c r="QXX52" s="61"/>
      <c r="QXY52" s="61"/>
      <c r="QXZ52" s="61"/>
      <c r="QYA52" s="61"/>
      <c r="QYB52" s="61"/>
      <c r="QYC52" s="61"/>
      <c r="QYD52" s="61"/>
      <c r="QYE52" s="61"/>
      <c r="QYF52" s="61"/>
      <c r="QYG52" s="61"/>
      <c r="QYH52" s="61"/>
      <c r="QYI52" s="61"/>
      <c r="QYJ52" s="61"/>
      <c r="QYK52" s="61"/>
      <c r="QYL52" s="61"/>
      <c r="QYM52" s="61"/>
      <c r="QYN52" s="61"/>
      <c r="QYO52" s="61"/>
      <c r="QYP52" s="61"/>
      <c r="QYQ52" s="61"/>
      <c r="QYR52" s="61"/>
      <c r="QYS52" s="61"/>
      <c r="QYT52" s="61"/>
      <c r="QYU52" s="61"/>
      <c r="QYV52" s="61"/>
      <c r="QYW52" s="61"/>
      <c r="QYX52" s="61"/>
      <c r="QYY52" s="61"/>
      <c r="QYZ52" s="61"/>
      <c r="QZA52" s="61"/>
      <c r="QZB52" s="61"/>
      <c r="QZC52" s="61"/>
      <c r="QZD52" s="61"/>
      <c r="QZE52" s="61"/>
      <c r="QZF52" s="61"/>
      <c r="QZG52" s="61"/>
      <c r="QZH52" s="61"/>
      <c r="QZI52" s="61"/>
      <c r="QZJ52" s="61"/>
      <c r="QZK52" s="61"/>
      <c r="QZL52" s="61"/>
      <c r="QZM52" s="61"/>
      <c r="QZN52" s="61"/>
      <c r="QZO52" s="61"/>
      <c r="QZP52" s="61"/>
      <c r="QZQ52" s="61"/>
      <c r="QZR52" s="61"/>
      <c r="QZS52" s="61"/>
      <c r="QZT52" s="61"/>
      <c r="QZU52" s="61"/>
      <c r="QZV52" s="61"/>
      <c r="QZW52" s="61"/>
      <c r="QZX52" s="61"/>
      <c r="QZY52" s="61"/>
      <c r="QZZ52" s="61"/>
      <c r="RAA52" s="61"/>
      <c r="RAB52" s="61"/>
      <c r="RAC52" s="61"/>
      <c r="RAD52" s="61"/>
      <c r="RAE52" s="61"/>
      <c r="RAF52" s="61"/>
      <c r="RAG52" s="61"/>
      <c r="RAH52" s="61"/>
      <c r="RAI52" s="61"/>
      <c r="RAJ52" s="61"/>
      <c r="RAK52" s="61"/>
      <c r="RAL52" s="61"/>
      <c r="RAM52" s="61"/>
      <c r="RAN52" s="61"/>
      <c r="RAO52" s="61"/>
      <c r="RAP52" s="61"/>
      <c r="RAQ52" s="61"/>
      <c r="RAR52" s="61"/>
      <c r="RAS52" s="61"/>
      <c r="RAT52" s="61"/>
      <c r="RAU52" s="61"/>
      <c r="RAV52" s="61"/>
      <c r="RAW52" s="61"/>
      <c r="RAX52" s="61"/>
      <c r="RAY52" s="61"/>
      <c r="RAZ52" s="61"/>
      <c r="RBA52" s="61"/>
      <c r="RBB52" s="61"/>
      <c r="RBC52" s="61"/>
      <c r="RBD52" s="61"/>
      <c r="RBE52" s="61"/>
      <c r="RBF52" s="61"/>
      <c r="RBG52" s="61"/>
      <c r="RBH52" s="61"/>
      <c r="RBI52" s="61"/>
      <c r="RBJ52" s="61"/>
      <c r="RBK52" s="61"/>
      <c r="RBL52" s="61"/>
      <c r="RBM52" s="61"/>
      <c r="RBN52" s="61"/>
      <c r="RBO52" s="61"/>
      <c r="RBP52" s="61"/>
      <c r="RBQ52" s="61"/>
      <c r="RBR52" s="61"/>
      <c r="RBS52" s="61"/>
      <c r="RBT52" s="61"/>
      <c r="RBU52" s="61"/>
      <c r="RBV52" s="61"/>
      <c r="RBW52" s="61"/>
      <c r="RBX52" s="61"/>
      <c r="RBY52" s="61"/>
      <c r="RBZ52" s="61"/>
      <c r="RCA52" s="61"/>
      <c r="RCB52" s="61"/>
      <c r="RCC52" s="61"/>
      <c r="RCD52" s="61"/>
      <c r="RCE52" s="61"/>
      <c r="RCF52" s="61"/>
      <c r="RCG52" s="61"/>
      <c r="RCH52" s="61"/>
      <c r="RCI52" s="61"/>
      <c r="RCJ52" s="61"/>
      <c r="RCK52" s="61"/>
      <c r="RCL52" s="61"/>
      <c r="RCM52" s="61"/>
      <c r="RCN52" s="61"/>
      <c r="RCO52" s="61"/>
      <c r="RCP52" s="61"/>
      <c r="RCQ52" s="61"/>
      <c r="RCR52" s="61"/>
      <c r="RCS52" s="61"/>
      <c r="RCT52" s="61"/>
      <c r="RCU52" s="61"/>
      <c r="RCV52" s="61"/>
      <c r="RCW52" s="61"/>
      <c r="RCX52" s="61"/>
      <c r="RCY52" s="61"/>
      <c r="RCZ52" s="61"/>
      <c r="RDA52" s="61"/>
      <c r="RDB52" s="61"/>
      <c r="RDC52" s="61"/>
      <c r="RDD52" s="61"/>
      <c r="RDE52" s="61"/>
      <c r="RDF52" s="61"/>
      <c r="RDG52" s="61"/>
      <c r="RDH52" s="61"/>
      <c r="RDI52" s="61"/>
      <c r="RDJ52" s="61"/>
      <c r="RDK52" s="61"/>
      <c r="RDL52" s="61"/>
      <c r="RDM52" s="61"/>
      <c r="RDN52" s="61"/>
      <c r="RDO52" s="61"/>
      <c r="RDP52" s="61"/>
      <c r="RDQ52" s="61"/>
      <c r="RDR52" s="61"/>
      <c r="RDS52" s="61"/>
      <c r="RDT52" s="61"/>
      <c r="RDU52" s="61"/>
      <c r="RDV52" s="61"/>
      <c r="RDW52" s="61"/>
      <c r="RDX52" s="61"/>
      <c r="RDY52" s="61"/>
      <c r="RDZ52" s="61"/>
      <c r="REA52" s="61"/>
      <c r="REB52" s="61"/>
      <c r="REC52" s="61"/>
      <c r="RED52" s="61"/>
      <c r="REE52" s="61"/>
      <c r="REF52" s="61"/>
      <c r="REG52" s="61"/>
      <c r="REH52" s="61"/>
      <c r="REI52" s="61"/>
      <c r="REJ52" s="61"/>
      <c r="REK52" s="61"/>
      <c r="REL52" s="61"/>
      <c r="REM52" s="61"/>
      <c r="REN52" s="61"/>
      <c r="REO52" s="61"/>
      <c r="REP52" s="61"/>
      <c r="REQ52" s="61"/>
      <c r="RER52" s="61"/>
      <c r="RES52" s="61"/>
      <c r="RET52" s="61"/>
      <c r="REU52" s="61"/>
      <c r="REV52" s="61"/>
      <c r="REW52" s="61"/>
      <c r="REX52" s="61"/>
      <c r="REY52" s="61"/>
      <c r="REZ52" s="61"/>
      <c r="RFA52" s="61"/>
      <c r="RFB52" s="61"/>
      <c r="RFC52" s="61"/>
      <c r="RFD52" s="61"/>
      <c r="RFE52" s="61"/>
      <c r="RFF52" s="61"/>
      <c r="RFG52" s="61"/>
      <c r="RFH52" s="61"/>
      <c r="RFI52" s="61"/>
      <c r="RFJ52" s="61"/>
      <c r="RFK52" s="61"/>
      <c r="RFL52" s="61"/>
      <c r="RFM52" s="61"/>
      <c r="RFN52" s="61"/>
      <c r="RFO52" s="61"/>
      <c r="RFP52" s="61"/>
      <c r="RFQ52" s="61"/>
      <c r="RFR52" s="61"/>
      <c r="RFS52" s="61"/>
      <c r="RFT52" s="61"/>
      <c r="RFU52" s="61"/>
      <c r="RFV52" s="61"/>
      <c r="RFW52" s="61"/>
      <c r="RFX52" s="61"/>
      <c r="RFY52" s="61"/>
      <c r="RFZ52" s="61"/>
      <c r="RGA52" s="61"/>
      <c r="RGB52" s="61"/>
      <c r="RGC52" s="61"/>
      <c r="RGD52" s="61"/>
      <c r="RGE52" s="61"/>
      <c r="RGF52" s="61"/>
      <c r="RGG52" s="61"/>
      <c r="RGH52" s="61"/>
      <c r="RGI52" s="61"/>
      <c r="RGJ52" s="61"/>
      <c r="RGK52" s="61"/>
      <c r="RGL52" s="61"/>
      <c r="RGM52" s="61"/>
      <c r="RGN52" s="61"/>
      <c r="RGO52" s="61"/>
      <c r="RGP52" s="61"/>
      <c r="RGQ52" s="61"/>
      <c r="RGR52" s="61"/>
      <c r="RGS52" s="61"/>
      <c r="RGT52" s="61"/>
      <c r="RGU52" s="61"/>
      <c r="RGV52" s="61"/>
      <c r="RGW52" s="61"/>
      <c r="RGX52" s="61"/>
      <c r="RGY52" s="61"/>
      <c r="RGZ52" s="61"/>
      <c r="RHA52" s="61"/>
      <c r="RHB52" s="61"/>
      <c r="RHC52" s="61"/>
      <c r="RHD52" s="61"/>
      <c r="RHE52" s="61"/>
      <c r="RHF52" s="61"/>
      <c r="RHG52" s="61"/>
      <c r="RHH52" s="61"/>
      <c r="RHI52" s="61"/>
      <c r="RHJ52" s="61"/>
      <c r="RHK52" s="61"/>
      <c r="RHL52" s="61"/>
      <c r="RHM52" s="61"/>
      <c r="RHN52" s="61"/>
      <c r="RHO52" s="61"/>
      <c r="RHP52" s="61"/>
      <c r="RHQ52" s="61"/>
      <c r="RHR52" s="61"/>
      <c r="RHS52" s="61"/>
      <c r="RHT52" s="61"/>
      <c r="RHU52" s="61"/>
      <c r="RHV52" s="61"/>
      <c r="RHW52" s="61"/>
      <c r="RHX52" s="61"/>
      <c r="RHY52" s="61"/>
      <c r="RHZ52" s="61"/>
      <c r="RIA52" s="61"/>
      <c r="RIB52" s="61"/>
      <c r="RIC52" s="61"/>
      <c r="RID52" s="61"/>
      <c r="RIE52" s="61"/>
      <c r="RIF52" s="61"/>
      <c r="RIG52" s="61"/>
      <c r="RIH52" s="61"/>
      <c r="RII52" s="61"/>
      <c r="RIJ52" s="61"/>
      <c r="RIK52" s="61"/>
      <c r="RIL52" s="61"/>
      <c r="RIM52" s="61"/>
      <c r="RIN52" s="61"/>
      <c r="RIO52" s="61"/>
      <c r="RIP52" s="61"/>
      <c r="RIQ52" s="61"/>
      <c r="RIR52" s="61"/>
      <c r="RIS52" s="61"/>
      <c r="RIT52" s="61"/>
      <c r="RIU52" s="61"/>
      <c r="RIV52" s="61"/>
      <c r="RIW52" s="61"/>
      <c r="RIX52" s="61"/>
      <c r="RIY52" s="61"/>
      <c r="RIZ52" s="61"/>
      <c r="RJA52" s="61"/>
      <c r="RJB52" s="61"/>
      <c r="RJC52" s="61"/>
      <c r="RJD52" s="61"/>
      <c r="RJE52" s="61"/>
      <c r="RJF52" s="61"/>
      <c r="RJG52" s="61"/>
      <c r="RJH52" s="61"/>
      <c r="RJI52" s="61"/>
      <c r="RJJ52" s="61"/>
      <c r="RJK52" s="61"/>
      <c r="RJL52" s="61"/>
      <c r="RJM52" s="61"/>
      <c r="RJN52" s="61"/>
      <c r="RJO52" s="61"/>
      <c r="RJP52" s="61"/>
      <c r="RJQ52" s="61"/>
      <c r="RJR52" s="61"/>
      <c r="RJS52" s="61"/>
      <c r="RJT52" s="61"/>
      <c r="RJU52" s="61"/>
      <c r="RJV52" s="61"/>
      <c r="RJW52" s="61"/>
      <c r="RJX52" s="61"/>
      <c r="RJY52" s="61"/>
      <c r="RJZ52" s="61"/>
      <c r="RKA52" s="61"/>
      <c r="RKB52" s="61"/>
      <c r="RKC52" s="61"/>
      <c r="RKD52" s="61"/>
      <c r="RKE52" s="61"/>
      <c r="RKF52" s="61"/>
      <c r="RKG52" s="61"/>
      <c r="RKH52" s="61"/>
      <c r="RKI52" s="61"/>
      <c r="RKJ52" s="61"/>
      <c r="RKK52" s="61"/>
      <c r="RKL52" s="61"/>
      <c r="RKM52" s="61"/>
      <c r="RKN52" s="61"/>
      <c r="RKO52" s="61"/>
      <c r="RKP52" s="61"/>
      <c r="RKQ52" s="61"/>
      <c r="RKR52" s="61"/>
      <c r="RKS52" s="61"/>
      <c r="RKT52" s="61"/>
      <c r="RKU52" s="61"/>
      <c r="RKV52" s="61"/>
      <c r="RKW52" s="61"/>
      <c r="RKX52" s="61"/>
      <c r="RKY52" s="61"/>
      <c r="RKZ52" s="61"/>
      <c r="RLA52" s="61"/>
      <c r="RLB52" s="61"/>
      <c r="RLC52" s="61"/>
      <c r="RLD52" s="61"/>
      <c r="RLE52" s="61"/>
      <c r="RLF52" s="61"/>
      <c r="RLG52" s="61"/>
      <c r="RLH52" s="61"/>
      <c r="RLI52" s="61"/>
      <c r="RLJ52" s="61"/>
      <c r="RLK52" s="61"/>
      <c r="RLL52" s="61"/>
      <c r="RLM52" s="61"/>
      <c r="RLN52" s="61"/>
      <c r="RLO52" s="61"/>
      <c r="RLP52" s="61"/>
      <c r="RLQ52" s="61"/>
      <c r="RLR52" s="61"/>
      <c r="RLS52" s="61"/>
      <c r="RLT52" s="61"/>
      <c r="RLU52" s="61"/>
      <c r="RLV52" s="61"/>
      <c r="RLW52" s="61"/>
      <c r="RLX52" s="61"/>
      <c r="RLY52" s="61"/>
      <c r="RLZ52" s="61"/>
      <c r="RMA52" s="61"/>
      <c r="RMB52" s="61"/>
      <c r="RMC52" s="61"/>
      <c r="RMD52" s="61"/>
      <c r="RME52" s="61"/>
      <c r="RMF52" s="61"/>
      <c r="RMG52" s="61"/>
      <c r="RMH52" s="61"/>
      <c r="RMI52" s="61"/>
      <c r="RMJ52" s="61"/>
      <c r="RMK52" s="61"/>
      <c r="RML52" s="61"/>
      <c r="RMM52" s="61"/>
      <c r="RMN52" s="61"/>
      <c r="RMO52" s="61"/>
      <c r="RMP52" s="61"/>
      <c r="RMQ52" s="61"/>
      <c r="RMR52" s="61"/>
      <c r="RMS52" s="61"/>
      <c r="RMT52" s="61"/>
      <c r="RMU52" s="61"/>
      <c r="RMV52" s="61"/>
      <c r="RMW52" s="61"/>
      <c r="RMX52" s="61"/>
      <c r="RMY52" s="61"/>
      <c r="RMZ52" s="61"/>
      <c r="RNA52" s="61"/>
      <c r="RNB52" s="61"/>
      <c r="RNC52" s="61"/>
      <c r="RND52" s="61"/>
      <c r="RNE52" s="61"/>
      <c r="RNF52" s="61"/>
      <c r="RNG52" s="61"/>
      <c r="RNH52" s="61"/>
      <c r="RNI52" s="61"/>
      <c r="RNJ52" s="61"/>
      <c r="RNK52" s="61"/>
      <c r="RNL52" s="61"/>
      <c r="RNM52" s="61"/>
      <c r="RNN52" s="61"/>
      <c r="RNO52" s="61"/>
      <c r="RNP52" s="61"/>
      <c r="RNQ52" s="61"/>
      <c r="RNR52" s="61"/>
      <c r="RNS52" s="61"/>
      <c r="RNT52" s="61"/>
      <c r="RNU52" s="61"/>
      <c r="RNV52" s="61"/>
      <c r="RNW52" s="61"/>
      <c r="RNX52" s="61"/>
      <c r="RNY52" s="61"/>
      <c r="RNZ52" s="61"/>
      <c r="ROA52" s="61"/>
      <c r="ROB52" s="61"/>
      <c r="ROC52" s="61"/>
      <c r="ROD52" s="61"/>
      <c r="ROE52" s="61"/>
      <c r="ROF52" s="61"/>
      <c r="ROG52" s="61"/>
      <c r="ROH52" s="61"/>
      <c r="ROI52" s="61"/>
      <c r="ROJ52" s="61"/>
      <c r="ROK52" s="61"/>
      <c r="ROL52" s="61"/>
      <c r="ROM52" s="61"/>
      <c r="RON52" s="61"/>
      <c r="ROO52" s="61"/>
      <c r="ROP52" s="61"/>
      <c r="ROQ52" s="61"/>
      <c r="ROR52" s="61"/>
      <c r="ROS52" s="61"/>
      <c r="ROT52" s="61"/>
      <c r="ROU52" s="61"/>
      <c r="ROV52" s="61"/>
      <c r="ROW52" s="61"/>
      <c r="ROX52" s="61"/>
      <c r="ROY52" s="61"/>
      <c r="ROZ52" s="61"/>
      <c r="RPA52" s="61"/>
      <c r="RPB52" s="61"/>
      <c r="RPC52" s="61"/>
      <c r="RPD52" s="61"/>
      <c r="RPE52" s="61"/>
      <c r="RPF52" s="61"/>
      <c r="RPG52" s="61"/>
      <c r="RPH52" s="61"/>
      <c r="RPI52" s="61"/>
      <c r="RPJ52" s="61"/>
      <c r="RPK52" s="61"/>
      <c r="RPL52" s="61"/>
      <c r="RPM52" s="61"/>
      <c r="RPN52" s="61"/>
      <c r="RPO52" s="61"/>
      <c r="RPP52" s="61"/>
      <c r="RPQ52" s="61"/>
      <c r="RPR52" s="61"/>
      <c r="RPS52" s="61"/>
      <c r="RPT52" s="61"/>
      <c r="RPU52" s="61"/>
      <c r="RPV52" s="61"/>
      <c r="RPW52" s="61"/>
      <c r="RPX52" s="61"/>
      <c r="RPY52" s="61"/>
      <c r="RPZ52" s="61"/>
      <c r="RQA52" s="61"/>
      <c r="RQB52" s="61"/>
      <c r="RQC52" s="61"/>
      <c r="RQD52" s="61"/>
      <c r="RQE52" s="61"/>
      <c r="RQF52" s="61"/>
      <c r="RQG52" s="61"/>
      <c r="RQH52" s="61"/>
      <c r="RQI52" s="61"/>
      <c r="RQJ52" s="61"/>
      <c r="RQK52" s="61"/>
      <c r="RQL52" s="61"/>
      <c r="RQM52" s="61"/>
      <c r="RQN52" s="61"/>
      <c r="RQO52" s="61"/>
      <c r="RQP52" s="61"/>
      <c r="RQQ52" s="61"/>
      <c r="RQR52" s="61"/>
      <c r="RQS52" s="61"/>
      <c r="RQT52" s="61"/>
      <c r="RQU52" s="61"/>
      <c r="RQV52" s="61"/>
      <c r="RQW52" s="61"/>
      <c r="RQX52" s="61"/>
      <c r="RQY52" s="61"/>
      <c r="RQZ52" s="61"/>
      <c r="RRA52" s="61"/>
      <c r="RRB52" s="61"/>
      <c r="RRC52" s="61"/>
      <c r="RRD52" s="61"/>
      <c r="RRE52" s="61"/>
      <c r="RRF52" s="61"/>
      <c r="RRG52" s="61"/>
      <c r="RRH52" s="61"/>
      <c r="RRI52" s="61"/>
      <c r="RRJ52" s="61"/>
      <c r="RRK52" s="61"/>
      <c r="RRL52" s="61"/>
      <c r="RRM52" s="61"/>
      <c r="RRN52" s="61"/>
      <c r="RRO52" s="61"/>
      <c r="RRP52" s="61"/>
      <c r="RRQ52" s="61"/>
      <c r="RRR52" s="61"/>
      <c r="RRS52" s="61"/>
      <c r="RRT52" s="61"/>
      <c r="RRU52" s="61"/>
      <c r="RRV52" s="61"/>
      <c r="RRW52" s="61"/>
      <c r="RRX52" s="61"/>
      <c r="RRY52" s="61"/>
      <c r="RRZ52" s="61"/>
      <c r="RSA52" s="61"/>
      <c r="RSB52" s="61"/>
      <c r="RSC52" s="61"/>
      <c r="RSD52" s="61"/>
      <c r="RSE52" s="61"/>
      <c r="RSF52" s="61"/>
      <c r="RSG52" s="61"/>
      <c r="RSH52" s="61"/>
      <c r="RSI52" s="61"/>
      <c r="RSJ52" s="61"/>
      <c r="RSK52" s="61"/>
      <c r="RSL52" s="61"/>
      <c r="RSM52" s="61"/>
      <c r="RSN52" s="61"/>
      <c r="RSO52" s="61"/>
      <c r="RSP52" s="61"/>
      <c r="RSQ52" s="61"/>
      <c r="RSR52" s="61"/>
      <c r="RSS52" s="61"/>
      <c r="RST52" s="61"/>
      <c r="RSU52" s="61"/>
      <c r="RSV52" s="61"/>
      <c r="RSW52" s="61"/>
      <c r="RSX52" s="61"/>
      <c r="RSY52" s="61"/>
      <c r="RSZ52" s="61"/>
      <c r="RTA52" s="61"/>
      <c r="RTB52" s="61"/>
      <c r="RTC52" s="61"/>
      <c r="RTD52" s="61"/>
      <c r="RTE52" s="61"/>
      <c r="RTF52" s="61"/>
      <c r="RTG52" s="61"/>
      <c r="RTH52" s="61"/>
      <c r="RTI52" s="61"/>
      <c r="RTJ52" s="61"/>
      <c r="RTK52" s="61"/>
      <c r="RTL52" s="61"/>
      <c r="RTM52" s="61"/>
      <c r="RTN52" s="61"/>
      <c r="RTO52" s="61"/>
      <c r="RTP52" s="61"/>
      <c r="RTQ52" s="61"/>
      <c r="RTR52" s="61"/>
      <c r="RTS52" s="61"/>
      <c r="RTT52" s="61"/>
      <c r="RTU52" s="61"/>
      <c r="RTV52" s="61"/>
      <c r="RTW52" s="61"/>
      <c r="RTX52" s="61"/>
      <c r="RTY52" s="61"/>
      <c r="RTZ52" s="61"/>
      <c r="RUA52" s="61"/>
      <c r="RUB52" s="61"/>
      <c r="RUC52" s="61"/>
      <c r="RUD52" s="61"/>
      <c r="RUE52" s="61"/>
      <c r="RUF52" s="61"/>
      <c r="RUG52" s="61"/>
      <c r="RUH52" s="61"/>
      <c r="RUI52" s="61"/>
      <c r="RUJ52" s="61"/>
      <c r="RUK52" s="61"/>
      <c r="RUL52" s="61"/>
      <c r="RUM52" s="61"/>
      <c r="RUN52" s="61"/>
      <c r="RUO52" s="61"/>
      <c r="RUP52" s="61"/>
      <c r="RUQ52" s="61"/>
      <c r="RUR52" s="61"/>
      <c r="RUS52" s="61"/>
      <c r="RUT52" s="61"/>
      <c r="RUU52" s="61"/>
      <c r="RUV52" s="61"/>
      <c r="RUW52" s="61"/>
      <c r="RUX52" s="61"/>
      <c r="RUY52" s="61"/>
      <c r="RUZ52" s="61"/>
      <c r="RVA52" s="61"/>
      <c r="RVB52" s="61"/>
      <c r="RVC52" s="61"/>
      <c r="RVD52" s="61"/>
      <c r="RVE52" s="61"/>
      <c r="RVF52" s="61"/>
      <c r="RVG52" s="61"/>
      <c r="RVH52" s="61"/>
      <c r="RVI52" s="61"/>
      <c r="RVJ52" s="61"/>
      <c r="RVK52" s="61"/>
      <c r="RVL52" s="61"/>
      <c r="RVM52" s="61"/>
      <c r="RVN52" s="61"/>
      <c r="RVO52" s="61"/>
      <c r="RVP52" s="61"/>
      <c r="RVQ52" s="61"/>
      <c r="RVR52" s="61"/>
      <c r="RVS52" s="61"/>
      <c r="RVT52" s="61"/>
      <c r="RVU52" s="61"/>
      <c r="RVV52" s="61"/>
      <c r="RVW52" s="61"/>
      <c r="RVX52" s="61"/>
      <c r="RVY52" s="61"/>
      <c r="RVZ52" s="61"/>
      <c r="RWA52" s="61"/>
      <c r="RWB52" s="61"/>
      <c r="RWC52" s="61"/>
      <c r="RWD52" s="61"/>
      <c r="RWE52" s="61"/>
      <c r="RWF52" s="61"/>
      <c r="RWG52" s="61"/>
      <c r="RWH52" s="61"/>
      <c r="RWI52" s="61"/>
      <c r="RWJ52" s="61"/>
      <c r="RWK52" s="61"/>
      <c r="RWL52" s="61"/>
      <c r="RWM52" s="61"/>
      <c r="RWN52" s="61"/>
      <c r="RWO52" s="61"/>
      <c r="RWP52" s="61"/>
      <c r="RWQ52" s="61"/>
      <c r="RWR52" s="61"/>
      <c r="RWS52" s="61"/>
      <c r="RWT52" s="61"/>
      <c r="RWU52" s="61"/>
      <c r="RWV52" s="61"/>
      <c r="RWW52" s="61"/>
      <c r="RWX52" s="61"/>
      <c r="RWY52" s="61"/>
      <c r="RWZ52" s="61"/>
      <c r="RXA52" s="61"/>
      <c r="RXB52" s="61"/>
      <c r="RXC52" s="61"/>
      <c r="RXD52" s="61"/>
      <c r="RXE52" s="61"/>
      <c r="RXF52" s="61"/>
      <c r="RXG52" s="61"/>
      <c r="RXH52" s="61"/>
      <c r="RXI52" s="61"/>
      <c r="RXJ52" s="61"/>
      <c r="RXK52" s="61"/>
      <c r="RXL52" s="61"/>
      <c r="RXM52" s="61"/>
      <c r="RXN52" s="61"/>
      <c r="RXO52" s="61"/>
      <c r="RXP52" s="61"/>
      <c r="RXQ52" s="61"/>
      <c r="RXR52" s="61"/>
      <c r="RXS52" s="61"/>
      <c r="RXT52" s="61"/>
      <c r="RXU52" s="61"/>
      <c r="RXV52" s="61"/>
      <c r="RXW52" s="61"/>
      <c r="RXX52" s="61"/>
      <c r="RXY52" s="61"/>
      <c r="RXZ52" s="61"/>
      <c r="RYA52" s="61"/>
      <c r="RYB52" s="61"/>
      <c r="RYC52" s="61"/>
      <c r="RYD52" s="61"/>
      <c r="RYE52" s="61"/>
      <c r="RYF52" s="61"/>
      <c r="RYG52" s="61"/>
      <c r="RYH52" s="61"/>
      <c r="RYI52" s="61"/>
      <c r="RYJ52" s="61"/>
      <c r="RYK52" s="61"/>
      <c r="RYL52" s="61"/>
      <c r="RYM52" s="61"/>
      <c r="RYN52" s="61"/>
      <c r="RYO52" s="61"/>
      <c r="RYP52" s="61"/>
      <c r="RYQ52" s="61"/>
      <c r="RYR52" s="61"/>
      <c r="RYS52" s="61"/>
      <c r="RYT52" s="61"/>
      <c r="RYU52" s="61"/>
      <c r="RYV52" s="61"/>
      <c r="RYW52" s="61"/>
      <c r="RYX52" s="61"/>
      <c r="RYY52" s="61"/>
      <c r="RYZ52" s="61"/>
      <c r="RZA52" s="61"/>
      <c r="RZB52" s="61"/>
      <c r="RZC52" s="61"/>
      <c r="RZD52" s="61"/>
      <c r="RZE52" s="61"/>
      <c r="RZF52" s="61"/>
      <c r="RZG52" s="61"/>
      <c r="RZH52" s="61"/>
      <c r="RZI52" s="61"/>
      <c r="RZJ52" s="61"/>
      <c r="RZK52" s="61"/>
      <c r="RZL52" s="61"/>
      <c r="RZM52" s="61"/>
      <c r="RZN52" s="61"/>
      <c r="RZO52" s="61"/>
      <c r="RZP52" s="61"/>
      <c r="RZQ52" s="61"/>
      <c r="RZR52" s="61"/>
      <c r="RZS52" s="61"/>
      <c r="RZT52" s="61"/>
      <c r="RZU52" s="61"/>
      <c r="RZV52" s="61"/>
      <c r="RZW52" s="61"/>
      <c r="RZX52" s="61"/>
      <c r="RZY52" s="61"/>
      <c r="RZZ52" s="61"/>
      <c r="SAA52" s="61"/>
      <c r="SAB52" s="61"/>
      <c r="SAC52" s="61"/>
      <c r="SAD52" s="61"/>
      <c r="SAE52" s="61"/>
      <c r="SAF52" s="61"/>
      <c r="SAG52" s="61"/>
      <c r="SAH52" s="61"/>
      <c r="SAI52" s="61"/>
      <c r="SAJ52" s="61"/>
      <c r="SAK52" s="61"/>
      <c r="SAL52" s="61"/>
      <c r="SAM52" s="61"/>
      <c r="SAN52" s="61"/>
      <c r="SAO52" s="61"/>
      <c r="SAP52" s="61"/>
      <c r="SAQ52" s="61"/>
      <c r="SAR52" s="61"/>
      <c r="SAS52" s="61"/>
      <c r="SAT52" s="61"/>
      <c r="SAU52" s="61"/>
      <c r="SAV52" s="61"/>
      <c r="SAW52" s="61"/>
      <c r="SAX52" s="61"/>
      <c r="SAY52" s="61"/>
      <c r="SAZ52" s="61"/>
      <c r="SBA52" s="61"/>
      <c r="SBB52" s="61"/>
      <c r="SBC52" s="61"/>
      <c r="SBD52" s="61"/>
      <c r="SBE52" s="61"/>
      <c r="SBF52" s="61"/>
      <c r="SBG52" s="61"/>
      <c r="SBH52" s="61"/>
      <c r="SBI52" s="61"/>
      <c r="SBJ52" s="61"/>
      <c r="SBK52" s="61"/>
      <c r="SBL52" s="61"/>
      <c r="SBM52" s="61"/>
      <c r="SBN52" s="61"/>
      <c r="SBO52" s="61"/>
      <c r="SBP52" s="61"/>
      <c r="SBQ52" s="61"/>
      <c r="SBR52" s="61"/>
      <c r="SBS52" s="61"/>
      <c r="SBT52" s="61"/>
      <c r="SBU52" s="61"/>
      <c r="SBV52" s="61"/>
      <c r="SBW52" s="61"/>
      <c r="SBX52" s="61"/>
      <c r="SBY52" s="61"/>
      <c r="SBZ52" s="61"/>
      <c r="SCA52" s="61"/>
      <c r="SCB52" s="61"/>
      <c r="SCC52" s="61"/>
      <c r="SCD52" s="61"/>
      <c r="SCE52" s="61"/>
      <c r="SCF52" s="61"/>
      <c r="SCG52" s="61"/>
      <c r="SCH52" s="61"/>
      <c r="SCI52" s="61"/>
      <c r="SCJ52" s="61"/>
      <c r="SCK52" s="61"/>
      <c r="SCL52" s="61"/>
      <c r="SCM52" s="61"/>
      <c r="SCN52" s="61"/>
      <c r="SCO52" s="61"/>
      <c r="SCP52" s="61"/>
      <c r="SCQ52" s="61"/>
      <c r="SCR52" s="61"/>
      <c r="SCS52" s="61"/>
      <c r="SCT52" s="61"/>
      <c r="SCU52" s="61"/>
      <c r="SCV52" s="61"/>
      <c r="SCW52" s="61"/>
      <c r="SCX52" s="61"/>
      <c r="SCY52" s="61"/>
      <c r="SCZ52" s="61"/>
      <c r="SDA52" s="61"/>
      <c r="SDB52" s="61"/>
      <c r="SDC52" s="61"/>
      <c r="SDD52" s="61"/>
      <c r="SDE52" s="61"/>
      <c r="SDF52" s="61"/>
      <c r="SDG52" s="61"/>
      <c r="SDH52" s="61"/>
      <c r="SDI52" s="61"/>
      <c r="SDJ52" s="61"/>
      <c r="SDK52" s="61"/>
      <c r="SDL52" s="61"/>
      <c r="SDM52" s="61"/>
      <c r="SDN52" s="61"/>
      <c r="SDO52" s="61"/>
      <c r="SDP52" s="61"/>
      <c r="SDQ52" s="61"/>
      <c r="SDR52" s="61"/>
      <c r="SDS52" s="61"/>
      <c r="SDT52" s="61"/>
      <c r="SDU52" s="61"/>
      <c r="SDV52" s="61"/>
      <c r="SDW52" s="61"/>
      <c r="SDX52" s="61"/>
      <c r="SDY52" s="61"/>
      <c r="SDZ52" s="61"/>
      <c r="SEA52" s="61"/>
      <c r="SEB52" s="61"/>
      <c r="SEC52" s="61"/>
      <c r="SED52" s="61"/>
      <c r="SEE52" s="61"/>
      <c r="SEF52" s="61"/>
      <c r="SEG52" s="61"/>
      <c r="SEH52" s="61"/>
      <c r="SEI52" s="61"/>
      <c r="SEJ52" s="61"/>
      <c r="SEK52" s="61"/>
      <c r="SEL52" s="61"/>
      <c r="SEM52" s="61"/>
      <c r="SEN52" s="61"/>
      <c r="SEO52" s="61"/>
      <c r="SEP52" s="61"/>
      <c r="SEQ52" s="61"/>
      <c r="SER52" s="61"/>
      <c r="SES52" s="61"/>
      <c r="SET52" s="61"/>
      <c r="SEU52" s="61"/>
      <c r="SEV52" s="61"/>
      <c r="SEW52" s="61"/>
      <c r="SEX52" s="61"/>
      <c r="SEY52" s="61"/>
      <c r="SEZ52" s="61"/>
      <c r="SFA52" s="61"/>
      <c r="SFB52" s="61"/>
      <c r="SFC52" s="61"/>
      <c r="SFD52" s="61"/>
      <c r="SFE52" s="61"/>
      <c r="SFF52" s="61"/>
      <c r="SFG52" s="61"/>
      <c r="SFH52" s="61"/>
      <c r="SFI52" s="61"/>
      <c r="SFJ52" s="61"/>
      <c r="SFK52" s="61"/>
      <c r="SFL52" s="61"/>
      <c r="SFM52" s="61"/>
      <c r="SFN52" s="61"/>
      <c r="SFO52" s="61"/>
      <c r="SFP52" s="61"/>
      <c r="SFQ52" s="61"/>
      <c r="SFR52" s="61"/>
      <c r="SFS52" s="61"/>
      <c r="SFT52" s="61"/>
      <c r="SFU52" s="61"/>
      <c r="SFV52" s="61"/>
      <c r="SFW52" s="61"/>
      <c r="SFX52" s="61"/>
      <c r="SFY52" s="61"/>
      <c r="SFZ52" s="61"/>
      <c r="SGA52" s="61"/>
      <c r="SGB52" s="61"/>
      <c r="SGC52" s="61"/>
      <c r="SGD52" s="61"/>
      <c r="SGE52" s="61"/>
      <c r="SGF52" s="61"/>
      <c r="SGG52" s="61"/>
      <c r="SGH52" s="61"/>
      <c r="SGI52" s="61"/>
      <c r="SGJ52" s="61"/>
      <c r="SGK52" s="61"/>
      <c r="SGL52" s="61"/>
      <c r="SGM52" s="61"/>
      <c r="SGN52" s="61"/>
      <c r="SGO52" s="61"/>
      <c r="SGP52" s="61"/>
      <c r="SGQ52" s="61"/>
      <c r="SGR52" s="61"/>
      <c r="SGS52" s="61"/>
      <c r="SGT52" s="61"/>
      <c r="SGU52" s="61"/>
      <c r="SGV52" s="61"/>
      <c r="SGW52" s="61"/>
      <c r="SGX52" s="61"/>
      <c r="SGY52" s="61"/>
      <c r="SGZ52" s="61"/>
      <c r="SHA52" s="61"/>
      <c r="SHB52" s="61"/>
      <c r="SHC52" s="61"/>
      <c r="SHD52" s="61"/>
      <c r="SHE52" s="61"/>
      <c r="SHF52" s="61"/>
      <c r="SHG52" s="61"/>
      <c r="SHH52" s="61"/>
      <c r="SHI52" s="61"/>
      <c r="SHJ52" s="61"/>
      <c r="SHK52" s="61"/>
      <c r="SHL52" s="61"/>
      <c r="SHM52" s="61"/>
      <c r="SHN52" s="61"/>
      <c r="SHO52" s="61"/>
      <c r="SHP52" s="61"/>
      <c r="SHQ52" s="61"/>
      <c r="SHR52" s="61"/>
      <c r="SHS52" s="61"/>
      <c r="SHT52" s="61"/>
      <c r="SHU52" s="61"/>
      <c r="SHV52" s="61"/>
      <c r="SHW52" s="61"/>
      <c r="SHX52" s="61"/>
      <c r="SHY52" s="61"/>
      <c r="SHZ52" s="61"/>
      <c r="SIA52" s="61"/>
      <c r="SIB52" s="61"/>
      <c r="SIC52" s="61"/>
      <c r="SID52" s="61"/>
      <c r="SIE52" s="61"/>
      <c r="SIF52" s="61"/>
      <c r="SIG52" s="61"/>
      <c r="SIH52" s="61"/>
      <c r="SII52" s="61"/>
      <c r="SIJ52" s="61"/>
      <c r="SIK52" s="61"/>
      <c r="SIL52" s="61"/>
      <c r="SIM52" s="61"/>
      <c r="SIN52" s="61"/>
      <c r="SIO52" s="61"/>
      <c r="SIP52" s="61"/>
      <c r="SIQ52" s="61"/>
      <c r="SIR52" s="61"/>
      <c r="SIS52" s="61"/>
      <c r="SIT52" s="61"/>
      <c r="SIU52" s="61"/>
      <c r="SIV52" s="61"/>
      <c r="SIW52" s="61"/>
      <c r="SIX52" s="61"/>
      <c r="SIY52" s="61"/>
      <c r="SIZ52" s="61"/>
      <c r="SJA52" s="61"/>
      <c r="SJB52" s="61"/>
      <c r="SJC52" s="61"/>
      <c r="SJD52" s="61"/>
      <c r="SJE52" s="61"/>
      <c r="SJF52" s="61"/>
      <c r="SJG52" s="61"/>
      <c r="SJH52" s="61"/>
      <c r="SJI52" s="61"/>
      <c r="SJJ52" s="61"/>
      <c r="SJK52" s="61"/>
      <c r="SJL52" s="61"/>
      <c r="SJM52" s="61"/>
      <c r="SJN52" s="61"/>
      <c r="SJO52" s="61"/>
      <c r="SJP52" s="61"/>
      <c r="SJQ52" s="61"/>
      <c r="SJR52" s="61"/>
      <c r="SJS52" s="61"/>
      <c r="SJT52" s="61"/>
      <c r="SJU52" s="61"/>
      <c r="SJV52" s="61"/>
      <c r="SJW52" s="61"/>
      <c r="SJX52" s="61"/>
      <c r="SJY52" s="61"/>
      <c r="SJZ52" s="61"/>
      <c r="SKA52" s="61"/>
      <c r="SKB52" s="61"/>
      <c r="SKC52" s="61"/>
      <c r="SKD52" s="61"/>
      <c r="SKE52" s="61"/>
      <c r="SKF52" s="61"/>
      <c r="SKG52" s="61"/>
      <c r="SKH52" s="61"/>
      <c r="SKI52" s="61"/>
      <c r="SKJ52" s="61"/>
      <c r="SKK52" s="61"/>
      <c r="SKL52" s="61"/>
      <c r="SKM52" s="61"/>
      <c r="SKN52" s="61"/>
      <c r="SKO52" s="61"/>
      <c r="SKP52" s="61"/>
      <c r="SKQ52" s="61"/>
      <c r="SKR52" s="61"/>
      <c r="SKS52" s="61"/>
      <c r="SKT52" s="61"/>
      <c r="SKU52" s="61"/>
      <c r="SKV52" s="61"/>
      <c r="SKW52" s="61"/>
      <c r="SKX52" s="61"/>
      <c r="SKY52" s="61"/>
      <c r="SKZ52" s="61"/>
      <c r="SLA52" s="61"/>
      <c r="SLB52" s="61"/>
      <c r="SLC52" s="61"/>
      <c r="SLD52" s="61"/>
      <c r="SLE52" s="61"/>
      <c r="SLF52" s="61"/>
      <c r="SLG52" s="61"/>
      <c r="SLH52" s="61"/>
      <c r="SLI52" s="61"/>
      <c r="SLJ52" s="61"/>
      <c r="SLK52" s="61"/>
      <c r="SLL52" s="61"/>
      <c r="SLM52" s="61"/>
      <c r="SLN52" s="61"/>
      <c r="SLO52" s="61"/>
      <c r="SLP52" s="61"/>
      <c r="SLQ52" s="61"/>
      <c r="SLR52" s="61"/>
      <c r="SLS52" s="61"/>
      <c r="SLT52" s="61"/>
      <c r="SLU52" s="61"/>
      <c r="SLV52" s="61"/>
      <c r="SLW52" s="61"/>
      <c r="SLX52" s="61"/>
      <c r="SLY52" s="61"/>
      <c r="SLZ52" s="61"/>
      <c r="SMA52" s="61"/>
      <c r="SMB52" s="61"/>
      <c r="SMC52" s="61"/>
      <c r="SMD52" s="61"/>
      <c r="SME52" s="61"/>
      <c r="SMF52" s="61"/>
      <c r="SMG52" s="61"/>
      <c r="SMH52" s="61"/>
      <c r="SMI52" s="61"/>
      <c r="SMJ52" s="61"/>
      <c r="SMK52" s="61"/>
      <c r="SML52" s="61"/>
      <c r="SMM52" s="61"/>
      <c r="SMN52" s="61"/>
      <c r="SMO52" s="61"/>
      <c r="SMP52" s="61"/>
      <c r="SMQ52" s="61"/>
      <c r="SMR52" s="61"/>
      <c r="SMS52" s="61"/>
      <c r="SMT52" s="61"/>
      <c r="SMU52" s="61"/>
      <c r="SMV52" s="61"/>
      <c r="SMW52" s="61"/>
      <c r="SMX52" s="61"/>
      <c r="SMY52" s="61"/>
      <c r="SMZ52" s="61"/>
      <c r="SNA52" s="61"/>
      <c r="SNB52" s="61"/>
      <c r="SNC52" s="61"/>
      <c r="SND52" s="61"/>
      <c r="SNE52" s="61"/>
      <c r="SNF52" s="61"/>
      <c r="SNG52" s="61"/>
      <c r="SNH52" s="61"/>
      <c r="SNI52" s="61"/>
      <c r="SNJ52" s="61"/>
      <c r="SNK52" s="61"/>
      <c r="SNL52" s="61"/>
      <c r="SNM52" s="61"/>
      <c r="SNN52" s="61"/>
      <c r="SNO52" s="61"/>
      <c r="SNP52" s="61"/>
      <c r="SNQ52" s="61"/>
      <c r="SNR52" s="61"/>
      <c r="SNS52" s="61"/>
      <c r="SNT52" s="61"/>
      <c r="SNU52" s="61"/>
      <c r="SNV52" s="61"/>
      <c r="SNW52" s="61"/>
      <c r="SNX52" s="61"/>
      <c r="SNY52" s="61"/>
      <c r="SNZ52" s="61"/>
      <c r="SOA52" s="61"/>
      <c r="SOB52" s="61"/>
      <c r="SOC52" s="61"/>
      <c r="SOD52" s="61"/>
      <c r="SOE52" s="61"/>
      <c r="SOF52" s="61"/>
      <c r="SOG52" s="61"/>
      <c r="SOH52" s="61"/>
      <c r="SOI52" s="61"/>
      <c r="SOJ52" s="61"/>
      <c r="SOK52" s="61"/>
      <c r="SOL52" s="61"/>
      <c r="SOM52" s="61"/>
      <c r="SON52" s="61"/>
      <c r="SOO52" s="61"/>
      <c r="SOP52" s="61"/>
      <c r="SOQ52" s="61"/>
      <c r="SOR52" s="61"/>
      <c r="SOS52" s="61"/>
      <c r="SOT52" s="61"/>
      <c r="SOU52" s="61"/>
      <c r="SOV52" s="61"/>
      <c r="SOW52" s="61"/>
      <c r="SOX52" s="61"/>
      <c r="SOY52" s="61"/>
      <c r="SOZ52" s="61"/>
      <c r="SPA52" s="61"/>
      <c r="SPB52" s="61"/>
      <c r="SPC52" s="61"/>
      <c r="SPD52" s="61"/>
      <c r="SPE52" s="61"/>
      <c r="SPF52" s="61"/>
      <c r="SPG52" s="61"/>
      <c r="SPH52" s="61"/>
      <c r="SPI52" s="61"/>
      <c r="SPJ52" s="61"/>
      <c r="SPK52" s="61"/>
      <c r="SPL52" s="61"/>
      <c r="SPM52" s="61"/>
      <c r="SPN52" s="61"/>
      <c r="SPO52" s="61"/>
      <c r="SPP52" s="61"/>
      <c r="SPQ52" s="61"/>
      <c r="SPR52" s="61"/>
      <c r="SPS52" s="61"/>
      <c r="SPT52" s="61"/>
      <c r="SPU52" s="61"/>
      <c r="SPV52" s="61"/>
      <c r="SPW52" s="61"/>
      <c r="SPX52" s="61"/>
      <c r="SPY52" s="61"/>
      <c r="SPZ52" s="61"/>
      <c r="SQA52" s="61"/>
      <c r="SQB52" s="61"/>
      <c r="SQC52" s="61"/>
      <c r="SQD52" s="61"/>
      <c r="SQE52" s="61"/>
      <c r="SQF52" s="61"/>
      <c r="SQG52" s="61"/>
      <c r="SQH52" s="61"/>
      <c r="SQI52" s="61"/>
      <c r="SQJ52" s="61"/>
      <c r="SQK52" s="61"/>
      <c r="SQL52" s="61"/>
      <c r="SQM52" s="61"/>
      <c r="SQN52" s="61"/>
      <c r="SQO52" s="61"/>
      <c r="SQP52" s="61"/>
      <c r="SQQ52" s="61"/>
      <c r="SQR52" s="61"/>
      <c r="SQS52" s="61"/>
      <c r="SQT52" s="61"/>
      <c r="SQU52" s="61"/>
      <c r="SQV52" s="61"/>
      <c r="SQW52" s="61"/>
      <c r="SQX52" s="61"/>
      <c r="SQY52" s="61"/>
      <c r="SQZ52" s="61"/>
      <c r="SRA52" s="61"/>
      <c r="SRB52" s="61"/>
      <c r="SRC52" s="61"/>
      <c r="SRD52" s="61"/>
      <c r="SRE52" s="61"/>
      <c r="SRF52" s="61"/>
      <c r="SRG52" s="61"/>
      <c r="SRH52" s="61"/>
      <c r="SRI52" s="61"/>
      <c r="SRJ52" s="61"/>
      <c r="SRK52" s="61"/>
      <c r="SRL52" s="61"/>
      <c r="SRM52" s="61"/>
      <c r="SRN52" s="61"/>
      <c r="SRO52" s="61"/>
      <c r="SRP52" s="61"/>
      <c r="SRQ52" s="61"/>
      <c r="SRR52" s="61"/>
      <c r="SRS52" s="61"/>
      <c r="SRT52" s="61"/>
      <c r="SRU52" s="61"/>
      <c r="SRV52" s="61"/>
      <c r="SRW52" s="61"/>
      <c r="SRX52" s="61"/>
      <c r="SRY52" s="61"/>
      <c r="SRZ52" s="61"/>
      <c r="SSA52" s="61"/>
      <c r="SSB52" s="61"/>
      <c r="SSC52" s="61"/>
      <c r="SSD52" s="61"/>
      <c r="SSE52" s="61"/>
      <c r="SSF52" s="61"/>
      <c r="SSG52" s="61"/>
      <c r="SSH52" s="61"/>
      <c r="SSI52" s="61"/>
      <c r="SSJ52" s="61"/>
      <c r="SSK52" s="61"/>
      <c r="SSL52" s="61"/>
      <c r="SSM52" s="61"/>
      <c r="SSN52" s="61"/>
      <c r="SSO52" s="61"/>
      <c r="SSP52" s="61"/>
      <c r="SSQ52" s="61"/>
      <c r="SSR52" s="61"/>
      <c r="SSS52" s="61"/>
      <c r="SST52" s="61"/>
      <c r="SSU52" s="61"/>
      <c r="SSV52" s="61"/>
      <c r="SSW52" s="61"/>
      <c r="SSX52" s="61"/>
      <c r="SSY52" s="61"/>
      <c r="SSZ52" s="61"/>
      <c r="STA52" s="61"/>
      <c r="STB52" s="61"/>
      <c r="STC52" s="61"/>
      <c r="STD52" s="61"/>
      <c r="STE52" s="61"/>
      <c r="STF52" s="61"/>
      <c r="STG52" s="61"/>
      <c r="STH52" s="61"/>
      <c r="STI52" s="61"/>
      <c r="STJ52" s="61"/>
      <c r="STK52" s="61"/>
      <c r="STL52" s="61"/>
      <c r="STM52" s="61"/>
      <c r="STN52" s="61"/>
      <c r="STO52" s="61"/>
      <c r="STP52" s="61"/>
      <c r="STQ52" s="61"/>
      <c r="STR52" s="61"/>
      <c r="STS52" s="61"/>
      <c r="STT52" s="61"/>
      <c r="STU52" s="61"/>
      <c r="STV52" s="61"/>
      <c r="STW52" s="61"/>
      <c r="STX52" s="61"/>
      <c r="STY52" s="61"/>
      <c r="STZ52" s="61"/>
      <c r="SUA52" s="61"/>
      <c r="SUB52" s="61"/>
      <c r="SUC52" s="61"/>
      <c r="SUD52" s="61"/>
      <c r="SUE52" s="61"/>
      <c r="SUF52" s="61"/>
      <c r="SUG52" s="61"/>
      <c r="SUH52" s="61"/>
      <c r="SUI52" s="61"/>
      <c r="SUJ52" s="61"/>
      <c r="SUK52" s="61"/>
      <c r="SUL52" s="61"/>
      <c r="SUM52" s="61"/>
      <c r="SUN52" s="61"/>
      <c r="SUO52" s="61"/>
      <c r="SUP52" s="61"/>
      <c r="SUQ52" s="61"/>
      <c r="SUR52" s="61"/>
      <c r="SUS52" s="61"/>
      <c r="SUT52" s="61"/>
      <c r="SUU52" s="61"/>
      <c r="SUV52" s="61"/>
      <c r="SUW52" s="61"/>
      <c r="SUX52" s="61"/>
      <c r="SUY52" s="61"/>
      <c r="SUZ52" s="61"/>
      <c r="SVA52" s="61"/>
      <c r="SVB52" s="61"/>
      <c r="SVC52" s="61"/>
      <c r="SVD52" s="61"/>
      <c r="SVE52" s="61"/>
      <c r="SVF52" s="61"/>
      <c r="SVG52" s="61"/>
      <c r="SVH52" s="61"/>
      <c r="SVI52" s="61"/>
      <c r="SVJ52" s="61"/>
      <c r="SVK52" s="61"/>
      <c r="SVL52" s="61"/>
      <c r="SVM52" s="61"/>
      <c r="SVN52" s="61"/>
      <c r="SVO52" s="61"/>
      <c r="SVP52" s="61"/>
      <c r="SVQ52" s="61"/>
      <c r="SVR52" s="61"/>
      <c r="SVS52" s="61"/>
      <c r="SVT52" s="61"/>
      <c r="SVU52" s="61"/>
      <c r="SVV52" s="61"/>
      <c r="SVW52" s="61"/>
      <c r="SVX52" s="61"/>
      <c r="SVY52" s="61"/>
      <c r="SVZ52" s="61"/>
      <c r="SWA52" s="61"/>
      <c r="SWB52" s="61"/>
      <c r="SWC52" s="61"/>
      <c r="SWD52" s="61"/>
      <c r="SWE52" s="61"/>
      <c r="SWF52" s="61"/>
      <c r="SWG52" s="61"/>
      <c r="SWH52" s="61"/>
      <c r="SWI52" s="61"/>
      <c r="SWJ52" s="61"/>
      <c r="SWK52" s="61"/>
      <c r="SWL52" s="61"/>
      <c r="SWM52" s="61"/>
      <c r="SWN52" s="61"/>
      <c r="SWO52" s="61"/>
      <c r="SWP52" s="61"/>
      <c r="SWQ52" s="61"/>
      <c r="SWR52" s="61"/>
      <c r="SWS52" s="61"/>
      <c r="SWT52" s="61"/>
      <c r="SWU52" s="61"/>
      <c r="SWV52" s="61"/>
      <c r="SWW52" s="61"/>
      <c r="SWX52" s="61"/>
      <c r="SWY52" s="61"/>
      <c r="SWZ52" s="61"/>
      <c r="SXA52" s="61"/>
      <c r="SXB52" s="61"/>
      <c r="SXC52" s="61"/>
      <c r="SXD52" s="61"/>
      <c r="SXE52" s="61"/>
      <c r="SXF52" s="61"/>
      <c r="SXG52" s="61"/>
      <c r="SXH52" s="61"/>
      <c r="SXI52" s="61"/>
      <c r="SXJ52" s="61"/>
      <c r="SXK52" s="61"/>
      <c r="SXL52" s="61"/>
      <c r="SXM52" s="61"/>
      <c r="SXN52" s="61"/>
      <c r="SXO52" s="61"/>
      <c r="SXP52" s="61"/>
      <c r="SXQ52" s="61"/>
      <c r="SXR52" s="61"/>
      <c r="SXS52" s="61"/>
      <c r="SXT52" s="61"/>
      <c r="SXU52" s="61"/>
      <c r="SXV52" s="61"/>
      <c r="SXW52" s="61"/>
      <c r="SXX52" s="61"/>
      <c r="SXY52" s="61"/>
      <c r="SXZ52" s="61"/>
      <c r="SYA52" s="61"/>
      <c r="SYB52" s="61"/>
      <c r="SYC52" s="61"/>
      <c r="SYD52" s="61"/>
      <c r="SYE52" s="61"/>
      <c r="SYF52" s="61"/>
      <c r="SYG52" s="61"/>
      <c r="SYH52" s="61"/>
      <c r="SYI52" s="61"/>
      <c r="SYJ52" s="61"/>
      <c r="SYK52" s="61"/>
      <c r="SYL52" s="61"/>
      <c r="SYM52" s="61"/>
      <c r="SYN52" s="61"/>
      <c r="SYO52" s="61"/>
      <c r="SYP52" s="61"/>
      <c r="SYQ52" s="61"/>
      <c r="SYR52" s="61"/>
      <c r="SYS52" s="61"/>
      <c r="SYT52" s="61"/>
      <c r="SYU52" s="61"/>
      <c r="SYV52" s="61"/>
      <c r="SYW52" s="61"/>
      <c r="SYX52" s="61"/>
      <c r="SYY52" s="61"/>
      <c r="SYZ52" s="61"/>
      <c r="SZA52" s="61"/>
      <c r="SZB52" s="61"/>
      <c r="SZC52" s="61"/>
      <c r="SZD52" s="61"/>
      <c r="SZE52" s="61"/>
      <c r="SZF52" s="61"/>
      <c r="SZG52" s="61"/>
      <c r="SZH52" s="61"/>
      <c r="SZI52" s="61"/>
      <c r="SZJ52" s="61"/>
      <c r="SZK52" s="61"/>
      <c r="SZL52" s="61"/>
      <c r="SZM52" s="61"/>
      <c r="SZN52" s="61"/>
      <c r="SZO52" s="61"/>
      <c r="SZP52" s="61"/>
      <c r="SZQ52" s="61"/>
      <c r="SZR52" s="61"/>
      <c r="SZS52" s="61"/>
      <c r="SZT52" s="61"/>
      <c r="SZU52" s="61"/>
      <c r="SZV52" s="61"/>
      <c r="SZW52" s="61"/>
      <c r="SZX52" s="61"/>
      <c r="SZY52" s="61"/>
      <c r="SZZ52" s="61"/>
      <c r="TAA52" s="61"/>
      <c r="TAB52" s="61"/>
      <c r="TAC52" s="61"/>
      <c r="TAD52" s="61"/>
      <c r="TAE52" s="61"/>
      <c r="TAF52" s="61"/>
      <c r="TAG52" s="61"/>
      <c r="TAH52" s="61"/>
      <c r="TAI52" s="61"/>
      <c r="TAJ52" s="61"/>
      <c r="TAK52" s="61"/>
      <c r="TAL52" s="61"/>
      <c r="TAM52" s="61"/>
      <c r="TAN52" s="61"/>
      <c r="TAO52" s="61"/>
      <c r="TAP52" s="61"/>
      <c r="TAQ52" s="61"/>
      <c r="TAR52" s="61"/>
      <c r="TAS52" s="61"/>
      <c r="TAT52" s="61"/>
      <c r="TAU52" s="61"/>
      <c r="TAV52" s="61"/>
      <c r="TAW52" s="61"/>
      <c r="TAX52" s="61"/>
      <c r="TAY52" s="61"/>
      <c r="TAZ52" s="61"/>
      <c r="TBA52" s="61"/>
      <c r="TBB52" s="61"/>
      <c r="TBC52" s="61"/>
      <c r="TBD52" s="61"/>
      <c r="TBE52" s="61"/>
      <c r="TBF52" s="61"/>
      <c r="TBG52" s="61"/>
      <c r="TBH52" s="61"/>
      <c r="TBI52" s="61"/>
      <c r="TBJ52" s="61"/>
      <c r="TBK52" s="61"/>
      <c r="TBL52" s="61"/>
      <c r="TBM52" s="61"/>
      <c r="TBN52" s="61"/>
      <c r="TBO52" s="61"/>
      <c r="TBP52" s="61"/>
      <c r="TBQ52" s="61"/>
      <c r="TBR52" s="61"/>
      <c r="TBS52" s="61"/>
      <c r="TBT52" s="61"/>
      <c r="TBU52" s="61"/>
      <c r="TBV52" s="61"/>
      <c r="TBW52" s="61"/>
      <c r="TBX52" s="61"/>
      <c r="TBY52" s="61"/>
      <c r="TBZ52" s="61"/>
      <c r="TCA52" s="61"/>
      <c r="TCB52" s="61"/>
      <c r="TCC52" s="61"/>
      <c r="TCD52" s="61"/>
      <c r="TCE52" s="61"/>
      <c r="TCF52" s="61"/>
      <c r="TCG52" s="61"/>
      <c r="TCH52" s="61"/>
      <c r="TCI52" s="61"/>
      <c r="TCJ52" s="61"/>
      <c r="TCK52" s="61"/>
      <c r="TCL52" s="61"/>
      <c r="TCM52" s="61"/>
      <c r="TCN52" s="61"/>
      <c r="TCO52" s="61"/>
      <c r="TCP52" s="61"/>
      <c r="TCQ52" s="61"/>
      <c r="TCR52" s="61"/>
      <c r="TCS52" s="61"/>
      <c r="TCT52" s="61"/>
      <c r="TCU52" s="61"/>
      <c r="TCV52" s="61"/>
      <c r="TCW52" s="61"/>
      <c r="TCX52" s="61"/>
      <c r="TCY52" s="61"/>
      <c r="TCZ52" s="61"/>
      <c r="TDA52" s="61"/>
      <c r="TDB52" s="61"/>
      <c r="TDC52" s="61"/>
      <c r="TDD52" s="61"/>
      <c r="TDE52" s="61"/>
      <c r="TDF52" s="61"/>
      <c r="TDG52" s="61"/>
      <c r="TDH52" s="61"/>
      <c r="TDI52" s="61"/>
      <c r="TDJ52" s="61"/>
      <c r="TDK52" s="61"/>
      <c r="TDL52" s="61"/>
      <c r="TDM52" s="61"/>
      <c r="TDN52" s="61"/>
      <c r="TDO52" s="61"/>
      <c r="TDP52" s="61"/>
      <c r="TDQ52" s="61"/>
      <c r="TDR52" s="61"/>
      <c r="TDS52" s="61"/>
      <c r="TDT52" s="61"/>
      <c r="TDU52" s="61"/>
      <c r="TDV52" s="61"/>
      <c r="TDW52" s="61"/>
      <c r="TDX52" s="61"/>
      <c r="TDY52" s="61"/>
      <c r="TDZ52" s="61"/>
      <c r="TEA52" s="61"/>
      <c r="TEB52" s="61"/>
      <c r="TEC52" s="61"/>
      <c r="TED52" s="61"/>
      <c r="TEE52" s="61"/>
      <c r="TEF52" s="61"/>
      <c r="TEG52" s="61"/>
      <c r="TEH52" s="61"/>
      <c r="TEI52" s="61"/>
      <c r="TEJ52" s="61"/>
      <c r="TEK52" s="61"/>
      <c r="TEL52" s="61"/>
      <c r="TEM52" s="61"/>
      <c r="TEN52" s="61"/>
      <c r="TEO52" s="61"/>
      <c r="TEP52" s="61"/>
      <c r="TEQ52" s="61"/>
      <c r="TER52" s="61"/>
      <c r="TES52" s="61"/>
      <c r="TET52" s="61"/>
      <c r="TEU52" s="61"/>
      <c r="TEV52" s="61"/>
      <c r="TEW52" s="61"/>
      <c r="TEX52" s="61"/>
      <c r="TEY52" s="61"/>
      <c r="TEZ52" s="61"/>
      <c r="TFA52" s="61"/>
      <c r="TFB52" s="61"/>
      <c r="TFC52" s="61"/>
      <c r="TFD52" s="61"/>
      <c r="TFE52" s="61"/>
      <c r="TFF52" s="61"/>
      <c r="TFG52" s="61"/>
      <c r="TFH52" s="61"/>
      <c r="TFI52" s="61"/>
      <c r="TFJ52" s="61"/>
      <c r="TFK52" s="61"/>
      <c r="TFL52" s="61"/>
      <c r="TFM52" s="61"/>
      <c r="TFN52" s="61"/>
      <c r="TFO52" s="61"/>
      <c r="TFP52" s="61"/>
      <c r="TFQ52" s="61"/>
      <c r="TFR52" s="61"/>
      <c r="TFS52" s="61"/>
      <c r="TFT52" s="61"/>
      <c r="TFU52" s="61"/>
      <c r="TFV52" s="61"/>
      <c r="TFW52" s="61"/>
      <c r="TFX52" s="61"/>
      <c r="TFY52" s="61"/>
      <c r="TFZ52" s="61"/>
      <c r="TGA52" s="61"/>
      <c r="TGB52" s="61"/>
      <c r="TGC52" s="61"/>
      <c r="TGD52" s="61"/>
      <c r="TGE52" s="61"/>
      <c r="TGF52" s="61"/>
      <c r="TGG52" s="61"/>
      <c r="TGH52" s="61"/>
      <c r="TGI52" s="61"/>
      <c r="TGJ52" s="61"/>
      <c r="TGK52" s="61"/>
      <c r="TGL52" s="61"/>
      <c r="TGM52" s="61"/>
      <c r="TGN52" s="61"/>
      <c r="TGO52" s="61"/>
      <c r="TGP52" s="61"/>
      <c r="TGQ52" s="61"/>
      <c r="TGR52" s="61"/>
      <c r="TGS52" s="61"/>
      <c r="TGT52" s="61"/>
      <c r="TGU52" s="61"/>
      <c r="TGV52" s="61"/>
      <c r="TGW52" s="61"/>
      <c r="TGX52" s="61"/>
      <c r="TGY52" s="61"/>
      <c r="TGZ52" s="61"/>
      <c r="THA52" s="61"/>
      <c r="THB52" s="61"/>
      <c r="THC52" s="61"/>
      <c r="THD52" s="61"/>
      <c r="THE52" s="61"/>
      <c r="THF52" s="61"/>
      <c r="THG52" s="61"/>
      <c r="THH52" s="61"/>
      <c r="THI52" s="61"/>
      <c r="THJ52" s="61"/>
      <c r="THK52" s="61"/>
      <c r="THL52" s="61"/>
      <c r="THM52" s="61"/>
      <c r="THN52" s="61"/>
      <c r="THO52" s="61"/>
      <c r="THP52" s="61"/>
      <c r="THQ52" s="61"/>
      <c r="THR52" s="61"/>
      <c r="THS52" s="61"/>
      <c r="THT52" s="61"/>
      <c r="THU52" s="61"/>
      <c r="THV52" s="61"/>
      <c r="THW52" s="61"/>
      <c r="THX52" s="61"/>
      <c r="THY52" s="61"/>
      <c r="THZ52" s="61"/>
      <c r="TIA52" s="61"/>
      <c r="TIB52" s="61"/>
      <c r="TIC52" s="61"/>
      <c r="TID52" s="61"/>
      <c r="TIE52" s="61"/>
      <c r="TIF52" s="61"/>
      <c r="TIG52" s="61"/>
      <c r="TIH52" s="61"/>
      <c r="TII52" s="61"/>
      <c r="TIJ52" s="61"/>
      <c r="TIK52" s="61"/>
      <c r="TIL52" s="61"/>
      <c r="TIM52" s="61"/>
      <c r="TIN52" s="61"/>
      <c r="TIO52" s="61"/>
      <c r="TIP52" s="61"/>
      <c r="TIQ52" s="61"/>
      <c r="TIR52" s="61"/>
      <c r="TIS52" s="61"/>
      <c r="TIT52" s="61"/>
      <c r="TIU52" s="61"/>
      <c r="TIV52" s="61"/>
      <c r="TIW52" s="61"/>
      <c r="TIX52" s="61"/>
      <c r="TIY52" s="61"/>
      <c r="TIZ52" s="61"/>
      <c r="TJA52" s="61"/>
      <c r="TJB52" s="61"/>
      <c r="TJC52" s="61"/>
      <c r="TJD52" s="61"/>
      <c r="TJE52" s="61"/>
      <c r="TJF52" s="61"/>
      <c r="TJG52" s="61"/>
      <c r="TJH52" s="61"/>
      <c r="TJI52" s="61"/>
      <c r="TJJ52" s="61"/>
      <c r="TJK52" s="61"/>
      <c r="TJL52" s="61"/>
      <c r="TJM52" s="61"/>
      <c r="TJN52" s="61"/>
      <c r="TJO52" s="61"/>
      <c r="TJP52" s="61"/>
      <c r="TJQ52" s="61"/>
      <c r="TJR52" s="61"/>
      <c r="TJS52" s="61"/>
      <c r="TJT52" s="61"/>
      <c r="TJU52" s="61"/>
      <c r="TJV52" s="61"/>
      <c r="TJW52" s="61"/>
      <c r="TJX52" s="61"/>
      <c r="TJY52" s="61"/>
      <c r="TJZ52" s="61"/>
      <c r="TKA52" s="61"/>
      <c r="TKB52" s="61"/>
      <c r="TKC52" s="61"/>
      <c r="TKD52" s="61"/>
      <c r="TKE52" s="61"/>
      <c r="TKF52" s="61"/>
      <c r="TKG52" s="61"/>
      <c r="TKH52" s="61"/>
      <c r="TKI52" s="61"/>
      <c r="TKJ52" s="61"/>
      <c r="TKK52" s="61"/>
      <c r="TKL52" s="61"/>
      <c r="TKM52" s="61"/>
      <c r="TKN52" s="61"/>
      <c r="TKO52" s="61"/>
      <c r="TKP52" s="61"/>
      <c r="TKQ52" s="61"/>
      <c r="TKR52" s="61"/>
      <c r="TKS52" s="61"/>
      <c r="TKT52" s="61"/>
      <c r="TKU52" s="61"/>
      <c r="TKV52" s="61"/>
      <c r="TKW52" s="61"/>
      <c r="TKX52" s="61"/>
      <c r="TKY52" s="61"/>
      <c r="TKZ52" s="61"/>
      <c r="TLA52" s="61"/>
      <c r="TLB52" s="61"/>
      <c r="TLC52" s="61"/>
      <c r="TLD52" s="61"/>
      <c r="TLE52" s="61"/>
      <c r="TLF52" s="61"/>
      <c r="TLG52" s="61"/>
      <c r="TLH52" s="61"/>
      <c r="TLI52" s="61"/>
      <c r="TLJ52" s="61"/>
      <c r="TLK52" s="61"/>
      <c r="TLL52" s="61"/>
      <c r="TLM52" s="61"/>
      <c r="TLN52" s="61"/>
      <c r="TLO52" s="61"/>
      <c r="TLP52" s="61"/>
      <c r="TLQ52" s="61"/>
      <c r="TLR52" s="61"/>
      <c r="TLS52" s="61"/>
      <c r="TLT52" s="61"/>
      <c r="TLU52" s="61"/>
      <c r="TLV52" s="61"/>
      <c r="TLW52" s="61"/>
      <c r="TLX52" s="61"/>
      <c r="TLY52" s="61"/>
      <c r="TLZ52" s="61"/>
      <c r="TMA52" s="61"/>
      <c r="TMB52" s="61"/>
      <c r="TMC52" s="61"/>
      <c r="TMD52" s="61"/>
      <c r="TME52" s="61"/>
      <c r="TMF52" s="61"/>
      <c r="TMG52" s="61"/>
      <c r="TMH52" s="61"/>
      <c r="TMI52" s="61"/>
      <c r="TMJ52" s="61"/>
      <c r="TMK52" s="61"/>
      <c r="TML52" s="61"/>
      <c r="TMM52" s="61"/>
      <c r="TMN52" s="61"/>
      <c r="TMO52" s="61"/>
      <c r="TMP52" s="61"/>
      <c r="TMQ52" s="61"/>
      <c r="TMR52" s="61"/>
      <c r="TMS52" s="61"/>
      <c r="TMT52" s="61"/>
      <c r="TMU52" s="61"/>
      <c r="TMV52" s="61"/>
      <c r="TMW52" s="61"/>
      <c r="TMX52" s="61"/>
      <c r="TMY52" s="61"/>
      <c r="TMZ52" s="61"/>
      <c r="TNA52" s="61"/>
      <c r="TNB52" s="61"/>
      <c r="TNC52" s="61"/>
      <c r="TND52" s="61"/>
      <c r="TNE52" s="61"/>
      <c r="TNF52" s="61"/>
      <c r="TNG52" s="61"/>
      <c r="TNH52" s="61"/>
      <c r="TNI52" s="61"/>
      <c r="TNJ52" s="61"/>
      <c r="TNK52" s="61"/>
      <c r="TNL52" s="61"/>
      <c r="TNM52" s="61"/>
      <c r="TNN52" s="61"/>
      <c r="TNO52" s="61"/>
      <c r="TNP52" s="61"/>
      <c r="TNQ52" s="61"/>
      <c r="TNR52" s="61"/>
      <c r="TNS52" s="61"/>
      <c r="TNT52" s="61"/>
      <c r="TNU52" s="61"/>
      <c r="TNV52" s="61"/>
      <c r="TNW52" s="61"/>
      <c r="TNX52" s="61"/>
      <c r="TNY52" s="61"/>
      <c r="TNZ52" s="61"/>
      <c r="TOA52" s="61"/>
      <c r="TOB52" s="61"/>
      <c r="TOC52" s="61"/>
      <c r="TOD52" s="61"/>
      <c r="TOE52" s="61"/>
      <c r="TOF52" s="61"/>
      <c r="TOG52" s="61"/>
      <c r="TOH52" s="61"/>
      <c r="TOI52" s="61"/>
      <c r="TOJ52" s="61"/>
      <c r="TOK52" s="61"/>
      <c r="TOL52" s="61"/>
      <c r="TOM52" s="61"/>
      <c r="TON52" s="61"/>
      <c r="TOO52" s="61"/>
      <c r="TOP52" s="61"/>
      <c r="TOQ52" s="61"/>
      <c r="TOR52" s="61"/>
      <c r="TOS52" s="61"/>
      <c r="TOT52" s="61"/>
      <c r="TOU52" s="61"/>
      <c r="TOV52" s="61"/>
      <c r="TOW52" s="61"/>
      <c r="TOX52" s="61"/>
      <c r="TOY52" s="61"/>
      <c r="TOZ52" s="61"/>
      <c r="TPA52" s="61"/>
      <c r="TPB52" s="61"/>
      <c r="TPC52" s="61"/>
      <c r="TPD52" s="61"/>
      <c r="TPE52" s="61"/>
      <c r="TPF52" s="61"/>
      <c r="TPG52" s="61"/>
      <c r="TPH52" s="61"/>
      <c r="TPI52" s="61"/>
      <c r="TPJ52" s="61"/>
      <c r="TPK52" s="61"/>
      <c r="TPL52" s="61"/>
      <c r="TPM52" s="61"/>
      <c r="TPN52" s="61"/>
      <c r="TPO52" s="61"/>
      <c r="TPP52" s="61"/>
      <c r="TPQ52" s="61"/>
      <c r="TPR52" s="61"/>
      <c r="TPS52" s="61"/>
      <c r="TPT52" s="61"/>
      <c r="TPU52" s="61"/>
      <c r="TPV52" s="61"/>
      <c r="TPW52" s="61"/>
      <c r="TPX52" s="61"/>
      <c r="TPY52" s="61"/>
      <c r="TPZ52" s="61"/>
      <c r="TQA52" s="61"/>
      <c r="TQB52" s="61"/>
      <c r="TQC52" s="61"/>
      <c r="TQD52" s="61"/>
      <c r="TQE52" s="61"/>
      <c r="TQF52" s="61"/>
      <c r="TQG52" s="61"/>
      <c r="TQH52" s="61"/>
      <c r="TQI52" s="61"/>
      <c r="TQJ52" s="61"/>
      <c r="TQK52" s="61"/>
      <c r="TQL52" s="61"/>
      <c r="TQM52" s="61"/>
      <c r="TQN52" s="61"/>
      <c r="TQO52" s="61"/>
      <c r="TQP52" s="61"/>
      <c r="TQQ52" s="61"/>
      <c r="TQR52" s="61"/>
      <c r="TQS52" s="61"/>
      <c r="TQT52" s="61"/>
      <c r="TQU52" s="61"/>
      <c r="TQV52" s="61"/>
      <c r="TQW52" s="61"/>
      <c r="TQX52" s="61"/>
      <c r="TQY52" s="61"/>
      <c r="TQZ52" s="61"/>
      <c r="TRA52" s="61"/>
      <c r="TRB52" s="61"/>
      <c r="TRC52" s="61"/>
      <c r="TRD52" s="61"/>
      <c r="TRE52" s="61"/>
      <c r="TRF52" s="61"/>
      <c r="TRG52" s="61"/>
      <c r="TRH52" s="61"/>
      <c r="TRI52" s="61"/>
      <c r="TRJ52" s="61"/>
      <c r="TRK52" s="61"/>
      <c r="TRL52" s="61"/>
      <c r="TRM52" s="61"/>
      <c r="TRN52" s="61"/>
      <c r="TRO52" s="61"/>
      <c r="TRP52" s="61"/>
      <c r="TRQ52" s="61"/>
      <c r="TRR52" s="61"/>
      <c r="TRS52" s="61"/>
      <c r="TRT52" s="61"/>
      <c r="TRU52" s="61"/>
      <c r="TRV52" s="61"/>
      <c r="TRW52" s="61"/>
      <c r="TRX52" s="61"/>
      <c r="TRY52" s="61"/>
      <c r="TRZ52" s="61"/>
      <c r="TSA52" s="61"/>
      <c r="TSB52" s="61"/>
      <c r="TSC52" s="61"/>
      <c r="TSD52" s="61"/>
      <c r="TSE52" s="61"/>
      <c r="TSF52" s="61"/>
      <c r="TSG52" s="61"/>
      <c r="TSH52" s="61"/>
      <c r="TSI52" s="61"/>
      <c r="TSJ52" s="61"/>
      <c r="TSK52" s="61"/>
      <c r="TSL52" s="61"/>
      <c r="TSM52" s="61"/>
      <c r="TSN52" s="61"/>
      <c r="TSO52" s="61"/>
      <c r="TSP52" s="61"/>
      <c r="TSQ52" s="61"/>
      <c r="TSR52" s="61"/>
      <c r="TSS52" s="61"/>
      <c r="TST52" s="61"/>
      <c r="TSU52" s="61"/>
      <c r="TSV52" s="61"/>
      <c r="TSW52" s="61"/>
      <c r="TSX52" s="61"/>
      <c r="TSY52" s="61"/>
      <c r="TSZ52" s="61"/>
      <c r="TTA52" s="61"/>
      <c r="TTB52" s="61"/>
      <c r="TTC52" s="61"/>
      <c r="TTD52" s="61"/>
      <c r="TTE52" s="61"/>
      <c r="TTF52" s="61"/>
      <c r="TTG52" s="61"/>
      <c r="TTH52" s="61"/>
      <c r="TTI52" s="61"/>
      <c r="TTJ52" s="61"/>
      <c r="TTK52" s="61"/>
      <c r="TTL52" s="61"/>
      <c r="TTM52" s="61"/>
      <c r="TTN52" s="61"/>
      <c r="TTO52" s="61"/>
      <c r="TTP52" s="61"/>
      <c r="TTQ52" s="61"/>
      <c r="TTR52" s="61"/>
      <c r="TTS52" s="61"/>
      <c r="TTT52" s="61"/>
      <c r="TTU52" s="61"/>
      <c r="TTV52" s="61"/>
      <c r="TTW52" s="61"/>
      <c r="TTX52" s="61"/>
      <c r="TTY52" s="61"/>
      <c r="TTZ52" s="61"/>
      <c r="TUA52" s="61"/>
      <c r="TUB52" s="61"/>
      <c r="TUC52" s="61"/>
      <c r="TUD52" s="61"/>
      <c r="TUE52" s="61"/>
      <c r="TUF52" s="61"/>
      <c r="TUG52" s="61"/>
      <c r="TUH52" s="61"/>
      <c r="TUI52" s="61"/>
      <c r="TUJ52" s="61"/>
      <c r="TUK52" s="61"/>
      <c r="TUL52" s="61"/>
      <c r="TUM52" s="61"/>
      <c r="TUN52" s="61"/>
      <c r="TUO52" s="61"/>
      <c r="TUP52" s="61"/>
      <c r="TUQ52" s="61"/>
      <c r="TUR52" s="61"/>
      <c r="TUS52" s="61"/>
      <c r="TUT52" s="61"/>
      <c r="TUU52" s="61"/>
      <c r="TUV52" s="61"/>
      <c r="TUW52" s="61"/>
      <c r="TUX52" s="61"/>
      <c r="TUY52" s="61"/>
      <c r="TUZ52" s="61"/>
      <c r="TVA52" s="61"/>
      <c r="TVB52" s="61"/>
      <c r="TVC52" s="61"/>
      <c r="TVD52" s="61"/>
      <c r="TVE52" s="61"/>
      <c r="TVF52" s="61"/>
      <c r="TVG52" s="61"/>
      <c r="TVH52" s="61"/>
      <c r="TVI52" s="61"/>
      <c r="TVJ52" s="61"/>
      <c r="TVK52" s="61"/>
      <c r="TVL52" s="61"/>
      <c r="TVM52" s="61"/>
      <c r="TVN52" s="61"/>
      <c r="TVO52" s="61"/>
      <c r="TVP52" s="61"/>
      <c r="TVQ52" s="61"/>
      <c r="TVR52" s="61"/>
      <c r="TVS52" s="61"/>
      <c r="TVT52" s="61"/>
      <c r="TVU52" s="61"/>
      <c r="TVV52" s="61"/>
      <c r="TVW52" s="61"/>
      <c r="TVX52" s="61"/>
      <c r="TVY52" s="61"/>
      <c r="TVZ52" s="61"/>
      <c r="TWA52" s="61"/>
      <c r="TWB52" s="61"/>
      <c r="TWC52" s="61"/>
      <c r="TWD52" s="61"/>
      <c r="TWE52" s="61"/>
      <c r="TWF52" s="61"/>
      <c r="TWG52" s="61"/>
      <c r="TWH52" s="61"/>
      <c r="TWI52" s="61"/>
      <c r="TWJ52" s="61"/>
      <c r="TWK52" s="61"/>
      <c r="TWL52" s="61"/>
      <c r="TWM52" s="61"/>
      <c r="TWN52" s="61"/>
      <c r="TWO52" s="61"/>
      <c r="TWP52" s="61"/>
      <c r="TWQ52" s="61"/>
      <c r="TWR52" s="61"/>
      <c r="TWS52" s="61"/>
      <c r="TWT52" s="61"/>
      <c r="TWU52" s="61"/>
      <c r="TWV52" s="61"/>
      <c r="TWW52" s="61"/>
      <c r="TWX52" s="61"/>
      <c r="TWY52" s="61"/>
      <c r="TWZ52" s="61"/>
      <c r="TXA52" s="61"/>
      <c r="TXB52" s="61"/>
      <c r="TXC52" s="61"/>
      <c r="TXD52" s="61"/>
      <c r="TXE52" s="61"/>
      <c r="TXF52" s="61"/>
      <c r="TXG52" s="61"/>
      <c r="TXH52" s="61"/>
      <c r="TXI52" s="61"/>
      <c r="TXJ52" s="61"/>
      <c r="TXK52" s="61"/>
      <c r="TXL52" s="61"/>
      <c r="TXM52" s="61"/>
      <c r="TXN52" s="61"/>
      <c r="TXO52" s="61"/>
      <c r="TXP52" s="61"/>
      <c r="TXQ52" s="61"/>
      <c r="TXR52" s="61"/>
      <c r="TXS52" s="61"/>
      <c r="TXT52" s="61"/>
      <c r="TXU52" s="61"/>
      <c r="TXV52" s="61"/>
      <c r="TXW52" s="61"/>
      <c r="TXX52" s="61"/>
      <c r="TXY52" s="61"/>
      <c r="TXZ52" s="61"/>
      <c r="TYA52" s="61"/>
      <c r="TYB52" s="61"/>
      <c r="TYC52" s="61"/>
      <c r="TYD52" s="61"/>
      <c r="TYE52" s="61"/>
      <c r="TYF52" s="61"/>
      <c r="TYG52" s="61"/>
      <c r="TYH52" s="61"/>
      <c r="TYI52" s="61"/>
      <c r="TYJ52" s="61"/>
      <c r="TYK52" s="61"/>
      <c r="TYL52" s="61"/>
      <c r="TYM52" s="61"/>
      <c r="TYN52" s="61"/>
      <c r="TYO52" s="61"/>
      <c r="TYP52" s="61"/>
      <c r="TYQ52" s="61"/>
      <c r="TYR52" s="61"/>
      <c r="TYS52" s="61"/>
      <c r="TYT52" s="61"/>
      <c r="TYU52" s="61"/>
      <c r="TYV52" s="61"/>
      <c r="TYW52" s="61"/>
      <c r="TYX52" s="61"/>
      <c r="TYY52" s="61"/>
      <c r="TYZ52" s="61"/>
      <c r="TZA52" s="61"/>
      <c r="TZB52" s="61"/>
      <c r="TZC52" s="61"/>
      <c r="TZD52" s="61"/>
      <c r="TZE52" s="61"/>
      <c r="TZF52" s="61"/>
      <c r="TZG52" s="61"/>
      <c r="TZH52" s="61"/>
      <c r="TZI52" s="61"/>
      <c r="TZJ52" s="61"/>
      <c r="TZK52" s="61"/>
      <c r="TZL52" s="61"/>
      <c r="TZM52" s="61"/>
      <c r="TZN52" s="61"/>
      <c r="TZO52" s="61"/>
      <c r="TZP52" s="61"/>
      <c r="TZQ52" s="61"/>
      <c r="TZR52" s="61"/>
      <c r="TZS52" s="61"/>
      <c r="TZT52" s="61"/>
      <c r="TZU52" s="61"/>
      <c r="TZV52" s="61"/>
      <c r="TZW52" s="61"/>
      <c r="TZX52" s="61"/>
      <c r="TZY52" s="61"/>
      <c r="TZZ52" s="61"/>
      <c r="UAA52" s="61"/>
      <c r="UAB52" s="61"/>
      <c r="UAC52" s="61"/>
      <c r="UAD52" s="61"/>
      <c r="UAE52" s="61"/>
      <c r="UAF52" s="61"/>
      <c r="UAG52" s="61"/>
      <c r="UAH52" s="61"/>
      <c r="UAI52" s="61"/>
      <c r="UAJ52" s="61"/>
      <c r="UAK52" s="61"/>
      <c r="UAL52" s="61"/>
      <c r="UAM52" s="61"/>
      <c r="UAN52" s="61"/>
      <c r="UAO52" s="61"/>
      <c r="UAP52" s="61"/>
      <c r="UAQ52" s="61"/>
      <c r="UAR52" s="61"/>
      <c r="UAS52" s="61"/>
      <c r="UAT52" s="61"/>
      <c r="UAU52" s="61"/>
      <c r="UAV52" s="61"/>
      <c r="UAW52" s="61"/>
      <c r="UAX52" s="61"/>
      <c r="UAY52" s="61"/>
      <c r="UAZ52" s="61"/>
      <c r="UBA52" s="61"/>
      <c r="UBB52" s="61"/>
      <c r="UBC52" s="61"/>
      <c r="UBD52" s="61"/>
      <c r="UBE52" s="61"/>
      <c r="UBF52" s="61"/>
      <c r="UBG52" s="61"/>
      <c r="UBH52" s="61"/>
      <c r="UBI52" s="61"/>
      <c r="UBJ52" s="61"/>
      <c r="UBK52" s="61"/>
      <c r="UBL52" s="61"/>
      <c r="UBM52" s="61"/>
      <c r="UBN52" s="61"/>
      <c r="UBO52" s="61"/>
      <c r="UBP52" s="61"/>
      <c r="UBQ52" s="61"/>
      <c r="UBR52" s="61"/>
      <c r="UBS52" s="61"/>
      <c r="UBT52" s="61"/>
      <c r="UBU52" s="61"/>
      <c r="UBV52" s="61"/>
      <c r="UBW52" s="61"/>
      <c r="UBX52" s="61"/>
      <c r="UBY52" s="61"/>
      <c r="UBZ52" s="61"/>
      <c r="UCA52" s="61"/>
      <c r="UCB52" s="61"/>
      <c r="UCC52" s="61"/>
      <c r="UCD52" s="61"/>
      <c r="UCE52" s="61"/>
      <c r="UCF52" s="61"/>
      <c r="UCG52" s="61"/>
      <c r="UCH52" s="61"/>
      <c r="UCI52" s="61"/>
      <c r="UCJ52" s="61"/>
      <c r="UCK52" s="61"/>
      <c r="UCL52" s="61"/>
      <c r="UCM52" s="61"/>
      <c r="UCN52" s="61"/>
      <c r="UCO52" s="61"/>
      <c r="UCP52" s="61"/>
      <c r="UCQ52" s="61"/>
      <c r="UCR52" s="61"/>
      <c r="UCS52" s="61"/>
      <c r="UCT52" s="61"/>
      <c r="UCU52" s="61"/>
      <c r="UCV52" s="61"/>
      <c r="UCW52" s="61"/>
      <c r="UCX52" s="61"/>
      <c r="UCY52" s="61"/>
      <c r="UCZ52" s="61"/>
      <c r="UDA52" s="61"/>
      <c r="UDB52" s="61"/>
      <c r="UDC52" s="61"/>
      <c r="UDD52" s="61"/>
      <c r="UDE52" s="61"/>
      <c r="UDF52" s="61"/>
      <c r="UDG52" s="61"/>
      <c r="UDH52" s="61"/>
      <c r="UDI52" s="61"/>
      <c r="UDJ52" s="61"/>
      <c r="UDK52" s="61"/>
      <c r="UDL52" s="61"/>
      <c r="UDM52" s="61"/>
      <c r="UDN52" s="61"/>
      <c r="UDO52" s="61"/>
      <c r="UDP52" s="61"/>
      <c r="UDQ52" s="61"/>
      <c r="UDR52" s="61"/>
      <c r="UDS52" s="61"/>
      <c r="UDT52" s="61"/>
      <c r="UDU52" s="61"/>
      <c r="UDV52" s="61"/>
      <c r="UDW52" s="61"/>
      <c r="UDX52" s="61"/>
      <c r="UDY52" s="61"/>
      <c r="UDZ52" s="61"/>
      <c r="UEA52" s="61"/>
      <c r="UEB52" s="61"/>
      <c r="UEC52" s="61"/>
      <c r="UED52" s="61"/>
      <c r="UEE52" s="61"/>
      <c r="UEF52" s="61"/>
      <c r="UEG52" s="61"/>
      <c r="UEH52" s="61"/>
      <c r="UEI52" s="61"/>
      <c r="UEJ52" s="61"/>
      <c r="UEK52" s="61"/>
      <c r="UEL52" s="61"/>
      <c r="UEM52" s="61"/>
      <c r="UEN52" s="61"/>
      <c r="UEO52" s="61"/>
      <c r="UEP52" s="61"/>
      <c r="UEQ52" s="61"/>
      <c r="UER52" s="61"/>
      <c r="UES52" s="61"/>
      <c r="UET52" s="61"/>
      <c r="UEU52" s="61"/>
      <c r="UEV52" s="61"/>
      <c r="UEW52" s="61"/>
      <c r="UEX52" s="61"/>
      <c r="UEY52" s="61"/>
      <c r="UEZ52" s="61"/>
      <c r="UFA52" s="61"/>
      <c r="UFB52" s="61"/>
      <c r="UFC52" s="61"/>
      <c r="UFD52" s="61"/>
      <c r="UFE52" s="61"/>
      <c r="UFF52" s="61"/>
      <c r="UFG52" s="61"/>
      <c r="UFH52" s="61"/>
      <c r="UFI52" s="61"/>
      <c r="UFJ52" s="61"/>
      <c r="UFK52" s="61"/>
      <c r="UFL52" s="61"/>
      <c r="UFM52" s="61"/>
      <c r="UFN52" s="61"/>
      <c r="UFO52" s="61"/>
      <c r="UFP52" s="61"/>
      <c r="UFQ52" s="61"/>
      <c r="UFR52" s="61"/>
      <c r="UFS52" s="61"/>
      <c r="UFT52" s="61"/>
      <c r="UFU52" s="61"/>
      <c r="UFV52" s="61"/>
      <c r="UFW52" s="61"/>
      <c r="UFX52" s="61"/>
      <c r="UFY52" s="61"/>
      <c r="UFZ52" s="61"/>
      <c r="UGA52" s="61"/>
      <c r="UGB52" s="61"/>
      <c r="UGC52" s="61"/>
      <c r="UGD52" s="61"/>
      <c r="UGE52" s="61"/>
      <c r="UGF52" s="61"/>
      <c r="UGG52" s="61"/>
      <c r="UGH52" s="61"/>
      <c r="UGI52" s="61"/>
      <c r="UGJ52" s="61"/>
      <c r="UGK52" s="61"/>
      <c r="UGL52" s="61"/>
      <c r="UGM52" s="61"/>
      <c r="UGN52" s="61"/>
      <c r="UGO52" s="61"/>
      <c r="UGP52" s="61"/>
      <c r="UGQ52" s="61"/>
      <c r="UGR52" s="61"/>
      <c r="UGS52" s="61"/>
      <c r="UGT52" s="61"/>
      <c r="UGU52" s="61"/>
      <c r="UGV52" s="61"/>
      <c r="UGW52" s="61"/>
      <c r="UGX52" s="61"/>
      <c r="UGY52" s="61"/>
      <c r="UGZ52" s="61"/>
      <c r="UHA52" s="61"/>
      <c r="UHB52" s="61"/>
      <c r="UHC52" s="61"/>
      <c r="UHD52" s="61"/>
      <c r="UHE52" s="61"/>
      <c r="UHF52" s="61"/>
      <c r="UHG52" s="61"/>
      <c r="UHH52" s="61"/>
      <c r="UHI52" s="61"/>
      <c r="UHJ52" s="61"/>
      <c r="UHK52" s="61"/>
      <c r="UHL52" s="61"/>
      <c r="UHM52" s="61"/>
      <c r="UHN52" s="61"/>
      <c r="UHO52" s="61"/>
      <c r="UHP52" s="61"/>
      <c r="UHQ52" s="61"/>
      <c r="UHR52" s="61"/>
      <c r="UHS52" s="61"/>
      <c r="UHT52" s="61"/>
      <c r="UHU52" s="61"/>
      <c r="UHV52" s="61"/>
      <c r="UHW52" s="61"/>
      <c r="UHX52" s="61"/>
      <c r="UHY52" s="61"/>
      <c r="UHZ52" s="61"/>
      <c r="UIA52" s="61"/>
      <c r="UIB52" s="61"/>
      <c r="UIC52" s="61"/>
      <c r="UID52" s="61"/>
      <c r="UIE52" s="61"/>
      <c r="UIF52" s="61"/>
      <c r="UIG52" s="61"/>
      <c r="UIH52" s="61"/>
      <c r="UII52" s="61"/>
      <c r="UIJ52" s="61"/>
      <c r="UIK52" s="61"/>
      <c r="UIL52" s="61"/>
      <c r="UIM52" s="61"/>
      <c r="UIN52" s="61"/>
      <c r="UIO52" s="61"/>
      <c r="UIP52" s="61"/>
      <c r="UIQ52" s="61"/>
      <c r="UIR52" s="61"/>
      <c r="UIS52" s="61"/>
      <c r="UIT52" s="61"/>
      <c r="UIU52" s="61"/>
      <c r="UIV52" s="61"/>
      <c r="UIW52" s="61"/>
      <c r="UIX52" s="61"/>
      <c r="UIY52" s="61"/>
      <c r="UIZ52" s="61"/>
      <c r="UJA52" s="61"/>
      <c r="UJB52" s="61"/>
      <c r="UJC52" s="61"/>
      <c r="UJD52" s="61"/>
      <c r="UJE52" s="61"/>
      <c r="UJF52" s="61"/>
      <c r="UJG52" s="61"/>
      <c r="UJH52" s="61"/>
      <c r="UJI52" s="61"/>
      <c r="UJJ52" s="61"/>
      <c r="UJK52" s="61"/>
      <c r="UJL52" s="61"/>
      <c r="UJM52" s="61"/>
      <c r="UJN52" s="61"/>
      <c r="UJO52" s="61"/>
      <c r="UJP52" s="61"/>
      <c r="UJQ52" s="61"/>
      <c r="UJR52" s="61"/>
      <c r="UJS52" s="61"/>
      <c r="UJT52" s="61"/>
      <c r="UJU52" s="61"/>
      <c r="UJV52" s="61"/>
      <c r="UJW52" s="61"/>
      <c r="UJX52" s="61"/>
      <c r="UJY52" s="61"/>
      <c r="UJZ52" s="61"/>
      <c r="UKA52" s="61"/>
      <c r="UKB52" s="61"/>
      <c r="UKC52" s="61"/>
      <c r="UKD52" s="61"/>
      <c r="UKE52" s="61"/>
      <c r="UKF52" s="61"/>
      <c r="UKG52" s="61"/>
      <c r="UKH52" s="61"/>
      <c r="UKI52" s="61"/>
      <c r="UKJ52" s="61"/>
      <c r="UKK52" s="61"/>
      <c r="UKL52" s="61"/>
      <c r="UKM52" s="61"/>
      <c r="UKN52" s="61"/>
      <c r="UKO52" s="61"/>
      <c r="UKP52" s="61"/>
      <c r="UKQ52" s="61"/>
      <c r="UKR52" s="61"/>
      <c r="UKS52" s="61"/>
      <c r="UKT52" s="61"/>
      <c r="UKU52" s="61"/>
      <c r="UKV52" s="61"/>
      <c r="UKW52" s="61"/>
      <c r="UKX52" s="61"/>
      <c r="UKY52" s="61"/>
      <c r="UKZ52" s="61"/>
      <c r="ULA52" s="61"/>
      <c r="ULB52" s="61"/>
      <c r="ULC52" s="61"/>
      <c r="ULD52" s="61"/>
      <c r="ULE52" s="61"/>
      <c r="ULF52" s="61"/>
      <c r="ULG52" s="61"/>
      <c r="ULH52" s="61"/>
      <c r="ULI52" s="61"/>
      <c r="ULJ52" s="61"/>
      <c r="ULK52" s="61"/>
      <c r="ULL52" s="61"/>
      <c r="ULM52" s="61"/>
      <c r="ULN52" s="61"/>
      <c r="ULO52" s="61"/>
      <c r="ULP52" s="61"/>
      <c r="ULQ52" s="61"/>
      <c r="ULR52" s="61"/>
      <c r="ULS52" s="61"/>
      <c r="ULT52" s="61"/>
      <c r="ULU52" s="61"/>
      <c r="ULV52" s="61"/>
      <c r="ULW52" s="61"/>
      <c r="ULX52" s="61"/>
      <c r="ULY52" s="61"/>
      <c r="ULZ52" s="61"/>
      <c r="UMA52" s="61"/>
      <c r="UMB52" s="61"/>
      <c r="UMC52" s="61"/>
      <c r="UMD52" s="61"/>
      <c r="UME52" s="61"/>
      <c r="UMF52" s="61"/>
      <c r="UMG52" s="61"/>
      <c r="UMH52" s="61"/>
      <c r="UMI52" s="61"/>
      <c r="UMJ52" s="61"/>
      <c r="UMK52" s="61"/>
      <c r="UML52" s="61"/>
      <c r="UMM52" s="61"/>
      <c r="UMN52" s="61"/>
      <c r="UMO52" s="61"/>
      <c r="UMP52" s="61"/>
      <c r="UMQ52" s="61"/>
      <c r="UMR52" s="61"/>
      <c r="UMS52" s="61"/>
      <c r="UMT52" s="61"/>
      <c r="UMU52" s="61"/>
      <c r="UMV52" s="61"/>
      <c r="UMW52" s="61"/>
      <c r="UMX52" s="61"/>
      <c r="UMY52" s="61"/>
      <c r="UMZ52" s="61"/>
      <c r="UNA52" s="61"/>
      <c r="UNB52" s="61"/>
      <c r="UNC52" s="61"/>
      <c r="UND52" s="61"/>
      <c r="UNE52" s="61"/>
      <c r="UNF52" s="61"/>
      <c r="UNG52" s="61"/>
      <c r="UNH52" s="61"/>
      <c r="UNI52" s="61"/>
      <c r="UNJ52" s="61"/>
      <c r="UNK52" s="61"/>
      <c r="UNL52" s="61"/>
      <c r="UNM52" s="61"/>
      <c r="UNN52" s="61"/>
      <c r="UNO52" s="61"/>
      <c r="UNP52" s="61"/>
      <c r="UNQ52" s="61"/>
      <c r="UNR52" s="61"/>
      <c r="UNS52" s="61"/>
      <c r="UNT52" s="61"/>
      <c r="UNU52" s="61"/>
      <c r="UNV52" s="61"/>
      <c r="UNW52" s="61"/>
      <c r="UNX52" s="61"/>
      <c r="UNY52" s="61"/>
      <c r="UNZ52" s="61"/>
      <c r="UOA52" s="61"/>
      <c r="UOB52" s="61"/>
      <c r="UOC52" s="61"/>
      <c r="UOD52" s="61"/>
      <c r="UOE52" s="61"/>
      <c r="UOF52" s="61"/>
      <c r="UOG52" s="61"/>
      <c r="UOH52" s="61"/>
      <c r="UOI52" s="61"/>
      <c r="UOJ52" s="61"/>
      <c r="UOK52" s="61"/>
      <c r="UOL52" s="61"/>
      <c r="UOM52" s="61"/>
      <c r="UON52" s="61"/>
      <c r="UOO52" s="61"/>
      <c r="UOP52" s="61"/>
      <c r="UOQ52" s="61"/>
      <c r="UOR52" s="61"/>
      <c r="UOS52" s="61"/>
      <c r="UOT52" s="61"/>
      <c r="UOU52" s="61"/>
      <c r="UOV52" s="61"/>
      <c r="UOW52" s="61"/>
      <c r="UOX52" s="61"/>
      <c r="UOY52" s="61"/>
      <c r="UOZ52" s="61"/>
      <c r="UPA52" s="61"/>
      <c r="UPB52" s="61"/>
      <c r="UPC52" s="61"/>
      <c r="UPD52" s="61"/>
      <c r="UPE52" s="61"/>
      <c r="UPF52" s="61"/>
      <c r="UPG52" s="61"/>
      <c r="UPH52" s="61"/>
      <c r="UPI52" s="61"/>
      <c r="UPJ52" s="61"/>
      <c r="UPK52" s="61"/>
      <c r="UPL52" s="61"/>
      <c r="UPM52" s="61"/>
      <c r="UPN52" s="61"/>
      <c r="UPO52" s="61"/>
      <c r="UPP52" s="61"/>
      <c r="UPQ52" s="61"/>
      <c r="UPR52" s="61"/>
      <c r="UPS52" s="61"/>
      <c r="UPT52" s="61"/>
      <c r="UPU52" s="61"/>
      <c r="UPV52" s="61"/>
      <c r="UPW52" s="61"/>
      <c r="UPX52" s="61"/>
      <c r="UPY52" s="61"/>
      <c r="UPZ52" s="61"/>
      <c r="UQA52" s="61"/>
      <c r="UQB52" s="61"/>
      <c r="UQC52" s="61"/>
      <c r="UQD52" s="61"/>
      <c r="UQE52" s="61"/>
      <c r="UQF52" s="61"/>
      <c r="UQG52" s="61"/>
      <c r="UQH52" s="61"/>
      <c r="UQI52" s="61"/>
      <c r="UQJ52" s="61"/>
      <c r="UQK52" s="61"/>
      <c r="UQL52" s="61"/>
      <c r="UQM52" s="61"/>
      <c r="UQN52" s="61"/>
      <c r="UQO52" s="61"/>
      <c r="UQP52" s="61"/>
      <c r="UQQ52" s="61"/>
      <c r="UQR52" s="61"/>
      <c r="UQS52" s="61"/>
      <c r="UQT52" s="61"/>
      <c r="UQU52" s="61"/>
      <c r="UQV52" s="61"/>
      <c r="UQW52" s="61"/>
      <c r="UQX52" s="61"/>
      <c r="UQY52" s="61"/>
      <c r="UQZ52" s="61"/>
      <c r="URA52" s="61"/>
      <c r="URB52" s="61"/>
      <c r="URC52" s="61"/>
      <c r="URD52" s="61"/>
      <c r="URE52" s="61"/>
      <c r="URF52" s="61"/>
      <c r="URG52" s="61"/>
      <c r="URH52" s="61"/>
      <c r="URI52" s="61"/>
      <c r="URJ52" s="61"/>
      <c r="URK52" s="61"/>
      <c r="URL52" s="61"/>
      <c r="URM52" s="61"/>
      <c r="URN52" s="61"/>
      <c r="URO52" s="61"/>
      <c r="URP52" s="61"/>
      <c r="URQ52" s="61"/>
      <c r="URR52" s="61"/>
      <c r="URS52" s="61"/>
      <c r="URT52" s="61"/>
      <c r="URU52" s="61"/>
      <c r="URV52" s="61"/>
      <c r="URW52" s="61"/>
      <c r="URX52" s="61"/>
      <c r="URY52" s="61"/>
      <c r="URZ52" s="61"/>
      <c r="USA52" s="61"/>
      <c r="USB52" s="61"/>
      <c r="USC52" s="61"/>
      <c r="USD52" s="61"/>
      <c r="USE52" s="61"/>
      <c r="USF52" s="61"/>
      <c r="USG52" s="61"/>
      <c r="USH52" s="61"/>
      <c r="USI52" s="61"/>
      <c r="USJ52" s="61"/>
      <c r="USK52" s="61"/>
      <c r="USL52" s="61"/>
      <c r="USM52" s="61"/>
      <c r="USN52" s="61"/>
      <c r="USO52" s="61"/>
      <c r="USP52" s="61"/>
      <c r="USQ52" s="61"/>
      <c r="USR52" s="61"/>
      <c r="USS52" s="61"/>
      <c r="UST52" s="61"/>
      <c r="USU52" s="61"/>
      <c r="USV52" s="61"/>
      <c r="USW52" s="61"/>
      <c r="USX52" s="61"/>
      <c r="USY52" s="61"/>
      <c r="USZ52" s="61"/>
      <c r="UTA52" s="61"/>
      <c r="UTB52" s="61"/>
      <c r="UTC52" s="61"/>
      <c r="UTD52" s="61"/>
      <c r="UTE52" s="61"/>
      <c r="UTF52" s="61"/>
      <c r="UTG52" s="61"/>
      <c r="UTH52" s="61"/>
      <c r="UTI52" s="61"/>
      <c r="UTJ52" s="61"/>
      <c r="UTK52" s="61"/>
      <c r="UTL52" s="61"/>
      <c r="UTM52" s="61"/>
      <c r="UTN52" s="61"/>
      <c r="UTO52" s="61"/>
      <c r="UTP52" s="61"/>
      <c r="UTQ52" s="61"/>
      <c r="UTR52" s="61"/>
      <c r="UTS52" s="61"/>
      <c r="UTT52" s="61"/>
      <c r="UTU52" s="61"/>
      <c r="UTV52" s="61"/>
      <c r="UTW52" s="61"/>
      <c r="UTX52" s="61"/>
      <c r="UTY52" s="61"/>
      <c r="UTZ52" s="61"/>
      <c r="UUA52" s="61"/>
      <c r="UUB52" s="61"/>
      <c r="UUC52" s="61"/>
      <c r="UUD52" s="61"/>
      <c r="UUE52" s="61"/>
      <c r="UUF52" s="61"/>
      <c r="UUG52" s="61"/>
      <c r="UUH52" s="61"/>
      <c r="UUI52" s="61"/>
      <c r="UUJ52" s="61"/>
      <c r="UUK52" s="61"/>
      <c r="UUL52" s="61"/>
      <c r="UUM52" s="61"/>
      <c r="UUN52" s="61"/>
      <c r="UUO52" s="61"/>
      <c r="UUP52" s="61"/>
      <c r="UUQ52" s="61"/>
      <c r="UUR52" s="61"/>
      <c r="UUS52" s="61"/>
      <c r="UUT52" s="61"/>
      <c r="UUU52" s="61"/>
      <c r="UUV52" s="61"/>
      <c r="UUW52" s="61"/>
      <c r="UUX52" s="61"/>
      <c r="UUY52" s="61"/>
      <c r="UUZ52" s="61"/>
      <c r="UVA52" s="61"/>
      <c r="UVB52" s="61"/>
      <c r="UVC52" s="61"/>
      <c r="UVD52" s="61"/>
      <c r="UVE52" s="61"/>
      <c r="UVF52" s="61"/>
      <c r="UVG52" s="61"/>
      <c r="UVH52" s="61"/>
      <c r="UVI52" s="61"/>
      <c r="UVJ52" s="61"/>
      <c r="UVK52" s="61"/>
      <c r="UVL52" s="61"/>
      <c r="UVM52" s="61"/>
      <c r="UVN52" s="61"/>
      <c r="UVO52" s="61"/>
      <c r="UVP52" s="61"/>
      <c r="UVQ52" s="61"/>
      <c r="UVR52" s="61"/>
      <c r="UVS52" s="61"/>
      <c r="UVT52" s="61"/>
      <c r="UVU52" s="61"/>
      <c r="UVV52" s="61"/>
      <c r="UVW52" s="61"/>
      <c r="UVX52" s="61"/>
      <c r="UVY52" s="61"/>
      <c r="UVZ52" s="61"/>
      <c r="UWA52" s="61"/>
      <c r="UWB52" s="61"/>
      <c r="UWC52" s="61"/>
      <c r="UWD52" s="61"/>
      <c r="UWE52" s="61"/>
      <c r="UWF52" s="61"/>
      <c r="UWG52" s="61"/>
      <c r="UWH52" s="61"/>
      <c r="UWI52" s="61"/>
      <c r="UWJ52" s="61"/>
      <c r="UWK52" s="61"/>
      <c r="UWL52" s="61"/>
      <c r="UWM52" s="61"/>
      <c r="UWN52" s="61"/>
      <c r="UWO52" s="61"/>
      <c r="UWP52" s="61"/>
      <c r="UWQ52" s="61"/>
      <c r="UWR52" s="61"/>
      <c r="UWS52" s="61"/>
      <c r="UWT52" s="61"/>
      <c r="UWU52" s="61"/>
      <c r="UWV52" s="61"/>
      <c r="UWW52" s="61"/>
      <c r="UWX52" s="61"/>
      <c r="UWY52" s="61"/>
      <c r="UWZ52" s="61"/>
      <c r="UXA52" s="61"/>
      <c r="UXB52" s="61"/>
      <c r="UXC52" s="61"/>
      <c r="UXD52" s="61"/>
      <c r="UXE52" s="61"/>
      <c r="UXF52" s="61"/>
      <c r="UXG52" s="61"/>
      <c r="UXH52" s="61"/>
      <c r="UXI52" s="61"/>
      <c r="UXJ52" s="61"/>
      <c r="UXK52" s="61"/>
      <c r="UXL52" s="61"/>
      <c r="UXM52" s="61"/>
      <c r="UXN52" s="61"/>
      <c r="UXO52" s="61"/>
      <c r="UXP52" s="61"/>
      <c r="UXQ52" s="61"/>
      <c r="UXR52" s="61"/>
      <c r="UXS52" s="61"/>
      <c r="UXT52" s="61"/>
      <c r="UXU52" s="61"/>
      <c r="UXV52" s="61"/>
      <c r="UXW52" s="61"/>
      <c r="UXX52" s="61"/>
      <c r="UXY52" s="61"/>
      <c r="UXZ52" s="61"/>
      <c r="UYA52" s="61"/>
      <c r="UYB52" s="61"/>
      <c r="UYC52" s="61"/>
      <c r="UYD52" s="61"/>
      <c r="UYE52" s="61"/>
      <c r="UYF52" s="61"/>
      <c r="UYG52" s="61"/>
      <c r="UYH52" s="61"/>
      <c r="UYI52" s="61"/>
      <c r="UYJ52" s="61"/>
      <c r="UYK52" s="61"/>
      <c r="UYL52" s="61"/>
      <c r="UYM52" s="61"/>
      <c r="UYN52" s="61"/>
      <c r="UYO52" s="61"/>
      <c r="UYP52" s="61"/>
      <c r="UYQ52" s="61"/>
      <c r="UYR52" s="61"/>
      <c r="UYS52" s="61"/>
      <c r="UYT52" s="61"/>
      <c r="UYU52" s="61"/>
      <c r="UYV52" s="61"/>
      <c r="UYW52" s="61"/>
      <c r="UYX52" s="61"/>
      <c r="UYY52" s="61"/>
      <c r="UYZ52" s="61"/>
      <c r="UZA52" s="61"/>
      <c r="UZB52" s="61"/>
      <c r="UZC52" s="61"/>
      <c r="UZD52" s="61"/>
      <c r="UZE52" s="61"/>
      <c r="UZF52" s="61"/>
      <c r="UZG52" s="61"/>
      <c r="UZH52" s="61"/>
      <c r="UZI52" s="61"/>
      <c r="UZJ52" s="61"/>
      <c r="UZK52" s="61"/>
      <c r="UZL52" s="61"/>
      <c r="UZM52" s="61"/>
      <c r="UZN52" s="61"/>
      <c r="UZO52" s="61"/>
      <c r="UZP52" s="61"/>
      <c r="UZQ52" s="61"/>
      <c r="UZR52" s="61"/>
      <c r="UZS52" s="61"/>
      <c r="UZT52" s="61"/>
      <c r="UZU52" s="61"/>
      <c r="UZV52" s="61"/>
      <c r="UZW52" s="61"/>
      <c r="UZX52" s="61"/>
      <c r="UZY52" s="61"/>
      <c r="UZZ52" s="61"/>
      <c r="VAA52" s="61"/>
      <c r="VAB52" s="61"/>
      <c r="VAC52" s="61"/>
      <c r="VAD52" s="61"/>
      <c r="VAE52" s="61"/>
      <c r="VAF52" s="61"/>
      <c r="VAG52" s="61"/>
      <c r="VAH52" s="61"/>
      <c r="VAI52" s="61"/>
      <c r="VAJ52" s="61"/>
      <c r="VAK52" s="61"/>
      <c r="VAL52" s="61"/>
      <c r="VAM52" s="61"/>
      <c r="VAN52" s="61"/>
      <c r="VAO52" s="61"/>
      <c r="VAP52" s="61"/>
      <c r="VAQ52" s="61"/>
      <c r="VAR52" s="61"/>
      <c r="VAS52" s="61"/>
      <c r="VAT52" s="61"/>
      <c r="VAU52" s="61"/>
      <c r="VAV52" s="61"/>
      <c r="VAW52" s="61"/>
      <c r="VAX52" s="61"/>
      <c r="VAY52" s="61"/>
      <c r="VAZ52" s="61"/>
      <c r="VBA52" s="61"/>
      <c r="VBB52" s="61"/>
      <c r="VBC52" s="61"/>
      <c r="VBD52" s="61"/>
      <c r="VBE52" s="61"/>
      <c r="VBF52" s="61"/>
      <c r="VBG52" s="61"/>
      <c r="VBH52" s="61"/>
      <c r="VBI52" s="61"/>
      <c r="VBJ52" s="61"/>
      <c r="VBK52" s="61"/>
      <c r="VBL52" s="61"/>
      <c r="VBM52" s="61"/>
      <c r="VBN52" s="61"/>
      <c r="VBO52" s="61"/>
      <c r="VBP52" s="61"/>
      <c r="VBQ52" s="61"/>
      <c r="VBR52" s="61"/>
      <c r="VBS52" s="61"/>
      <c r="VBT52" s="61"/>
      <c r="VBU52" s="61"/>
      <c r="VBV52" s="61"/>
      <c r="VBW52" s="61"/>
      <c r="VBX52" s="61"/>
      <c r="VBY52" s="61"/>
      <c r="VBZ52" s="61"/>
      <c r="VCA52" s="61"/>
      <c r="VCB52" s="61"/>
      <c r="VCC52" s="61"/>
      <c r="VCD52" s="61"/>
      <c r="VCE52" s="61"/>
      <c r="VCF52" s="61"/>
      <c r="VCG52" s="61"/>
      <c r="VCH52" s="61"/>
      <c r="VCI52" s="61"/>
      <c r="VCJ52" s="61"/>
      <c r="VCK52" s="61"/>
      <c r="VCL52" s="61"/>
      <c r="VCM52" s="61"/>
      <c r="VCN52" s="61"/>
      <c r="VCO52" s="61"/>
      <c r="VCP52" s="61"/>
      <c r="VCQ52" s="61"/>
      <c r="VCR52" s="61"/>
      <c r="VCS52" s="61"/>
      <c r="VCT52" s="61"/>
      <c r="VCU52" s="61"/>
      <c r="VCV52" s="61"/>
      <c r="VCW52" s="61"/>
      <c r="VCX52" s="61"/>
      <c r="VCY52" s="61"/>
      <c r="VCZ52" s="61"/>
      <c r="VDA52" s="61"/>
      <c r="VDB52" s="61"/>
      <c r="VDC52" s="61"/>
      <c r="VDD52" s="61"/>
      <c r="VDE52" s="61"/>
      <c r="VDF52" s="61"/>
      <c r="VDG52" s="61"/>
      <c r="VDH52" s="61"/>
      <c r="VDI52" s="61"/>
      <c r="VDJ52" s="61"/>
      <c r="VDK52" s="61"/>
      <c r="VDL52" s="61"/>
      <c r="VDM52" s="61"/>
      <c r="VDN52" s="61"/>
      <c r="VDO52" s="61"/>
      <c r="VDP52" s="61"/>
      <c r="VDQ52" s="61"/>
      <c r="VDR52" s="61"/>
      <c r="VDS52" s="61"/>
      <c r="VDT52" s="61"/>
      <c r="VDU52" s="61"/>
      <c r="VDV52" s="61"/>
      <c r="VDW52" s="61"/>
      <c r="VDX52" s="61"/>
      <c r="VDY52" s="61"/>
      <c r="VDZ52" s="61"/>
      <c r="VEA52" s="61"/>
      <c r="VEB52" s="61"/>
      <c r="VEC52" s="61"/>
      <c r="VED52" s="61"/>
      <c r="VEE52" s="61"/>
      <c r="VEF52" s="61"/>
      <c r="VEG52" s="61"/>
      <c r="VEH52" s="61"/>
      <c r="VEI52" s="61"/>
      <c r="VEJ52" s="61"/>
      <c r="VEK52" s="61"/>
      <c r="VEL52" s="61"/>
      <c r="VEM52" s="61"/>
      <c r="VEN52" s="61"/>
      <c r="VEO52" s="61"/>
      <c r="VEP52" s="61"/>
      <c r="VEQ52" s="61"/>
      <c r="VER52" s="61"/>
      <c r="VES52" s="61"/>
      <c r="VET52" s="61"/>
      <c r="VEU52" s="61"/>
      <c r="VEV52" s="61"/>
      <c r="VEW52" s="61"/>
      <c r="VEX52" s="61"/>
      <c r="VEY52" s="61"/>
      <c r="VEZ52" s="61"/>
      <c r="VFA52" s="61"/>
      <c r="VFB52" s="61"/>
      <c r="VFC52" s="61"/>
      <c r="VFD52" s="61"/>
      <c r="VFE52" s="61"/>
      <c r="VFF52" s="61"/>
      <c r="VFG52" s="61"/>
      <c r="VFH52" s="61"/>
      <c r="VFI52" s="61"/>
      <c r="VFJ52" s="61"/>
      <c r="VFK52" s="61"/>
      <c r="VFL52" s="61"/>
      <c r="VFM52" s="61"/>
      <c r="VFN52" s="61"/>
      <c r="VFO52" s="61"/>
      <c r="VFP52" s="61"/>
      <c r="VFQ52" s="61"/>
      <c r="VFR52" s="61"/>
      <c r="VFS52" s="61"/>
      <c r="VFT52" s="61"/>
      <c r="VFU52" s="61"/>
      <c r="VFV52" s="61"/>
      <c r="VFW52" s="61"/>
      <c r="VFX52" s="61"/>
      <c r="VFY52" s="61"/>
      <c r="VFZ52" s="61"/>
      <c r="VGA52" s="61"/>
      <c r="VGB52" s="61"/>
      <c r="VGC52" s="61"/>
      <c r="VGD52" s="61"/>
      <c r="VGE52" s="61"/>
      <c r="VGF52" s="61"/>
      <c r="VGG52" s="61"/>
      <c r="VGH52" s="61"/>
      <c r="VGI52" s="61"/>
      <c r="VGJ52" s="61"/>
      <c r="VGK52" s="61"/>
      <c r="VGL52" s="61"/>
      <c r="VGM52" s="61"/>
      <c r="VGN52" s="61"/>
      <c r="VGO52" s="61"/>
      <c r="VGP52" s="61"/>
      <c r="VGQ52" s="61"/>
      <c r="VGR52" s="61"/>
      <c r="VGS52" s="61"/>
      <c r="VGT52" s="61"/>
      <c r="VGU52" s="61"/>
      <c r="VGV52" s="61"/>
      <c r="VGW52" s="61"/>
      <c r="VGX52" s="61"/>
      <c r="VGY52" s="61"/>
      <c r="VGZ52" s="61"/>
      <c r="VHA52" s="61"/>
      <c r="VHB52" s="61"/>
      <c r="VHC52" s="61"/>
      <c r="VHD52" s="61"/>
      <c r="VHE52" s="61"/>
      <c r="VHF52" s="61"/>
      <c r="VHG52" s="61"/>
      <c r="VHH52" s="61"/>
      <c r="VHI52" s="61"/>
      <c r="VHJ52" s="61"/>
      <c r="VHK52" s="61"/>
      <c r="VHL52" s="61"/>
      <c r="VHM52" s="61"/>
      <c r="VHN52" s="61"/>
      <c r="VHO52" s="61"/>
      <c r="VHP52" s="61"/>
      <c r="VHQ52" s="61"/>
      <c r="VHR52" s="61"/>
      <c r="VHS52" s="61"/>
      <c r="VHT52" s="61"/>
      <c r="VHU52" s="61"/>
      <c r="VHV52" s="61"/>
      <c r="VHW52" s="61"/>
      <c r="VHX52" s="61"/>
      <c r="VHY52" s="61"/>
      <c r="VHZ52" s="61"/>
      <c r="VIA52" s="61"/>
      <c r="VIB52" s="61"/>
      <c r="VIC52" s="61"/>
      <c r="VID52" s="61"/>
      <c r="VIE52" s="61"/>
      <c r="VIF52" s="61"/>
      <c r="VIG52" s="61"/>
      <c r="VIH52" s="61"/>
      <c r="VII52" s="61"/>
      <c r="VIJ52" s="61"/>
      <c r="VIK52" s="61"/>
      <c r="VIL52" s="61"/>
      <c r="VIM52" s="61"/>
      <c r="VIN52" s="61"/>
      <c r="VIO52" s="61"/>
      <c r="VIP52" s="61"/>
      <c r="VIQ52" s="61"/>
      <c r="VIR52" s="61"/>
      <c r="VIS52" s="61"/>
      <c r="VIT52" s="61"/>
      <c r="VIU52" s="61"/>
      <c r="VIV52" s="61"/>
      <c r="VIW52" s="61"/>
      <c r="VIX52" s="61"/>
      <c r="VIY52" s="61"/>
      <c r="VIZ52" s="61"/>
      <c r="VJA52" s="61"/>
      <c r="VJB52" s="61"/>
      <c r="VJC52" s="61"/>
      <c r="VJD52" s="61"/>
      <c r="VJE52" s="61"/>
      <c r="VJF52" s="61"/>
      <c r="VJG52" s="61"/>
      <c r="VJH52" s="61"/>
      <c r="VJI52" s="61"/>
      <c r="VJJ52" s="61"/>
      <c r="VJK52" s="61"/>
      <c r="VJL52" s="61"/>
      <c r="VJM52" s="61"/>
      <c r="VJN52" s="61"/>
      <c r="VJO52" s="61"/>
      <c r="VJP52" s="61"/>
      <c r="VJQ52" s="61"/>
      <c r="VJR52" s="61"/>
      <c r="VJS52" s="61"/>
      <c r="VJT52" s="61"/>
      <c r="VJU52" s="61"/>
      <c r="VJV52" s="61"/>
      <c r="VJW52" s="61"/>
      <c r="VJX52" s="61"/>
      <c r="VJY52" s="61"/>
      <c r="VJZ52" s="61"/>
      <c r="VKA52" s="61"/>
      <c r="VKB52" s="61"/>
      <c r="VKC52" s="61"/>
      <c r="VKD52" s="61"/>
      <c r="VKE52" s="61"/>
      <c r="VKF52" s="61"/>
      <c r="VKG52" s="61"/>
      <c r="VKH52" s="61"/>
      <c r="VKI52" s="61"/>
      <c r="VKJ52" s="61"/>
      <c r="VKK52" s="61"/>
      <c r="VKL52" s="61"/>
      <c r="VKM52" s="61"/>
      <c r="VKN52" s="61"/>
      <c r="VKO52" s="61"/>
      <c r="VKP52" s="61"/>
      <c r="VKQ52" s="61"/>
      <c r="VKR52" s="61"/>
      <c r="VKS52" s="61"/>
      <c r="VKT52" s="61"/>
      <c r="VKU52" s="61"/>
      <c r="VKV52" s="61"/>
      <c r="VKW52" s="61"/>
      <c r="VKX52" s="61"/>
      <c r="VKY52" s="61"/>
      <c r="VKZ52" s="61"/>
      <c r="VLA52" s="61"/>
      <c r="VLB52" s="61"/>
      <c r="VLC52" s="61"/>
      <c r="VLD52" s="61"/>
      <c r="VLE52" s="61"/>
      <c r="VLF52" s="61"/>
      <c r="VLG52" s="61"/>
      <c r="VLH52" s="61"/>
      <c r="VLI52" s="61"/>
      <c r="VLJ52" s="61"/>
      <c r="VLK52" s="61"/>
      <c r="VLL52" s="61"/>
      <c r="VLM52" s="61"/>
      <c r="VLN52" s="61"/>
      <c r="VLO52" s="61"/>
      <c r="VLP52" s="61"/>
      <c r="VLQ52" s="61"/>
      <c r="VLR52" s="61"/>
      <c r="VLS52" s="61"/>
      <c r="VLT52" s="61"/>
      <c r="VLU52" s="61"/>
      <c r="VLV52" s="61"/>
      <c r="VLW52" s="61"/>
      <c r="VLX52" s="61"/>
      <c r="VLY52" s="61"/>
      <c r="VLZ52" s="61"/>
      <c r="VMA52" s="61"/>
      <c r="VMB52" s="61"/>
      <c r="VMC52" s="61"/>
      <c r="VMD52" s="61"/>
      <c r="VME52" s="61"/>
      <c r="VMF52" s="61"/>
      <c r="VMG52" s="61"/>
      <c r="VMH52" s="61"/>
      <c r="VMI52" s="61"/>
      <c r="VMJ52" s="61"/>
      <c r="VMK52" s="61"/>
      <c r="VML52" s="61"/>
      <c r="VMM52" s="61"/>
      <c r="VMN52" s="61"/>
      <c r="VMO52" s="61"/>
      <c r="VMP52" s="61"/>
      <c r="VMQ52" s="61"/>
      <c r="VMR52" s="61"/>
      <c r="VMS52" s="61"/>
      <c r="VMT52" s="61"/>
      <c r="VMU52" s="61"/>
      <c r="VMV52" s="61"/>
      <c r="VMW52" s="61"/>
      <c r="VMX52" s="61"/>
      <c r="VMY52" s="61"/>
      <c r="VMZ52" s="61"/>
      <c r="VNA52" s="61"/>
      <c r="VNB52" s="61"/>
      <c r="VNC52" s="61"/>
      <c r="VND52" s="61"/>
      <c r="VNE52" s="61"/>
      <c r="VNF52" s="61"/>
      <c r="VNG52" s="61"/>
      <c r="VNH52" s="61"/>
      <c r="VNI52" s="61"/>
      <c r="VNJ52" s="61"/>
      <c r="VNK52" s="61"/>
      <c r="VNL52" s="61"/>
      <c r="VNM52" s="61"/>
      <c r="VNN52" s="61"/>
      <c r="VNO52" s="61"/>
      <c r="VNP52" s="61"/>
      <c r="VNQ52" s="61"/>
      <c r="VNR52" s="61"/>
      <c r="VNS52" s="61"/>
      <c r="VNT52" s="61"/>
      <c r="VNU52" s="61"/>
      <c r="VNV52" s="61"/>
      <c r="VNW52" s="61"/>
      <c r="VNX52" s="61"/>
      <c r="VNY52" s="61"/>
      <c r="VNZ52" s="61"/>
      <c r="VOA52" s="61"/>
      <c r="VOB52" s="61"/>
      <c r="VOC52" s="61"/>
      <c r="VOD52" s="61"/>
      <c r="VOE52" s="61"/>
      <c r="VOF52" s="61"/>
      <c r="VOG52" s="61"/>
      <c r="VOH52" s="61"/>
      <c r="VOI52" s="61"/>
      <c r="VOJ52" s="61"/>
      <c r="VOK52" s="61"/>
      <c r="VOL52" s="61"/>
      <c r="VOM52" s="61"/>
      <c r="VON52" s="61"/>
      <c r="VOO52" s="61"/>
      <c r="VOP52" s="61"/>
      <c r="VOQ52" s="61"/>
      <c r="VOR52" s="61"/>
      <c r="VOS52" s="61"/>
      <c r="VOT52" s="61"/>
      <c r="VOU52" s="61"/>
      <c r="VOV52" s="61"/>
      <c r="VOW52" s="61"/>
      <c r="VOX52" s="61"/>
      <c r="VOY52" s="61"/>
      <c r="VOZ52" s="61"/>
      <c r="VPA52" s="61"/>
      <c r="VPB52" s="61"/>
      <c r="VPC52" s="61"/>
      <c r="VPD52" s="61"/>
      <c r="VPE52" s="61"/>
      <c r="VPF52" s="61"/>
      <c r="VPG52" s="61"/>
      <c r="VPH52" s="61"/>
      <c r="VPI52" s="61"/>
      <c r="VPJ52" s="61"/>
      <c r="VPK52" s="61"/>
      <c r="VPL52" s="61"/>
      <c r="VPM52" s="61"/>
      <c r="VPN52" s="61"/>
      <c r="VPO52" s="61"/>
      <c r="VPP52" s="61"/>
      <c r="VPQ52" s="61"/>
      <c r="VPR52" s="61"/>
      <c r="VPS52" s="61"/>
      <c r="VPT52" s="61"/>
      <c r="VPU52" s="61"/>
      <c r="VPV52" s="61"/>
      <c r="VPW52" s="61"/>
      <c r="VPX52" s="61"/>
      <c r="VPY52" s="61"/>
      <c r="VPZ52" s="61"/>
      <c r="VQA52" s="61"/>
      <c r="VQB52" s="61"/>
      <c r="VQC52" s="61"/>
      <c r="VQD52" s="61"/>
      <c r="VQE52" s="61"/>
      <c r="VQF52" s="61"/>
      <c r="VQG52" s="61"/>
      <c r="VQH52" s="61"/>
      <c r="VQI52" s="61"/>
      <c r="VQJ52" s="61"/>
      <c r="VQK52" s="61"/>
      <c r="VQL52" s="61"/>
      <c r="VQM52" s="61"/>
      <c r="VQN52" s="61"/>
      <c r="VQO52" s="61"/>
      <c r="VQP52" s="61"/>
      <c r="VQQ52" s="61"/>
      <c r="VQR52" s="61"/>
      <c r="VQS52" s="61"/>
      <c r="VQT52" s="61"/>
      <c r="VQU52" s="61"/>
      <c r="VQV52" s="61"/>
      <c r="VQW52" s="61"/>
      <c r="VQX52" s="61"/>
      <c r="VQY52" s="61"/>
      <c r="VQZ52" s="61"/>
      <c r="VRA52" s="61"/>
      <c r="VRB52" s="61"/>
      <c r="VRC52" s="61"/>
      <c r="VRD52" s="61"/>
      <c r="VRE52" s="61"/>
      <c r="VRF52" s="61"/>
      <c r="VRG52" s="61"/>
      <c r="VRH52" s="61"/>
      <c r="VRI52" s="61"/>
      <c r="VRJ52" s="61"/>
      <c r="VRK52" s="61"/>
      <c r="VRL52" s="61"/>
      <c r="VRM52" s="61"/>
      <c r="VRN52" s="61"/>
      <c r="VRO52" s="61"/>
      <c r="VRP52" s="61"/>
      <c r="VRQ52" s="61"/>
      <c r="VRR52" s="61"/>
      <c r="VRS52" s="61"/>
      <c r="VRT52" s="61"/>
      <c r="VRU52" s="61"/>
      <c r="VRV52" s="61"/>
      <c r="VRW52" s="61"/>
      <c r="VRX52" s="61"/>
      <c r="VRY52" s="61"/>
      <c r="VRZ52" s="61"/>
      <c r="VSA52" s="61"/>
      <c r="VSB52" s="61"/>
      <c r="VSC52" s="61"/>
      <c r="VSD52" s="61"/>
      <c r="VSE52" s="61"/>
      <c r="VSF52" s="61"/>
      <c r="VSG52" s="61"/>
      <c r="VSH52" s="61"/>
      <c r="VSI52" s="61"/>
      <c r="VSJ52" s="61"/>
      <c r="VSK52" s="61"/>
      <c r="VSL52" s="61"/>
      <c r="VSM52" s="61"/>
      <c r="VSN52" s="61"/>
      <c r="VSO52" s="61"/>
      <c r="VSP52" s="61"/>
      <c r="VSQ52" s="61"/>
      <c r="VSR52" s="61"/>
      <c r="VSS52" s="61"/>
      <c r="VST52" s="61"/>
      <c r="VSU52" s="61"/>
      <c r="VSV52" s="61"/>
      <c r="VSW52" s="61"/>
      <c r="VSX52" s="61"/>
      <c r="VSY52" s="61"/>
      <c r="VSZ52" s="61"/>
      <c r="VTA52" s="61"/>
      <c r="VTB52" s="61"/>
      <c r="VTC52" s="61"/>
      <c r="VTD52" s="61"/>
      <c r="VTE52" s="61"/>
      <c r="VTF52" s="61"/>
      <c r="VTG52" s="61"/>
      <c r="VTH52" s="61"/>
      <c r="VTI52" s="61"/>
      <c r="VTJ52" s="61"/>
      <c r="VTK52" s="61"/>
      <c r="VTL52" s="61"/>
      <c r="VTM52" s="61"/>
      <c r="VTN52" s="61"/>
      <c r="VTO52" s="61"/>
      <c r="VTP52" s="61"/>
      <c r="VTQ52" s="61"/>
      <c r="VTR52" s="61"/>
      <c r="VTS52" s="61"/>
      <c r="VTT52" s="61"/>
      <c r="VTU52" s="61"/>
      <c r="VTV52" s="61"/>
      <c r="VTW52" s="61"/>
      <c r="VTX52" s="61"/>
      <c r="VTY52" s="61"/>
      <c r="VTZ52" s="61"/>
      <c r="VUA52" s="61"/>
      <c r="VUB52" s="61"/>
      <c r="VUC52" s="61"/>
      <c r="VUD52" s="61"/>
      <c r="VUE52" s="61"/>
      <c r="VUF52" s="61"/>
      <c r="VUG52" s="61"/>
      <c r="VUH52" s="61"/>
      <c r="VUI52" s="61"/>
      <c r="VUJ52" s="61"/>
      <c r="VUK52" s="61"/>
      <c r="VUL52" s="61"/>
      <c r="VUM52" s="61"/>
      <c r="VUN52" s="61"/>
      <c r="VUO52" s="61"/>
      <c r="VUP52" s="61"/>
      <c r="VUQ52" s="61"/>
      <c r="VUR52" s="61"/>
      <c r="VUS52" s="61"/>
      <c r="VUT52" s="61"/>
      <c r="VUU52" s="61"/>
      <c r="VUV52" s="61"/>
      <c r="VUW52" s="61"/>
      <c r="VUX52" s="61"/>
      <c r="VUY52" s="61"/>
      <c r="VUZ52" s="61"/>
      <c r="VVA52" s="61"/>
      <c r="VVB52" s="61"/>
      <c r="VVC52" s="61"/>
      <c r="VVD52" s="61"/>
      <c r="VVE52" s="61"/>
      <c r="VVF52" s="61"/>
      <c r="VVG52" s="61"/>
      <c r="VVH52" s="61"/>
      <c r="VVI52" s="61"/>
      <c r="VVJ52" s="61"/>
      <c r="VVK52" s="61"/>
      <c r="VVL52" s="61"/>
      <c r="VVM52" s="61"/>
      <c r="VVN52" s="61"/>
      <c r="VVO52" s="61"/>
      <c r="VVP52" s="61"/>
      <c r="VVQ52" s="61"/>
      <c r="VVR52" s="61"/>
      <c r="VVS52" s="61"/>
      <c r="VVT52" s="61"/>
      <c r="VVU52" s="61"/>
      <c r="VVV52" s="61"/>
      <c r="VVW52" s="61"/>
      <c r="VVX52" s="61"/>
      <c r="VVY52" s="61"/>
      <c r="VVZ52" s="61"/>
      <c r="VWA52" s="61"/>
      <c r="VWB52" s="61"/>
      <c r="VWC52" s="61"/>
      <c r="VWD52" s="61"/>
      <c r="VWE52" s="61"/>
      <c r="VWF52" s="61"/>
      <c r="VWG52" s="61"/>
      <c r="VWH52" s="61"/>
      <c r="VWI52" s="61"/>
      <c r="VWJ52" s="61"/>
      <c r="VWK52" s="61"/>
      <c r="VWL52" s="61"/>
      <c r="VWM52" s="61"/>
      <c r="VWN52" s="61"/>
      <c r="VWO52" s="61"/>
      <c r="VWP52" s="61"/>
      <c r="VWQ52" s="61"/>
      <c r="VWR52" s="61"/>
      <c r="VWS52" s="61"/>
      <c r="VWT52" s="61"/>
      <c r="VWU52" s="61"/>
      <c r="VWV52" s="61"/>
      <c r="VWW52" s="61"/>
      <c r="VWX52" s="61"/>
      <c r="VWY52" s="61"/>
      <c r="VWZ52" s="61"/>
      <c r="VXA52" s="61"/>
      <c r="VXB52" s="61"/>
      <c r="VXC52" s="61"/>
      <c r="VXD52" s="61"/>
      <c r="VXE52" s="61"/>
      <c r="VXF52" s="61"/>
      <c r="VXG52" s="61"/>
      <c r="VXH52" s="61"/>
      <c r="VXI52" s="61"/>
      <c r="VXJ52" s="61"/>
      <c r="VXK52" s="61"/>
      <c r="VXL52" s="61"/>
      <c r="VXM52" s="61"/>
      <c r="VXN52" s="61"/>
      <c r="VXO52" s="61"/>
      <c r="VXP52" s="61"/>
      <c r="VXQ52" s="61"/>
      <c r="VXR52" s="61"/>
      <c r="VXS52" s="61"/>
      <c r="VXT52" s="61"/>
      <c r="VXU52" s="61"/>
      <c r="VXV52" s="61"/>
      <c r="VXW52" s="61"/>
      <c r="VXX52" s="61"/>
      <c r="VXY52" s="61"/>
      <c r="VXZ52" s="61"/>
      <c r="VYA52" s="61"/>
      <c r="VYB52" s="61"/>
      <c r="VYC52" s="61"/>
      <c r="VYD52" s="61"/>
      <c r="VYE52" s="61"/>
      <c r="VYF52" s="61"/>
      <c r="VYG52" s="61"/>
      <c r="VYH52" s="61"/>
      <c r="VYI52" s="61"/>
      <c r="VYJ52" s="61"/>
      <c r="VYK52" s="61"/>
      <c r="VYL52" s="61"/>
      <c r="VYM52" s="61"/>
      <c r="VYN52" s="61"/>
      <c r="VYO52" s="61"/>
      <c r="VYP52" s="61"/>
      <c r="VYQ52" s="61"/>
      <c r="VYR52" s="61"/>
      <c r="VYS52" s="61"/>
      <c r="VYT52" s="61"/>
      <c r="VYU52" s="61"/>
      <c r="VYV52" s="61"/>
      <c r="VYW52" s="61"/>
      <c r="VYX52" s="61"/>
      <c r="VYY52" s="61"/>
      <c r="VYZ52" s="61"/>
      <c r="VZA52" s="61"/>
      <c r="VZB52" s="61"/>
      <c r="VZC52" s="61"/>
      <c r="VZD52" s="61"/>
      <c r="VZE52" s="61"/>
      <c r="VZF52" s="61"/>
      <c r="VZG52" s="61"/>
      <c r="VZH52" s="61"/>
      <c r="VZI52" s="61"/>
      <c r="VZJ52" s="61"/>
      <c r="VZK52" s="61"/>
      <c r="VZL52" s="61"/>
      <c r="VZM52" s="61"/>
      <c r="VZN52" s="61"/>
      <c r="VZO52" s="61"/>
      <c r="VZP52" s="61"/>
      <c r="VZQ52" s="61"/>
      <c r="VZR52" s="61"/>
      <c r="VZS52" s="61"/>
      <c r="VZT52" s="61"/>
      <c r="VZU52" s="61"/>
      <c r="VZV52" s="61"/>
      <c r="VZW52" s="61"/>
      <c r="VZX52" s="61"/>
      <c r="VZY52" s="61"/>
      <c r="VZZ52" s="61"/>
      <c r="WAA52" s="61"/>
      <c r="WAB52" s="61"/>
      <c r="WAC52" s="61"/>
      <c r="WAD52" s="61"/>
      <c r="WAE52" s="61"/>
      <c r="WAF52" s="61"/>
      <c r="WAG52" s="61"/>
      <c r="WAH52" s="61"/>
      <c r="WAI52" s="61"/>
      <c r="WAJ52" s="61"/>
      <c r="WAK52" s="61"/>
      <c r="WAL52" s="61"/>
      <c r="WAM52" s="61"/>
      <c r="WAN52" s="61"/>
      <c r="WAO52" s="61"/>
      <c r="WAP52" s="61"/>
      <c r="WAQ52" s="61"/>
      <c r="WAR52" s="61"/>
      <c r="WAS52" s="61"/>
      <c r="WAT52" s="61"/>
      <c r="WAU52" s="61"/>
      <c r="WAV52" s="61"/>
      <c r="WAW52" s="61"/>
      <c r="WAX52" s="61"/>
      <c r="WAY52" s="61"/>
      <c r="WAZ52" s="61"/>
      <c r="WBA52" s="61"/>
      <c r="WBB52" s="61"/>
      <c r="WBC52" s="61"/>
      <c r="WBD52" s="61"/>
      <c r="WBE52" s="61"/>
      <c r="WBF52" s="61"/>
      <c r="WBG52" s="61"/>
      <c r="WBH52" s="61"/>
      <c r="WBI52" s="61"/>
      <c r="WBJ52" s="61"/>
      <c r="WBK52" s="61"/>
      <c r="WBL52" s="61"/>
      <c r="WBM52" s="61"/>
      <c r="WBN52" s="61"/>
      <c r="WBO52" s="61"/>
      <c r="WBP52" s="61"/>
      <c r="WBQ52" s="61"/>
      <c r="WBR52" s="61"/>
      <c r="WBS52" s="61"/>
      <c r="WBT52" s="61"/>
      <c r="WBU52" s="61"/>
      <c r="WBV52" s="61"/>
      <c r="WBW52" s="61"/>
      <c r="WBX52" s="61"/>
      <c r="WBY52" s="61"/>
      <c r="WBZ52" s="61"/>
      <c r="WCA52" s="61"/>
      <c r="WCB52" s="61"/>
      <c r="WCC52" s="61"/>
      <c r="WCD52" s="61"/>
      <c r="WCE52" s="61"/>
      <c r="WCF52" s="61"/>
      <c r="WCG52" s="61"/>
      <c r="WCH52" s="61"/>
      <c r="WCI52" s="61"/>
      <c r="WCJ52" s="61"/>
      <c r="WCK52" s="61"/>
      <c r="WCL52" s="61"/>
      <c r="WCM52" s="61"/>
      <c r="WCN52" s="61"/>
      <c r="WCO52" s="61"/>
      <c r="WCP52" s="61"/>
      <c r="WCQ52" s="61"/>
      <c r="WCR52" s="61"/>
      <c r="WCS52" s="61"/>
      <c r="WCT52" s="61"/>
      <c r="WCU52" s="61"/>
      <c r="WCV52" s="61"/>
      <c r="WCW52" s="61"/>
      <c r="WCX52" s="61"/>
      <c r="WCY52" s="61"/>
      <c r="WCZ52" s="61"/>
      <c r="WDA52" s="61"/>
      <c r="WDB52" s="61"/>
      <c r="WDC52" s="61"/>
      <c r="WDD52" s="61"/>
      <c r="WDE52" s="61"/>
      <c r="WDF52" s="61"/>
      <c r="WDG52" s="61"/>
      <c r="WDH52" s="61"/>
      <c r="WDI52" s="61"/>
      <c r="WDJ52" s="61"/>
      <c r="WDK52" s="61"/>
      <c r="WDL52" s="61"/>
      <c r="WDM52" s="61"/>
      <c r="WDN52" s="61"/>
      <c r="WDO52" s="61"/>
      <c r="WDP52" s="61"/>
      <c r="WDQ52" s="61"/>
      <c r="WDR52" s="61"/>
      <c r="WDS52" s="61"/>
      <c r="WDT52" s="61"/>
      <c r="WDU52" s="61"/>
      <c r="WDV52" s="61"/>
      <c r="WDW52" s="61"/>
      <c r="WDX52" s="61"/>
      <c r="WDY52" s="61"/>
      <c r="WDZ52" s="61"/>
      <c r="WEA52" s="61"/>
      <c r="WEB52" s="61"/>
      <c r="WEC52" s="61"/>
      <c r="WED52" s="61"/>
      <c r="WEE52" s="61"/>
      <c r="WEF52" s="61"/>
      <c r="WEG52" s="61"/>
      <c r="WEH52" s="61"/>
      <c r="WEI52" s="61"/>
      <c r="WEJ52" s="61"/>
      <c r="WEK52" s="61"/>
      <c r="WEL52" s="61"/>
      <c r="WEM52" s="61"/>
      <c r="WEN52" s="61"/>
      <c r="WEO52" s="61"/>
      <c r="WEP52" s="61"/>
      <c r="WEQ52" s="61"/>
      <c r="WER52" s="61"/>
      <c r="WES52" s="61"/>
      <c r="WET52" s="61"/>
      <c r="WEU52" s="61"/>
      <c r="WEV52" s="61"/>
      <c r="WEW52" s="61"/>
      <c r="WEX52" s="61"/>
      <c r="WEY52" s="61"/>
      <c r="WEZ52" s="61"/>
      <c r="WFA52" s="61"/>
      <c r="WFB52" s="61"/>
      <c r="WFC52" s="61"/>
      <c r="WFD52" s="61"/>
      <c r="WFE52" s="61"/>
      <c r="WFF52" s="61"/>
      <c r="WFG52" s="61"/>
      <c r="WFH52" s="61"/>
      <c r="WFI52" s="61"/>
      <c r="WFJ52" s="61"/>
      <c r="WFK52" s="61"/>
      <c r="WFL52" s="61"/>
      <c r="WFM52" s="61"/>
      <c r="WFN52" s="61"/>
      <c r="WFO52" s="61"/>
      <c r="WFP52" s="61"/>
      <c r="WFQ52" s="61"/>
      <c r="WFR52" s="61"/>
      <c r="WFS52" s="61"/>
      <c r="WFT52" s="61"/>
      <c r="WFU52" s="61"/>
      <c r="WFV52" s="61"/>
      <c r="WFW52" s="61"/>
      <c r="WFX52" s="61"/>
      <c r="WFY52" s="61"/>
      <c r="WFZ52" s="61"/>
      <c r="WGA52" s="61"/>
      <c r="WGB52" s="61"/>
      <c r="WGC52" s="61"/>
      <c r="WGD52" s="61"/>
      <c r="WGE52" s="61"/>
      <c r="WGF52" s="61"/>
      <c r="WGG52" s="61"/>
      <c r="WGH52" s="61"/>
      <c r="WGI52" s="61"/>
      <c r="WGJ52" s="61"/>
      <c r="WGK52" s="61"/>
      <c r="WGL52" s="61"/>
      <c r="WGM52" s="61"/>
      <c r="WGN52" s="61"/>
      <c r="WGO52" s="61"/>
      <c r="WGP52" s="61"/>
      <c r="WGQ52" s="61"/>
      <c r="WGR52" s="61"/>
      <c r="WGS52" s="61"/>
      <c r="WGT52" s="61"/>
      <c r="WGU52" s="61"/>
      <c r="WGV52" s="61"/>
      <c r="WGW52" s="61"/>
      <c r="WGX52" s="61"/>
      <c r="WGY52" s="61"/>
      <c r="WGZ52" s="61"/>
      <c r="WHA52" s="61"/>
      <c r="WHB52" s="61"/>
      <c r="WHC52" s="61"/>
      <c r="WHD52" s="61"/>
      <c r="WHE52" s="61"/>
      <c r="WHF52" s="61"/>
      <c r="WHG52" s="61"/>
      <c r="WHH52" s="61"/>
      <c r="WHI52" s="61"/>
      <c r="WHJ52" s="61"/>
      <c r="WHK52" s="61"/>
      <c r="WHL52" s="61"/>
      <c r="WHM52" s="61"/>
      <c r="WHN52" s="61"/>
      <c r="WHO52" s="61"/>
      <c r="WHP52" s="61"/>
      <c r="WHQ52" s="61"/>
      <c r="WHR52" s="61"/>
      <c r="WHS52" s="61"/>
      <c r="WHT52" s="61"/>
      <c r="WHU52" s="61"/>
      <c r="WHV52" s="61"/>
      <c r="WHW52" s="61"/>
      <c r="WHX52" s="61"/>
      <c r="WHY52" s="61"/>
      <c r="WHZ52" s="61"/>
      <c r="WIA52" s="61"/>
      <c r="WIB52" s="61"/>
      <c r="WIC52" s="61"/>
      <c r="WID52" s="61"/>
      <c r="WIE52" s="61"/>
      <c r="WIF52" s="61"/>
      <c r="WIG52" s="61"/>
      <c r="WIH52" s="61"/>
      <c r="WII52" s="61"/>
      <c r="WIJ52" s="61"/>
      <c r="WIK52" s="61"/>
      <c r="WIL52" s="61"/>
      <c r="WIM52" s="61"/>
      <c r="WIN52" s="61"/>
      <c r="WIO52" s="61"/>
      <c r="WIP52" s="61"/>
      <c r="WIQ52" s="61"/>
      <c r="WIR52" s="61"/>
      <c r="WIS52" s="61"/>
      <c r="WIT52" s="61"/>
      <c r="WIU52" s="61"/>
      <c r="WIV52" s="61"/>
      <c r="WIW52" s="61"/>
      <c r="WIX52" s="61"/>
      <c r="WIY52" s="61"/>
      <c r="WIZ52" s="61"/>
      <c r="WJA52" s="61"/>
      <c r="WJB52" s="61"/>
      <c r="WJC52" s="61"/>
      <c r="WJD52" s="61"/>
      <c r="WJE52" s="61"/>
      <c r="WJF52" s="61"/>
      <c r="WJG52" s="61"/>
      <c r="WJH52" s="61"/>
      <c r="WJI52" s="61"/>
      <c r="WJJ52" s="61"/>
      <c r="WJK52" s="61"/>
      <c r="WJL52" s="61"/>
      <c r="WJM52" s="61"/>
      <c r="WJN52" s="61"/>
      <c r="WJO52" s="61"/>
      <c r="WJP52" s="61"/>
      <c r="WJQ52" s="61"/>
      <c r="WJR52" s="61"/>
      <c r="WJS52" s="61"/>
      <c r="WJT52" s="61"/>
      <c r="WJU52" s="61"/>
      <c r="WJV52" s="61"/>
      <c r="WJW52" s="61"/>
      <c r="WJX52" s="61"/>
      <c r="WJY52" s="61"/>
      <c r="WJZ52" s="61"/>
      <c r="WKA52" s="61"/>
      <c r="WKB52" s="61"/>
      <c r="WKC52" s="61"/>
      <c r="WKD52" s="61"/>
      <c r="WKE52" s="61"/>
      <c r="WKF52" s="61"/>
      <c r="WKG52" s="61"/>
      <c r="WKH52" s="61"/>
      <c r="WKI52" s="61"/>
      <c r="WKJ52" s="61"/>
      <c r="WKK52" s="61"/>
      <c r="WKL52" s="61"/>
      <c r="WKM52" s="61"/>
      <c r="WKN52" s="61"/>
      <c r="WKO52" s="61"/>
      <c r="WKP52" s="61"/>
      <c r="WKQ52" s="61"/>
      <c r="WKR52" s="61"/>
      <c r="WKS52" s="61"/>
      <c r="WKT52" s="61"/>
      <c r="WKU52" s="61"/>
      <c r="WKV52" s="61"/>
      <c r="WKW52" s="61"/>
      <c r="WKX52" s="61"/>
      <c r="WKY52" s="61"/>
      <c r="WKZ52" s="61"/>
      <c r="WLA52" s="61"/>
      <c r="WLB52" s="61"/>
      <c r="WLC52" s="61"/>
      <c r="WLD52" s="61"/>
      <c r="WLE52" s="61"/>
      <c r="WLF52" s="61"/>
      <c r="WLG52" s="61"/>
      <c r="WLH52" s="61"/>
      <c r="WLI52" s="61"/>
      <c r="WLJ52" s="61"/>
      <c r="WLK52" s="61"/>
      <c r="WLL52" s="61"/>
      <c r="WLM52" s="61"/>
      <c r="WLN52" s="61"/>
      <c r="WLO52" s="61"/>
      <c r="WLP52" s="61"/>
      <c r="WLQ52" s="61"/>
      <c r="WLR52" s="61"/>
      <c r="WLS52" s="61"/>
      <c r="WLT52" s="61"/>
      <c r="WLU52" s="61"/>
      <c r="WLV52" s="61"/>
      <c r="WLW52" s="61"/>
      <c r="WLX52" s="61"/>
      <c r="WLY52" s="61"/>
      <c r="WLZ52" s="61"/>
      <c r="WMA52" s="61"/>
      <c r="WMB52" s="61"/>
      <c r="WMC52" s="61"/>
      <c r="WMD52" s="61"/>
      <c r="WME52" s="61"/>
      <c r="WMF52" s="61"/>
      <c r="WMG52" s="61"/>
      <c r="WMH52" s="61"/>
      <c r="WMI52" s="61"/>
      <c r="WMJ52" s="61"/>
      <c r="WMK52" s="61"/>
      <c r="WML52" s="61"/>
      <c r="WMM52" s="61"/>
      <c r="WMN52" s="61"/>
      <c r="WMO52" s="61"/>
      <c r="WMP52" s="61"/>
      <c r="WMQ52" s="61"/>
      <c r="WMR52" s="61"/>
      <c r="WMS52" s="61"/>
      <c r="WMT52" s="61"/>
      <c r="WMU52" s="61"/>
      <c r="WMV52" s="61"/>
      <c r="WMW52" s="61"/>
      <c r="WMX52" s="61"/>
      <c r="WMY52" s="61"/>
      <c r="WMZ52" s="61"/>
      <c r="WNA52" s="61"/>
      <c r="WNB52" s="61"/>
      <c r="WNC52" s="61"/>
      <c r="WND52" s="61"/>
      <c r="WNE52" s="61"/>
      <c r="WNF52" s="61"/>
      <c r="WNG52" s="61"/>
      <c r="WNH52" s="61"/>
      <c r="WNI52" s="61"/>
      <c r="WNJ52" s="61"/>
      <c r="WNK52" s="61"/>
      <c r="WNL52" s="61"/>
      <c r="WNM52" s="61"/>
      <c r="WNN52" s="61"/>
      <c r="WNO52" s="61"/>
      <c r="WNP52" s="61"/>
      <c r="WNQ52" s="61"/>
      <c r="WNR52" s="61"/>
      <c r="WNS52" s="61"/>
      <c r="WNT52" s="61"/>
      <c r="WNU52" s="61"/>
      <c r="WNV52" s="61"/>
      <c r="WNW52" s="61"/>
      <c r="WNX52" s="61"/>
      <c r="WNY52" s="61"/>
      <c r="WNZ52" s="61"/>
      <c r="WOA52" s="61"/>
      <c r="WOB52" s="61"/>
      <c r="WOC52" s="61"/>
      <c r="WOD52" s="61"/>
      <c r="WOE52" s="61"/>
      <c r="WOF52" s="61"/>
      <c r="WOG52" s="61"/>
      <c r="WOH52" s="61"/>
      <c r="WOI52" s="61"/>
      <c r="WOJ52" s="61"/>
      <c r="WOK52" s="61"/>
      <c r="WOL52" s="61"/>
      <c r="WOM52" s="61"/>
      <c r="WON52" s="61"/>
      <c r="WOO52" s="61"/>
      <c r="WOP52" s="61"/>
      <c r="WOQ52" s="61"/>
      <c r="WOR52" s="61"/>
      <c r="WOS52" s="61"/>
      <c r="WOT52" s="61"/>
      <c r="WOU52" s="61"/>
      <c r="WOV52" s="61"/>
      <c r="WOW52" s="61"/>
      <c r="WOX52" s="61"/>
      <c r="WOY52" s="61"/>
      <c r="WOZ52" s="61"/>
      <c r="WPA52" s="61"/>
      <c r="WPB52" s="61"/>
      <c r="WPC52" s="61"/>
      <c r="WPD52" s="61"/>
      <c r="WPE52" s="61"/>
      <c r="WPF52" s="61"/>
      <c r="WPG52" s="61"/>
      <c r="WPH52" s="61"/>
      <c r="WPI52" s="61"/>
      <c r="WPJ52" s="61"/>
      <c r="WPK52" s="61"/>
      <c r="WPL52" s="61"/>
      <c r="WPM52" s="61"/>
      <c r="WPN52" s="61"/>
      <c r="WPO52" s="61"/>
      <c r="WPP52" s="61"/>
      <c r="WPQ52" s="61"/>
      <c r="WPR52" s="61"/>
      <c r="WPS52" s="61"/>
      <c r="WPT52" s="61"/>
      <c r="WPU52" s="61"/>
      <c r="WPV52" s="61"/>
      <c r="WPW52" s="61"/>
      <c r="WPX52" s="61"/>
      <c r="WPY52" s="61"/>
      <c r="WPZ52" s="61"/>
      <c r="WQA52" s="61"/>
      <c r="WQB52" s="61"/>
      <c r="WQC52" s="61"/>
      <c r="WQD52" s="61"/>
      <c r="WQE52" s="61"/>
      <c r="WQF52" s="61"/>
      <c r="WQG52" s="61"/>
      <c r="WQH52" s="61"/>
      <c r="WQI52" s="61"/>
      <c r="WQJ52" s="61"/>
      <c r="WQK52" s="61"/>
      <c r="WQL52" s="61"/>
      <c r="WQM52" s="61"/>
      <c r="WQN52" s="61"/>
      <c r="WQO52" s="61"/>
      <c r="WQP52" s="61"/>
      <c r="WQQ52" s="61"/>
      <c r="WQR52" s="61"/>
      <c r="WQS52" s="61"/>
      <c r="WQT52" s="61"/>
      <c r="WQU52" s="61"/>
      <c r="WQV52" s="61"/>
      <c r="WQW52" s="61"/>
      <c r="WQX52" s="61"/>
      <c r="WQY52" s="61"/>
      <c r="WQZ52" s="61"/>
      <c r="WRA52" s="61"/>
      <c r="WRB52" s="61"/>
      <c r="WRC52" s="61"/>
      <c r="WRD52" s="61"/>
      <c r="WRE52" s="61"/>
      <c r="WRF52" s="61"/>
      <c r="WRG52" s="61"/>
      <c r="WRH52" s="61"/>
      <c r="WRI52" s="61"/>
      <c r="WRJ52" s="61"/>
      <c r="WRK52" s="61"/>
      <c r="WRL52" s="61"/>
      <c r="WRM52" s="61"/>
      <c r="WRN52" s="61"/>
      <c r="WRO52" s="61"/>
      <c r="WRP52" s="61"/>
      <c r="WRQ52" s="61"/>
      <c r="WRR52" s="61"/>
      <c r="WRS52" s="61"/>
      <c r="WRT52" s="61"/>
      <c r="WRU52" s="61"/>
      <c r="WRV52" s="61"/>
      <c r="WRW52" s="61"/>
      <c r="WRX52" s="61"/>
      <c r="WRY52" s="61"/>
      <c r="WRZ52" s="61"/>
      <c r="WSA52" s="61"/>
      <c r="WSB52" s="61"/>
      <c r="WSC52" s="61"/>
      <c r="WSD52" s="61"/>
      <c r="WSE52" s="61"/>
      <c r="WSF52" s="61"/>
      <c r="WSG52" s="61"/>
      <c r="WSH52" s="61"/>
      <c r="WSI52" s="61"/>
      <c r="WSJ52" s="61"/>
      <c r="WSK52" s="61"/>
      <c r="WSL52" s="61"/>
      <c r="WSM52" s="61"/>
      <c r="WSN52" s="61"/>
      <c r="WSO52" s="61"/>
      <c r="WSP52" s="61"/>
      <c r="WSQ52" s="61"/>
      <c r="WSR52" s="61"/>
      <c r="WSS52" s="61"/>
      <c r="WST52" s="61"/>
      <c r="WSU52" s="61"/>
      <c r="WSV52" s="61"/>
      <c r="WSW52" s="61"/>
      <c r="WSX52" s="61"/>
      <c r="WSY52" s="61"/>
      <c r="WSZ52" s="61"/>
      <c r="WTA52" s="61"/>
      <c r="WTB52" s="61"/>
      <c r="WTC52" s="61"/>
      <c r="WTD52" s="61"/>
      <c r="WTE52" s="61"/>
      <c r="WTF52" s="61"/>
      <c r="WTG52" s="61"/>
      <c r="WTH52" s="61"/>
      <c r="WTI52" s="61"/>
      <c r="WTJ52" s="61"/>
      <c r="WTK52" s="61"/>
      <c r="WTL52" s="61"/>
      <c r="WTM52" s="61"/>
      <c r="WTN52" s="61"/>
      <c r="WTO52" s="61"/>
      <c r="WTP52" s="61"/>
      <c r="WTQ52" s="61"/>
      <c r="WTR52" s="61"/>
      <c r="WTS52" s="61"/>
      <c r="WTT52" s="61"/>
      <c r="WTU52" s="61"/>
      <c r="WTV52" s="61"/>
      <c r="WTW52" s="61"/>
      <c r="WTX52" s="61"/>
      <c r="WTY52" s="61"/>
      <c r="WTZ52" s="61"/>
      <c r="WUA52" s="61"/>
      <c r="WUB52" s="61"/>
      <c r="WUC52" s="61"/>
      <c r="WUD52" s="61"/>
      <c r="WUE52" s="61"/>
      <c r="WUF52" s="61"/>
      <c r="WUG52" s="61"/>
      <c r="WUH52" s="61"/>
      <c r="WUI52" s="61"/>
      <c r="WUJ52" s="61"/>
      <c r="WUK52" s="61"/>
      <c r="WUL52" s="61"/>
      <c r="WUM52" s="61"/>
      <c r="WUN52" s="61"/>
      <c r="WUO52" s="61"/>
      <c r="WUP52" s="61"/>
      <c r="WUQ52" s="61"/>
      <c r="WUR52" s="61"/>
      <c r="WUS52" s="61"/>
      <c r="WUT52" s="61"/>
      <c r="WUU52" s="61"/>
      <c r="WUV52" s="61"/>
      <c r="WUW52" s="61"/>
      <c r="WUX52" s="61"/>
      <c r="WUY52" s="61"/>
      <c r="WUZ52" s="61"/>
      <c r="WVA52" s="61"/>
      <c r="WVB52" s="61"/>
      <c r="WVC52" s="61"/>
      <c r="WVD52" s="61"/>
      <c r="WVE52" s="61"/>
      <c r="WVF52" s="61"/>
      <c r="WVG52" s="61"/>
      <c r="WVH52" s="61"/>
      <c r="WVI52" s="61"/>
      <c r="WVJ52" s="61"/>
      <c r="WVK52" s="61"/>
      <c r="WVL52" s="61"/>
      <c r="WVM52" s="61"/>
      <c r="WVN52" s="61"/>
      <c r="WVO52" s="61"/>
      <c r="WVP52" s="61"/>
      <c r="WVQ52" s="61"/>
      <c r="WVR52" s="61"/>
      <c r="WVS52" s="61"/>
      <c r="WVT52" s="61"/>
      <c r="WVU52" s="61"/>
      <c r="WVV52" s="61"/>
      <c r="WVW52" s="61"/>
      <c r="WVX52" s="61"/>
      <c r="WVY52" s="61"/>
      <c r="WVZ52" s="61"/>
      <c r="WWA52" s="61"/>
      <c r="WWB52" s="61"/>
      <c r="WWC52" s="61"/>
      <c r="WWD52" s="61"/>
      <c r="WWE52" s="61"/>
      <c r="WWF52" s="61"/>
      <c r="WWG52" s="61"/>
      <c r="WWH52" s="61"/>
      <c r="WWI52" s="61"/>
      <c r="WWJ52" s="61"/>
      <c r="WWK52" s="61"/>
      <c r="WWL52" s="61"/>
      <c r="WWM52" s="61"/>
      <c r="WWN52" s="61"/>
      <c r="WWO52" s="61"/>
      <c r="WWP52" s="61"/>
      <c r="WWQ52" s="61"/>
      <c r="WWR52" s="61"/>
      <c r="WWS52" s="61"/>
      <c r="WWT52" s="61"/>
      <c r="WWU52" s="61"/>
      <c r="WWV52" s="61"/>
      <c r="WWW52" s="61"/>
      <c r="WWX52" s="61"/>
      <c r="WWY52" s="61"/>
      <c r="WWZ52" s="61"/>
      <c r="WXA52" s="61"/>
      <c r="WXB52" s="61"/>
      <c r="WXC52" s="61"/>
      <c r="WXD52" s="61"/>
      <c r="WXE52" s="61"/>
      <c r="WXF52" s="61"/>
      <c r="WXG52" s="61"/>
      <c r="WXH52" s="61"/>
      <c r="WXI52" s="61"/>
      <c r="WXJ52" s="61"/>
      <c r="WXK52" s="61"/>
      <c r="WXL52" s="61"/>
      <c r="WXM52" s="61"/>
      <c r="WXN52" s="61"/>
      <c r="WXO52" s="61"/>
      <c r="WXP52" s="61"/>
      <c r="WXQ52" s="61"/>
      <c r="WXR52" s="61"/>
      <c r="WXS52" s="61"/>
      <c r="WXT52" s="61"/>
      <c r="WXU52" s="61"/>
      <c r="WXV52" s="61"/>
      <c r="WXW52" s="61"/>
      <c r="WXX52" s="61"/>
      <c r="WXY52" s="61"/>
      <c r="WXZ52" s="61"/>
      <c r="WYA52" s="61"/>
      <c r="WYB52" s="61"/>
      <c r="WYC52" s="61"/>
      <c r="WYD52" s="61"/>
      <c r="WYE52" s="61"/>
      <c r="WYF52" s="61"/>
      <c r="WYG52" s="61"/>
      <c r="WYH52" s="61"/>
      <c r="WYI52" s="61"/>
      <c r="WYJ52" s="61"/>
      <c r="WYK52" s="61"/>
      <c r="WYL52" s="61"/>
      <c r="WYM52" s="61"/>
      <c r="WYN52" s="61"/>
      <c r="WYO52" s="61"/>
      <c r="WYP52" s="61"/>
      <c r="WYQ52" s="61"/>
      <c r="WYR52" s="61"/>
      <c r="WYS52" s="61"/>
      <c r="WYT52" s="61"/>
      <c r="WYU52" s="61"/>
      <c r="WYV52" s="61"/>
      <c r="WYW52" s="61"/>
      <c r="WYX52" s="61"/>
      <c r="WYY52" s="61"/>
      <c r="WYZ52" s="61"/>
      <c r="WZA52" s="61"/>
      <c r="WZB52" s="61"/>
      <c r="WZC52" s="61"/>
      <c r="WZD52" s="61"/>
      <c r="WZE52" s="61"/>
      <c r="WZF52" s="61"/>
      <c r="WZG52" s="61"/>
      <c r="WZH52" s="61"/>
      <c r="WZI52" s="61"/>
      <c r="WZJ52" s="61"/>
      <c r="WZK52" s="61"/>
      <c r="WZL52" s="61"/>
      <c r="WZM52" s="61"/>
      <c r="WZN52" s="61"/>
      <c r="WZO52" s="61"/>
      <c r="WZP52" s="61"/>
      <c r="WZQ52" s="61"/>
      <c r="WZR52" s="61"/>
      <c r="WZS52" s="61"/>
      <c r="WZT52" s="61"/>
      <c r="WZU52" s="61"/>
      <c r="WZV52" s="61"/>
      <c r="WZW52" s="61"/>
      <c r="WZX52" s="61"/>
      <c r="WZY52" s="61"/>
      <c r="WZZ52" s="61"/>
      <c r="XAA52" s="61"/>
      <c r="XAB52" s="61"/>
      <c r="XAC52" s="61"/>
      <c r="XAD52" s="61"/>
      <c r="XAE52" s="61"/>
      <c r="XAF52" s="61"/>
      <c r="XAG52" s="61"/>
      <c r="XAH52" s="61"/>
      <c r="XAI52" s="61"/>
      <c r="XAJ52" s="61"/>
      <c r="XAK52" s="61"/>
      <c r="XAL52" s="61"/>
      <c r="XAM52" s="61"/>
      <c r="XAN52" s="61"/>
      <c r="XAO52" s="61"/>
      <c r="XAP52" s="61"/>
      <c r="XAQ52" s="61"/>
      <c r="XAR52" s="61"/>
      <c r="XAS52" s="61"/>
      <c r="XAT52" s="61"/>
      <c r="XAU52" s="61"/>
      <c r="XAV52" s="61"/>
      <c r="XAW52" s="61"/>
      <c r="XAX52" s="61"/>
      <c r="XAY52" s="61"/>
      <c r="XAZ52" s="61"/>
      <c r="XBA52" s="61"/>
      <c r="XBB52" s="61"/>
      <c r="XBC52" s="61"/>
      <c r="XBD52" s="61"/>
      <c r="XBE52" s="61"/>
      <c r="XBF52" s="61"/>
      <c r="XBG52" s="61"/>
      <c r="XBH52" s="61"/>
      <c r="XBI52" s="61"/>
      <c r="XBJ52" s="61"/>
      <c r="XBK52" s="61"/>
      <c r="XBL52" s="61"/>
      <c r="XBM52" s="61"/>
      <c r="XBN52" s="61"/>
      <c r="XBO52" s="61"/>
      <c r="XBP52" s="61"/>
      <c r="XBQ52" s="61"/>
      <c r="XBR52" s="61"/>
      <c r="XBS52" s="61"/>
      <c r="XBT52" s="61"/>
      <c r="XBU52" s="61"/>
      <c r="XBV52" s="61"/>
      <c r="XBW52" s="61"/>
      <c r="XBX52" s="61"/>
      <c r="XBY52" s="61"/>
      <c r="XBZ52" s="61"/>
      <c r="XCA52" s="61"/>
      <c r="XCB52" s="61"/>
      <c r="XCC52" s="61"/>
      <c r="XCD52" s="61"/>
      <c r="XCE52" s="61"/>
      <c r="XCF52" s="61"/>
      <c r="XCG52" s="61"/>
      <c r="XCH52" s="61"/>
      <c r="XCI52" s="61"/>
      <c r="XCJ52" s="61"/>
      <c r="XCK52" s="61"/>
      <c r="XCL52" s="61"/>
      <c r="XCM52" s="61"/>
      <c r="XCN52" s="61"/>
      <c r="XCO52" s="61"/>
      <c r="XCP52" s="61"/>
      <c r="XCQ52" s="61"/>
      <c r="XCR52" s="61"/>
      <c r="XCS52" s="61"/>
      <c r="XCT52" s="61"/>
      <c r="XCU52" s="61"/>
      <c r="XCV52" s="61"/>
      <c r="XCW52" s="61"/>
      <c r="XCX52" s="61"/>
      <c r="XCY52" s="61"/>
      <c r="XCZ52" s="61"/>
    </row>
    <row r="53" spans="2:16328" x14ac:dyDescent="0.35">
      <c r="B53" s="22" t="s">
        <v>108</v>
      </c>
      <c r="C53" s="17">
        <f t="shared" ref="C53:K53" si="10">+C50</f>
        <v>114.8403379103359</v>
      </c>
      <c r="D53" s="17">
        <f t="shared" ca="1" si="10"/>
        <v>137.33317081604494</v>
      </c>
      <c r="E53" s="17">
        <f t="shared" ca="1" si="10"/>
        <v>169.3681981671358</v>
      </c>
      <c r="F53" s="17">
        <f t="shared" ca="1" si="10"/>
        <v>242.96735442867785</v>
      </c>
      <c r="G53" s="17">
        <f t="shared" ca="1" si="10"/>
        <v>269.93392186170973</v>
      </c>
      <c r="H53" s="17">
        <f t="shared" ca="1" si="10"/>
        <v>265.02126095546203</v>
      </c>
      <c r="I53" s="17">
        <f t="shared" ca="1" si="10"/>
        <v>377.66716457201079</v>
      </c>
      <c r="J53" s="17">
        <f t="shared" ca="1" si="10"/>
        <v>410.3484318699177</v>
      </c>
      <c r="K53" s="17">
        <f t="shared" ca="1" si="10"/>
        <v>420.22012939269115</v>
      </c>
      <c r="L53" s="17">
        <f ca="1">+L50+L59</f>
        <v>6980.7038437415858</v>
      </c>
      <c r="M53" s="17"/>
      <c r="N53" s="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  <c r="OS53" s="61"/>
      <c r="OT53" s="61"/>
      <c r="OU53" s="61"/>
      <c r="OV53" s="61"/>
      <c r="OW53" s="61"/>
      <c r="OX53" s="61"/>
      <c r="OY53" s="61"/>
      <c r="OZ53" s="61"/>
      <c r="PA53" s="61"/>
      <c r="PB53" s="61"/>
      <c r="PC53" s="61"/>
      <c r="PD53" s="61"/>
      <c r="PE53" s="61"/>
      <c r="PF53" s="61"/>
      <c r="PG53" s="61"/>
      <c r="PH53" s="61"/>
      <c r="PI53" s="61"/>
      <c r="PJ53" s="61"/>
      <c r="PK53" s="61"/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1"/>
      <c r="QK53" s="61"/>
      <c r="QL53" s="61"/>
      <c r="QM53" s="61"/>
      <c r="QN53" s="61"/>
      <c r="QO53" s="61"/>
      <c r="QP53" s="61"/>
      <c r="QQ53" s="61"/>
      <c r="QR53" s="61"/>
      <c r="QS53" s="61"/>
      <c r="QT53" s="61"/>
      <c r="QU53" s="61"/>
      <c r="QV53" s="61"/>
      <c r="QW53" s="61"/>
      <c r="QX53" s="61"/>
      <c r="QY53" s="61"/>
      <c r="QZ53" s="61"/>
      <c r="RA53" s="61"/>
      <c r="RB53" s="61"/>
      <c r="RC53" s="61"/>
      <c r="RD53" s="61"/>
      <c r="RE53" s="61"/>
      <c r="RF53" s="61"/>
      <c r="RG53" s="61"/>
      <c r="RH53" s="61"/>
      <c r="RI53" s="61"/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  <c r="ABX53" s="61"/>
      <c r="ABY53" s="61"/>
      <c r="ABZ53" s="61"/>
      <c r="ACA53" s="61"/>
      <c r="ACB53" s="61"/>
      <c r="ACC53" s="61"/>
      <c r="ACD53" s="61"/>
      <c r="ACE53" s="61"/>
      <c r="ACF53" s="61"/>
      <c r="ACG53" s="61"/>
      <c r="ACH53" s="61"/>
      <c r="ACI53" s="61"/>
      <c r="ACJ53" s="61"/>
      <c r="ACK53" s="61"/>
      <c r="ACL53" s="61"/>
      <c r="ACM53" s="61"/>
      <c r="ACN53" s="61"/>
      <c r="ACO53" s="61"/>
      <c r="ACP53" s="61"/>
      <c r="ACQ53" s="61"/>
      <c r="ACR53" s="61"/>
      <c r="ACS53" s="61"/>
      <c r="ACT53" s="61"/>
      <c r="ACU53" s="61"/>
      <c r="ACV53" s="61"/>
      <c r="ACW53" s="61"/>
      <c r="ACX53" s="61"/>
      <c r="ACY53" s="61"/>
      <c r="ACZ53" s="61"/>
      <c r="ADA53" s="61"/>
      <c r="ADB53" s="61"/>
      <c r="ADC53" s="61"/>
      <c r="ADD53" s="61"/>
      <c r="ADE53" s="61"/>
      <c r="ADF53" s="61"/>
      <c r="ADG53" s="61"/>
      <c r="ADH53" s="61"/>
      <c r="ADI53" s="61"/>
      <c r="ADJ53" s="61"/>
      <c r="ADK53" s="61"/>
      <c r="ADL53" s="61"/>
      <c r="ADM53" s="61"/>
      <c r="ADN53" s="61"/>
      <c r="ADO53" s="61"/>
      <c r="ADP53" s="61"/>
      <c r="ADQ53" s="61"/>
      <c r="ADR53" s="61"/>
      <c r="ADS53" s="61"/>
      <c r="ADT53" s="61"/>
      <c r="ADU53" s="61"/>
      <c r="ADV53" s="61"/>
      <c r="ADW53" s="61"/>
      <c r="ADX53" s="61"/>
      <c r="ADY53" s="61"/>
      <c r="ADZ53" s="61"/>
      <c r="AEA53" s="61"/>
      <c r="AEB53" s="61"/>
      <c r="AEC53" s="61"/>
      <c r="AED53" s="61"/>
      <c r="AEE53" s="61"/>
      <c r="AEF53" s="61"/>
      <c r="AEG53" s="61"/>
      <c r="AEH53" s="61"/>
      <c r="AEI53" s="61"/>
      <c r="AEJ53" s="61"/>
      <c r="AEK53" s="61"/>
      <c r="AEL53" s="61"/>
      <c r="AEM53" s="61"/>
      <c r="AEN53" s="61"/>
      <c r="AEO53" s="61"/>
      <c r="AEP53" s="61"/>
      <c r="AEQ53" s="61"/>
      <c r="AER53" s="61"/>
      <c r="AES53" s="61"/>
      <c r="AET53" s="61"/>
      <c r="AEU53" s="61"/>
      <c r="AEV53" s="61"/>
      <c r="AEW53" s="61"/>
      <c r="AEX53" s="61"/>
      <c r="AEY53" s="61"/>
      <c r="AEZ53" s="61"/>
      <c r="AFA53" s="61"/>
      <c r="AFB53" s="61"/>
      <c r="AFC53" s="61"/>
      <c r="AFD53" s="61"/>
      <c r="AFE53" s="61"/>
      <c r="AFF53" s="61"/>
      <c r="AFG53" s="61"/>
      <c r="AFH53" s="61"/>
      <c r="AFI53" s="61"/>
      <c r="AFJ53" s="61"/>
      <c r="AFK53" s="61"/>
      <c r="AFL53" s="61"/>
      <c r="AFM53" s="61"/>
      <c r="AFN53" s="61"/>
      <c r="AFO53" s="61"/>
      <c r="AFP53" s="61"/>
      <c r="AFQ53" s="61"/>
      <c r="AFR53" s="61"/>
      <c r="AFS53" s="61"/>
      <c r="AFT53" s="61"/>
      <c r="AFU53" s="61"/>
      <c r="AFV53" s="61"/>
      <c r="AFW53" s="61"/>
      <c r="AFX53" s="61"/>
      <c r="AFY53" s="61"/>
      <c r="AFZ53" s="61"/>
      <c r="AGA53" s="61"/>
      <c r="AGB53" s="61"/>
      <c r="AGC53" s="61"/>
      <c r="AGD53" s="61"/>
      <c r="AGE53" s="61"/>
      <c r="AGF53" s="61"/>
      <c r="AGG53" s="61"/>
      <c r="AGH53" s="61"/>
      <c r="AGI53" s="61"/>
      <c r="AGJ53" s="61"/>
      <c r="AGK53" s="61"/>
      <c r="AGL53" s="61"/>
      <c r="AGM53" s="61"/>
      <c r="AGN53" s="61"/>
      <c r="AGO53" s="61"/>
      <c r="AGP53" s="61"/>
      <c r="AGQ53" s="61"/>
      <c r="AGR53" s="61"/>
      <c r="AGS53" s="61"/>
      <c r="AGT53" s="61"/>
      <c r="AGU53" s="61"/>
      <c r="AGV53" s="61"/>
      <c r="AGW53" s="61"/>
      <c r="AGX53" s="61"/>
      <c r="AGY53" s="61"/>
      <c r="AGZ53" s="61"/>
      <c r="AHA53" s="61"/>
      <c r="AHB53" s="61"/>
      <c r="AHC53" s="61"/>
      <c r="AHD53" s="61"/>
      <c r="AHE53" s="61"/>
      <c r="AHF53" s="61"/>
      <c r="AHG53" s="61"/>
      <c r="AHH53" s="61"/>
      <c r="AHI53" s="61"/>
      <c r="AHJ53" s="61"/>
      <c r="AHK53" s="61"/>
      <c r="AHL53" s="61"/>
      <c r="AHM53" s="61"/>
      <c r="AHN53" s="61"/>
      <c r="AHO53" s="61"/>
      <c r="AHP53" s="61"/>
      <c r="AHQ53" s="61"/>
      <c r="AHR53" s="61"/>
      <c r="AHS53" s="61"/>
      <c r="AHT53" s="61"/>
      <c r="AHU53" s="61"/>
      <c r="AHV53" s="61"/>
      <c r="AHW53" s="61"/>
      <c r="AHX53" s="61"/>
      <c r="AHY53" s="61"/>
      <c r="AHZ53" s="61"/>
      <c r="AIA53" s="61"/>
      <c r="AIB53" s="61"/>
      <c r="AIC53" s="61"/>
      <c r="AID53" s="61"/>
      <c r="AIE53" s="61"/>
      <c r="AIF53" s="61"/>
      <c r="AIG53" s="61"/>
      <c r="AIH53" s="61"/>
      <c r="AII53" s="61"/>
      <c r="AIJ53" s="61"/>
      <c r="AIK53" s="61"/>
      <c r="AIL53" s="61"/>
      <c r="AIM53" s="61"/>
      <c r="AIN53" s="61"/>
      <c r="AIO53" s="61"/>
      <c r="AIP53" s="61"/>
      <c r="AIQ53" s="61"/>
      <c r="AIR53" s="61"/>
      <c r="AIS53" s="61"/>
      <c r="AIT53" s="61"/>
      <c r="AIU53" s="61"/>
      <c r="AIV53" s="61"/>
      <c r="AIW53" s="61"/>
      <c r="AIX53" s="61"/>
      <c r="AIY53" s="61"/>
      <c r="AIZ53" s="61"/>
      <c r="AJA53" s="61"/>
      <c r="AJB53" s="61"/>
      <c r="AJC53" s="61"/>
      <c r="AJD53" s="61"/>
      <c r="AJE53" s="61"/>
      <c r="AJF53" s="61"/>
      <c r="AJG53" s="61"/>
      <c r="AJH53" s="61"/>
      <c r="AJI53" s="61"/>
      <c r="AJJ53" s="61"/>
      <c r="AJK53" s="61"/>
      <c r="AJL53" s="61"/>
      <c r="AJM53" s="61"/>
      <c r="AJN53" s="61"/>
      <c r="AJO53" s="61"/>
      <c r="AJP53" s="61"/>
      <c r="AJQ53" s="61"/>
      <c r="AJR53" s="61"/>
      <c r="AJS53" s="61"/>
      <c r="AJT53" s="61"/>
      <c r="AJU53" s="61"/>
      <c r="AJV53" s="61"/>
      <c r="AJW53" s="61"/>
      <c r="AJX53" s="61"/>
      <c r="AJY53" s="61"/>
      <c r="AJZ53" s="61"/>
      <c r="AKA53" s="61"/>
      <c r="AKB53" s="61"/>
      <c r="AKC53" s="61"/>
      <c r="AKD53" s="61"/>
      <c r="AKE53" s="61"/>
      <c r="AKF53" s="61"/>
      <c r="AKG53" s="61"/>
      <c r="AKH53" s="61"/>
      <c r="AKI53" s="61"/>
      <c r="AKJ53" s="61"/>
      <c r="AKK53" s="61"/>
      <c r="AKL53" s="61"/>
      <c r="AKM53" s="61"/>
      <c r="AKN53" s="61"/>
      <c r="AKO53" s="61"/>
      <c r="AKP53" s="61"/>
      <c r="AKQ53" s="61"/>
      <c r="AKR53" s="61"/>
      <c r="AKS53" s="61"/>
      <c r="AKT53" s="61"/>
      <c r="AKU53" s="61"/>
      <c r="AKV53" s="61"/>
      <c r="AKW53" s="61"/>
      <c r="AKX53" s="61"/>
      <c r="AKY53" s="61"/>
      <c r="AKZ53" s="61"/>
      <c r="ALA53" s="61"/>
      <c r="ALB53" s="61"/>
      <c r="ALC53" s="61"/>
      <c r="ALD53" s="61"/>
      <c r="ALE53" s="61"/>
      <c r="ALF53" s="61"/>
      <c r="ALG53" s="61"/>
      <c r="ALH53" s="61"/>
      <c r="ALI53" s="61"/>
      <c r="ALJ53" s="61"/>
      <c r="ALK53" s="61"/>
      <c r="ALL53" s="61"/>
      <c r="ALM53" s="61"/>
      <c r="ALN53" s="61"/>
      <c r="ALO53" s="61"/>
      <c r="ALP53" s="61"/>
      <c r="ALQ53" s="61"/>
      <c r="ALR53" s="61"/>
      <c r="ALS53" s="61"/>
      <c r="ALT53" s="61"/>
      <c r="ALU53" s="61"/>
      <c r="ALV53" s="61"/>
      <c r="ALW53" s="61"/>
      <c r="ALX53" s="61"/>
      <c r="ALY53" s="61"/>
      <c r="ALZ53" s="61"/>
      <c r="AMA53" s="61"/>
      <c r="AMB53" s="61"/>
      <c r="AMC53" s="61"/>
      <c r="AMD53" s="61"/>
      <c r="AME53" s="61"/>
      <c r="AMF53" s="61"/>
      <c r="AMG53" s="61"/>
      <c r="AMH53" s="61"/>
      <c r="AMI53" s="61"/>
      <c r="AMJ53" s="61"/>
      <c r="AMK53" s="61"/>
      <c r="AML53" s="61"/>
      <c r="AMM53" s="61"/>
      <c r="AMN53" s="61"/>
      <c r="AMO53" s="61"/>
      <c r="AMP53" s="61"/>
      <c r="AMQ53" s="61"/>
      <c r="AMR53" s="61"/>
      <c r="AMS53" s="61"/>
      <c r="AMT53" s="61"/>
      <c r="AMU53" s="61"/>
      <c r="AMV53" s="61"/>
      <c r="AMW53" s="61"/>
      <c r="AMX53" s="61"/>
      <c r="AMY53" s="61"/>
      <c r="AMZ53" s="61"/>
      <c r="ANA53" s="61"/>
      <c r="ANB53" s="61"/>
      <c r="ANC53" s="61"/>
      <c r="AND53" s="61"/>
      <c r="ANE53" s="61"/>
      <c r="ANF53" s="61"/>
      <c r="ANG53" s="61"/>
      <c r="ANH53" s="61"/>
      <c r="ANI53" s="61"/>
      <c r="ANJ53" s="61"/>
      <c r="ANK53" s="61"/>
      <c r="ANL53" s="61"/>
      <c r="ANM53" s="61"/>
      <c r="ANN53" s="61"/>
      <c r="ANO53" s="61"/>
      <c r="ANP53" s="61"/>
      <c r="ANQ53" s="61"/>
      <c r="ANR53" s="61"/>
      <c r="ANS53" s="61"/>
      <c r="ANT53" s="61"/>
      <c r="ANU53" s="61"/>
      <c r="ANV53" s="61"/>
      <c r="ANW53" s="61"/>
      <c r="ANX53" s="61"/>
      <c r="ANY53" s="61"/>
      <c r="ANZ53" s="61"/>
      <c r="AOA53" s="61"/>
      <c r="AOB53" s="61"/>
      <c r="AOC53" s="61"/>
      <c r="AOD53" s="61"/>
      <c r="AOE53" s="61"/>
      <c r="AOF53" s="61"/>
      <c r="AOG53" s="61"/>
      <c r="AOH53" s="61"/>
      <c r="AOI53" s="61"/>
      <c r="AOJ53" s="61"/>
      <c r="AOK53" s="61"/>
      <c r="AOL53" s="61"/>
      <c r="AOM53" s="61"/>
      <c r="AON53" s="61"/>
      <c r="AOO53" s="61"/>
      <c r="AOP53" s="61"/>
      <c r="AOQ53" s="61"/>
      <c r="AOR53" s="61"/>
      <c r="AOS53" s="61"/>
      <c r="AOT53" s="61"/>
      <c r="AOU53" s="61"/>
      <c r="AOV53" s="61"/>
      <c r="AOW53" s="61"/>
      <c r="AOX53" s="61"/>
      <c r="AOY53" s="61"/>
      <c r="AOZ53" s="61"/>
      <c r="APA53" s="61"/>
      <c r="APB53" s="61"/>
      <c r="APC53" s="61"/>
      <c r="APD53" s="61"/>
      <c r="APE53" s="61"/>
      <c r="APF53" s="61"/>
      <c r="APG53" s="61"/>
      <c r="APH53" s="61"/>
      <c r="API53" s="61"/>
      <c r="APJ53" s="61"/>
      <c r="APK53" s="61"/>
      <c r="APL53" s="61"/>
      <c r="APM53" s="61"/>
      <c r="APN53" s="61"/>
      <c r="APO53" s="61"/>
      <c r="APP53" s="61"/>
      <c r="APQ53" s="61"/>
      <c r="APR53" s="61"/>
      <c r="APS53" s="61"/>
      <c r="APT53" s="61"/>
      <c r="APU53" s="61"/>
      <c r="APV53" s="61"/>
      <c r="APW53" s="61"/>
      <c r="APX53" s="61"/>
      <c r="APY53" s="61"/>
      <c r="APZ53" s="61"/>
      <c r="AQA53" s="61"/>
      <c r="AQB53" s="61"/>
      <c r="AQC53" s="61"/>
      <c r="AQD53" s="61"/>
      <c r="AQE53" s="61"/>
      <c r="AQF53" s="61"/>
      <c r="AQG53" s="61"/>
      <c r="AQH53" s="61"/>
      <c r="AQI53" s="61"/>
      <c r="AQJ53" s="61"/>
      <c r="AQK53" s="61"/>
      <c r="AQL53" s="61"/>
      <c r="AQM53" s="61"/>
      <c r="AQN53" s="61"/>
      <c r="AQO53" s="61"/>
      <c r="AQP53" s="61"/>
      <c r="AQQ53" s="61"/>
      <c r="AQR53" s="61"/>
      <c r="AQS53" s="61"/>
      <c r="AQT53" s="61"/>
      <c r="AQU53" s="61"/>
      <c r="AQV53" s="61"/>
      <c r="AQW53" s="61"/>
      <c r="AQX53" s="61"/>
      <c r="AQY53" s="61"/>
      <c r="AQZ53" s="61"/>
      <c r="ARA53" s="61"/>
      <c r="ARB53" s="61"/>
      <c r="ARC53" s="61"/>
      <c r="ARD53" s="61"/>
      <c r="ARE53" s="61"/>
      <c r="ARF53" s="61"/>
      <c r="ARG53" s="61"/>
      <c r="ARH53" s="61"/>
      <c r="ARI53" s="61"/>
      <c r="ARJ53" s="61"/>
      <c r="ARK53" s="61"/>
      <c r="ARL53" s="61"/>
      <c r="ARM53" s="61"/>
      <c r="ARN53" s="61"/>
      <c r="ARO53" s="61"/>
      <c r="ARP53" s="61"/>
      <c r="ARQ53" s="61"/>
      <c r="ARR53" s="61"/>
      <c r="ARS53" s="61"/>
      <c r="ART53" s="61"/>
      <c r="ARU53" s="61"/>
      <c r="ARV53" s="61"/>
      <c r="ARW53" s="61"/>
      <c r="ARX53" s="61"/>
      <c r="ARY53" s="61"/>
      <c r="ARZ53" s="61"/>
      <c r="ASA53" s="61"/>
      <c r="ASB53" s="61"/>
      <c r="ASC53" s="61"/>
      <c r="ASD53" s="61"/>
      <c r="ASE53" s="61"/>
      <c r="ASF53" s="61"/>
      <c r="ASG53" s="61"/>
      <c r="ASH53" s="61"/>
      <c r="ASI53" s="61"/>
      <c r="ASJ53" s="61"/>
      <c r="ASK53" s="61"/>
      <c r="ASL53" s="61"/>
      <c r="ASM53" s="61"/>
      <c r="ASN53" s="61"/>
      <c r="ASO53" s="61"/>
      <c r="ASP53" s="61"/>
      <c r="ASQ53" s="61"/>
      <c r="ASR53" s="61"/>
      <c r="ASS53" s="61"/>
      <c r="AST53" s="61"/>
      <c r="ASU53" s="61"/>
      <c r="ASV53" s="61"/>
      <c r="ASW53" s="61"/>
      <c r="ASX53" s="61"/>
      <c r="ASY53" s="61"/>
      <c r="ASZ53" s="61"/>
      <c r="ATA53" s="61"/>
      <c r="ATB53" s="61"/>
      <c r="ATC53" s="61"/>
      <c r="ATD53" s="61"/>
      <c r="ATE53" s="61"/>
      <c r="ATF53" s="61"/>
      <c r="ATG53" s="61"/>
      <c r="ATH53" s="61"/>
      <c r="ATI53" s="61"/>
      <c r="ATJ53" s="61"/>
      <c r="ATK53" s="61"/>
      <c r="ATL53" s="61"/>
      <c r="ATM53" s="61"/>
      <c r="ATN53" s="61"/>
      <c r="ATO53" s="61"/>
      <c r="ATP53" s="61"/>
      <c r="ATQ53" s="61"/>
      <c r="ATR53" s="61"/>
      <c r="ATS53" s="61"/>
      <c r="ATT53" s="61"/>
      <c r="ATU53" s="61"/>
      <c r="ATV53" s="61"/>
      <c r="ATW53" s="61"/>
      <c r="ATX53" s="61"/>
      <c r="ATY53" s="61"/>
      <c r="ATZ53" s="61"/>
      <c r="AUA53" s="61"/>
      <c r="AUB53" s="61"/>
      <c r="AUC53" s="61"/>
      <c r="AUD53" s="61"/>
      <c r="AUE53" s="61"/>
      <c r="AUF53" s="61"/>
      <c r="AUG53" s="61"/>
      <c r="AUH53" s="61"/>
      <c r="AUI53" s="61"/>
      <c r="AUJ53" s="61"/>
      <c r="AUK53" s="61"/>
      <c r="AUL53" s="61"/>
      <c r="AUM53" s="61"/>
      <c r="AUN53" s="61"/>
      <c r="AUO53" s="61"/>
      <c r="AUP53" s="61"/>
      <c r="AUQ53" s="61"/>
      <c r="AUR53" s="61"/>
      <c r="AUS53" s="61"/>
      <c r="AUT53" s="61"/>
      <c r="AUU53" s="61"/>
      <c r="AUV53" s="61"/>
      <c r="AUW53" s="61"/>
      <c r="AUX53" s="61"/>
      <c r="AUY53" s="61"/>
      <c r="AUZ53" s="61"/>
      <c r="AVA53" s="61"/>
      <c r="AVB53" s="61"/>
      <c r="AVC53" s="61"/>
      <c r="AVD53" s="61"/>
      <c r="AVE53" s="61"/>
      <c r="AVF53" s="61"/>
      <c r="AVG53" s="61"/>
      <c r="AVH53" s="61"/>
      <c r="AVI53" s="61"/>
      <c r="AVJ53" s="61"/>
      <c r="AVK53" s="61"/>
      <c r="AVL53" s="61"/>
      <c r="AVM53" s="61"/>
      <c r="AVN53" s="61"/>
      <c r="AVO53" s="61"/>
      <c r="AVP53" s="61"/>
      <c r="AVQ53" s="61"/>
      <c r="AVR53" s="61"/>
      <c r="AVS53" s="61"/>
      <c r="AVT53" s="61"/>
      <c r="AVU53" s="61"/>
      <c r="AVV53" s="61"/>
      <c r="AVW53" s="61"/>
      <c r="AVX53" s="61"/>
      <c r="AVY53" s="61"/>
      <c r="AVZ53" s="61"/>
      <c r="AWA53" s="61"/>
      <c r="AWB53" s="61"/>
      <c r="AWC53" s="61"/>
      <c r="AWD53" s="61"/>
      <c r="AWE53" s="61"/>
      <c r="AWF53" s="61"/>
      <c r="AWG53" s="61"/>
      <c r="AWH53" s="61"/>
      <c r="AWI53" s="61"/>
      <c r="AWJ53" s="61"/>
      <c r="AWK53" s="61"/>
      <c r="AWL53" s="61"/>
      <c r="AWM53" s="61"/>
      <c r="AWN53" s="61"/>
      <c r="AWO53" s="61"/>
      <c r="AWP53" s="61"/>
      <c r="AWQ53" s="61"/>
      <c r="AWR53" s="61"/>
      <c r="AWS53" s="61"/>
      <c r="AWT53" s="61"/>
      <c r="AWU53" s="61"/>
      <c r="AWV53" s="61"/>
      <c r="AWW53" s="61"/>
      <c r="AWX53" s="61"/>
      <c r="AWY53" s="61"/>
      <c r="AWZ53" s="61"/>
      <c r="AXA53" s="61"/>
      <c r="AXB53" s="61"/>
      <c r="AXC53" s="61"/>
      <c r="AXD53" s="61"/>
      <c r="AXE53" s="61"/>
      <c r="AXF53" s="61"/>
      <c r="AXG53" s="61"/>
      <c r="AXH53" s="61"/>
      <c r="AXI53" s="61"/>
      <c r="AXJ53" s="61"/>
      <c r="AXK53" s="61"/>
      <c r="AXL53" s="61"/>
      <c r="AXM53" s="61"/>
      <c r="AXN53" s="61"/>
      <c r="AXO53" s="61"/>
      <c r="AXP53" s="61"/>
      <c r="AXQ53" s="61"/>
      <c r="AXR53" s="61"/>
      <c r="AXS53" s="61"/>
      <c r="AXT53" s="61"/>
      <c r="AXU53" s="61"/>
      <c r="AXV53" s="61"/>
      <c r="AXW53" s="61"/>
      <c r="AXX53" s="61"/>
      <c r="AXY53" s="61"/>
      <c r="AXZ53" s="61"/>
      <c r="AYA53" s="61"/>
      <c r="AYB53" s="61"/>
      <c r="AYC53" s="61"/>
      <c r="AYD53" s="61"/>
      <c r="AYE53" s="61"/>
      <c r="AYF53" s="61"/>
      <c r="AYG53" s="61"/>
      <c r="AYH53" s="61"/>
      <c r="AYI53" s="61"/>
      <c r="AYJ53" s="61"/>
      <c r="AYK53" s="61"/>
      <c r="AYL53" s="61"/>
      <c r="AYM53" s="61"/>
      <c r="AYN53" s="61"/>
      <c r="AYO53" s="61"/>
      <c r="AYP53" s="61"/>
      <c r="AYQ53" s="61"/>
      <c r="AYR53" s="61"/>
      <c r="AYS53" s="61"/>
      <c r="AYT53" s="61"/>
      <c r="AYU53" s="61"/>
      <c r="AYV53" s="61"/>
      <c r="AYW53" s="61"/>
      <c r="AYX53" s="61"/>
      <c r="AYY53" s="61"/>
      <c r="AYZ53" s="61"/>
      <c r="AZA53" s="61"/>
      <c r="AZB53" s="61"/>
      <c r="AZC53" s="61"/>
      <c r="AZD53" s="61"/>
      <c r="AZE53" s="61"/>
      <c r="AZF53" s="61"/>
      <c r="AZG53" s="61"/>
      <c r="AZH53" s="61"/>
      <c r="AZI53" s="61"/>
      <c r="AZJ53" s="61"/>
      <c r="AZK53" s="61"/>
      <c r="AZL53" s="61"/>
      <c r="AZM53" s="61"/>
      <c r="AZN53" s="61"/>
      <c r="AZO53" s="61"/>
      <c r="AZP53" s="61"/>
      <c r="AZQ53" s="61"/>
      <c r="AZR53" s="61"/>
      <c r="AZS53" s="61"/>
      <c r="AZT53" s="61"/>
      <c r="AZU53" s="61"/>
      <c r="AZV53" s="61"/>
      <c r="AZW53" s="61"/>
      <c r="AZX53" s="61"/>
      <c r="AZY53" s="61"/>
      <c r="AZZ53" s="61"/>
      <c r="BAA53" s="61"/>
      <c r="BAB53" s="61"/>
      <c r="BAC53" s="61"/>
      <c r="BAD53" s="61"/>
      <c r="BAE53" s="61"/>
      <c r="BAF53" s="61"/>
      <c r="BAG53" s="61"/>
      <c r="BAH53" s="61"/>
      <c r="BAI53" s="61"/>
      <c r="BAJ53" s="61"/>
      <c r="BAK53" s="61"/>
      <c r="BAL53" s="61"/>
      <c r="BAM53" s="61"/>
      <c r="BAN53" s="61"/>
      <c r="BAO53" s="61"/>
      <c r="BAP53" s="61"/>
      <c r="BAQ53" s="61"/>
      <c r="BAR53" s="61"/>
      <c r="BAS53" s="61"/>
      <c r="BAT53" s="61"/>
      <c r="BAU53" s="61"/>
      <c r="BAV53" s="61"/>
      <c r="BAW53" s="61"/>
      <c r="BAX53" s="61"/>
      <c r="BAY53" s="61"/>
      <c r="BAZ53" s="61"/>
      <c r="BBA53" s="61"/>
      <c r="BBB53" s="61"/>
      <c r="BBC53" s="61"/>
      <c r="BBD53" s="61"/>
      <c r="BBE53" s="61"/>
      <c r="BBF53" s="61"/>
      <c r="BBG53" s="61"/>
      <c r="BBH53" s="61"/>
      <c r="BBI53" s="61"/>
      <c r="BBJ53" s="61"/>
      <c r="BBK53" s="61"/>
      <c r="BBL53" s="61"/>
      <c r="BBM53" s="61"/>
      <c r="BBN53" s="61"/>
      <c r="BBO53" s="61"/>
      <c r="BBP53" s="61"/>
      <c r="BBQ53" s="61"/>
      <c r="BBR53" s="61"/>
      <c r="BBS53" s="61"/>
      <c r="BBT53" s="61"/>
      <c r="BBU53" s="61"/>
      <c r="BBV53" s="61"/>
      <c r="BBW53" s="61"/>
      <c r="BBX53" s="61"/>
      <c r="BBY53" s="61"/>
      <c r="BBZ53" s="61"/>
      <c r="BCA53" s="61"/>
      <c r="BCB53" s="61"/>
      <c r="BCC53" s="61"/>
      <c r="BCD53" s="61"/>
      <c r="BCE53" s="61"/>
      <c r="BCF53" s="61"/>
      <c r="BCG53" s="61"/>
      <c r="BCH53" s="61"/>
      <c r="BCI53" s="61"/>
      <c r="BCJ53" s="61"/>
      <c r="BCK53" s="61"/>
      <c r="BCL53" s="61"/>
      <c r="BCM53" s="61"/>
      <c r="BCN53" s="61"/>
      <c r="BCO53" s="61"/>
      <c r="BCP53" s="61"/>
      <c r="BCQ53" s="61"/>
      <c r="BCR53" s="61"/>
      <c r="BCS53" s="61"/>
      <c r="BCT53" s="61"/>
      <c r="BCU53" s="61"/>
      <c r="BCV53" s="61"/>
      <c r="BCW53" s="61"/>
      <c r="BCX53" s="61"/>
      <c r="BCY53" s="61"/>
      <c r="BCZ53" s="61"/>
      <c r="BDA53" s="61"/>
      <c r="BDB53" s="61"/>
      <c r="BDC53" s="61"/>
      <c r="BDD53" s="61"/>
      <c r="BDE53" s="61"/>
      <c r="BDF53" s="61"/>
      <c r="BDG53" s="61"/>
      <c r="BDH53" s="61"/>
      <c r="BDI53" s="61"/>
      <c r="BDJ53" s="61"/>
      <c r="BDK53" s="61"/>
      <c r="BDL53" s="61"/>
      <c r="BDM53" s="61"/>
      <c r="BDN53" s="61"/>
      <c r="BDO53" s="61"/>
      <c r="BDP53" s="61"/>
      <c r="BDQ53" s="61"/>
      <c r="BDR53" s="61"/>
      <c r="BDS53" s="61"/>
      <c r="BDT53" s="61"/>
      <c r="BDU53" s="61"/>
      <c r="BDV53" s="61"/>
      <c r="BDW53" s="61"/>
      <c r="BDX53" s="61"/>
      <c r="BDY53" s="61"/>
      <c r="BDZ53" s="61"/>
      <c r="BEA53" s="61"/>
      <c r="BEB53" s="61"/>
      <c r="BEC53" s="61"/>
      <c r="BED53" s="61"/>
      <c r="BEE53" s="61"/>
      <c r="BEF53" s="61"/>
      <c r="BEG53" s="61"/>
      <c r="BEH53" s="61"/>
      <c r="BEI53" s="61"/>
      <c r="BEJ53" s="61"/>
      <c r="BEK53" s="61"/>
      <c r="BEL53" s="61"/>
      <c r="BEM53" s="61"/>
      <c r="BEN53" s="61"/>
      <c r="BEO53" s="61"/>
      <c r="BEP53" s="61"/>
      <c r="BEQ53" s="61"/>
      <c r="BER53" s="61"/>
      <c r="BES53" s="61"/>
      <c r="BET53" s="61"/>
      <c r="BEU53" s="61"/>
      <c r="BEV53" s="61"/>
      <c r="BEW53" s="61"/>
      <c r="BEX53" s="61"/>
      <c r="BEY53" s="61"/>
      <c r="BEZ53" s="61"/>
      <c r="BFA53" s="61"/>
      <c r="BFB53" s="61"/>
      <c r="BFC53" s="61"/>
      <c r="BFD53" s="61"/>
      <c r="BFE53" s="61"/>
      <c r="BFF53" s="61"/>
      <c r="BFG53" s="61"/>
      <c r="BFH53" s="61"/>
      <c r="BFI53" s="61"/>
      <c r="BFJ53" s="61"/>
      <c r="BFK53" s="61"/>
      <c r="BFL53" s="61"/>
      <c r="BFM53" s="61"/>
      <c r="BFN53" s="61"/>
      <c r="BFO53" s="61"/>
      <c r="BFP53" s="61"/>
      <c r="BFQ53" s="61"/>
      <c r="BFR53" s="61"/>
      <c r="BFS53" s="61"/>
      <c r="BFT53" s="61"/>
      <c r="BFU53" s="61"/>
      <c r="BFV53" s="61"/>
      <c r="BFW53" s="61"/>
      <c r="BFX53" s="61"/>
      <c r="BFY53" s="61"/>
      <c r="BFZ53" s="61"/>
      <c r="BGA53" s="61"/>
      <c r="BGB53" s="61"/>
      <c r="BGC53" s="61"/>
      <c r="BGD53" s="61"/>
      <c r="BGE53" s="61"/>
      <c r="BGF53" s="61"/>
      <c r="BGG53" s="61"/>
      <c r="BGH53" s="61"/>
      <c r="BGI53" s="61"/>
      <c r="BGJ53" s="61"/>
      <c r="BGK53" s="61"/>
      <c r="BGL53" s="61"/>
      <c r="BGM53" s="61"/>
      <c r="BGN53" s="61"/>
      <c r="BGO53" s="61"/>
      <c r="BGP53" s="61"/>
      <c r="BGQ53" s="61"/>
      <c r="BGR53" s="61"/>
      <c r="BGS53" s="61"/>
      <c r="BGT53" s="61"/>
      <c r="BGU53" s="61"/>
      <c r="BGV53" s="61"/>
      <c r="BGW53" s="61"/>
      <c r="BGX53" s="61"/>
      <c r="BGY53" s="61"/>
      <c r="BGZ53" s="61"/>
      <c r="BHA53" s="61"/>
      <c r="BHB53" s="61"/>
      <c r="BHC53" s="61"/>
      <c r="BHD53" s="61"/>
      <c r="BHE53" s="61"/>
      <c r="BHF53" s="61"/>
      <c r="BHG53" s="61"/>
      <c r="BHH53" s="61"/>
      <c r="BHI53" s="61"/>
      <c r="BHJ53" s="61"/>
      <c r="BHK53" s="61"/>
      <c r="BHL53" s="61"/>
      <c r="BHM53" s="61"/>
      <c r="BHN53" s="61"/>
      <c r="BHO53" s="61"/>
      <c r="BHP53" s="61"/>
      <c r="BHQ53" s="61"/>
      <c r="BHR53" s="61"/>
      <c r="BHS53" s="61"/>
      <c r="BHT53" s="61"/>
      <c r="BHU53" s="61"/>
      <c r="BHV53" s="61"/>
      <c r="BHW53" s="61"/>
      <c r="BHX53" s="61"/>
      <c r="BHY53" s="61"/>
      <c r="BHZ53" s="61"/>
      <c r="BIA53" s="61"/>
      <c r="BIB53" s="61"/>
      <c r="BIC53" s="61"/>
      <c r="BID53" s="61"/>
      <c r="BIE53" s="61"/>
      <c r="BIF53" s="61"/>
      <c r="BIG53" s="61"/>
      <c r="BIH53" s="61"/>
      <c r="BII53" s="61"/>
      <c r="BIJ53" s="61"/>
      <c r="BIK53" s="61"/>
      <c r="BIL53" s="61"/>
      <c r="BIM53" s="61"/>
      <c r="BIN53" s="61"/>
      <c r="BIO53" s="61"/>
      <c r="BIP53" s="61"/>
      <c r="BIQ53" s="61"/>
      <c r="BIR53" s="61"/>
      <c r="BIS53" s="61"/>
      <c r="BIT53" s="61"/>
      <c r="BIU53" s="61"/>
      <c r="BIV53" s="61"/>
      <c r="BIW53" s="61"/>
      <c r="BIX53" s="61"/>
      <c r="BIY53" s="61"/>
      <c r="BIZ53" s="61"/>
      <c r="BJA53" s="61"/>
      <c r="BJB53" s="61"/>
      <c r="BJC53" s="61"/>
      <c r="BJD53" s="61"/>
      <c r="BJE53" s="61"/>
      <c r="BJF53" s="61"/>
      <c r="BJG53" s="61"/>
      <c r="BJH53" s="61"/>
      <c r="BJI53" s="61"/>
      <c r="BJJ53" s="61"/>
      <c r="BJK53" s="61"/>
      <c r="BJL53" s="61"/>
      <c r="BJM53" s="61"/>
      <c r="BJN53" s="61"/>
      <c r="BJO53" s="61"/>
      <c r="BJP53" s="61"/>
      <c r="BJQ53" s="61"/>
      <c r="BJR53" s="61"/>
      <c r="BJS53" s="61"/>
      <c r="BJT53" s="61"/>
      <c r="BJU53" s="61"/>
      <c r="BJV53" s="61"/>
      <c r="BJW53" s="61"/>
      <c r="BJX53" s="61"/>
      <c r="BJY53" s="61"/>
      <c r="BJZ53" s="61"/>
      <c r="BKA53" s="61"/>
      <c r="BKB53" s="61"/>
      <c r="BKC53" s="61"/>
      <c r="BKD53" s="61"/>
      <c r="BKE53" s="61"/>
      <c r="BKF53" s="61"/>
      <c r="BKG53" s="61"/>
      <c r="BKH53" s="61"/>
      <c r="BKI53" s="61"/>
      <c r="BKJ53" s="61"/>
      <c r="BKK53" s="61"/>
      <c r="BKL53" s="61"/>
      <c r="BKM53" s="61"/>
      <c r="BKN53" s="61"/>
      <c r="BKO53" s="61"/>
      <c r="BKP53" s="61"/>
      <c r="BKQ53" s="61"/>
      <c r="BKR53" s="61"/>
      <c r="BKS53" s="61"/>
      <c r="BKT53" s="61"/>
      <c r="BKU53" s="61"/>
      <c r="BKV53" s="61"/>
      <c r="BKW53" s="61"/>
      <c r="BKX53" s="61"/>
      <c r="BKY53" s="61"/>
      <c r="BKZ53" s="61"/>
      <c r="BLA53" s="61"/>
      <c r="BLB53" s="61"/>
      <c r="BLC53" s="61"/>
      <c r="BLD53" s="61"/>
      <c r="BLE53" s="61"/>
      <c r="BLF53" s="61"/>
      <c r="BLG53" s="61"/>
      <c r="BLH53" s="61"/>
      <c r="BLI53" s="61"/>
      <c r="BLJ53" s="61"/>
      <c r="BLK53" s="61"/>
      <c r="BLL53" s="61"/>
      <c r="BLM53" s="61"/>
      <c r="BLN53" s="61"/>
      <c r="BLO53" s="61"/>
      <c r="BLP53" s="61"/>
      <c r="BLQ53" s="61"/>
      <c r="BLR53" s="61"/>
      <c r="BLS53" s="61"/>
      <c r="BLT53" s="61"/>
      <c r="BLU53" s="61"/>
      <c r="BLV53" s="61"/>
      <c r="BLW53" s="61"/>
      <c r="BLX53" s="61"/>
      <c r="BLY53" s="61"/>
      <c r="BLZ53" s="61"/>
      <c r="BMA53" s="61"/>
      <c r="BMB53" s="61"/>
      <c r="BMC53" s="61"/>
      <c r="BMD53" s="61"/>
      <c r="BME53" s="61"/>
      <c r="BMF53" s="61"/>
      <c r="BMG53" s="61"/>
      <c r="BMH53" s="61"/>
      <c r="BMI53" s="61"/>
      <c r="BMJ53" s="61"/>
      <c r="BMK53" s="61"/>
      <c r="BML53" s="61"/>
      <c r="BMM53" s="61"/>
      <c r="BMN53" s="61"/>
      <c r="BMO53" s="61"/>
      <c r="BMP53" s="61"/>
      <c r="BMQ53" s="61"/>
      <c r="BMR53" s="61"/>
      <c r="BMS53" s="61"/>
      <c r="BMT53" s="61"/>
      <c r="BMU53" s="61"/>
      <c r="BMV53" s="61"/>
      <c r="BMW53" s="61"/>
      <c r="BMX53" s="61"/>
      <c r="BMY53" s="61"/>
      <c r="BMZ53" s="61"/>
      <c r="BNA53" s="61"/>
      <c r="BNB53" s="61"/>
      <c r="BNC53" s="61"/>
      <c r="BND53" s="61"/>
      <c r="BNE53" s="61"/>
      <c r="BNF53" s="61"/>
      <c r="BNG53" s="61"/>
      <c r="BNH53" s="61"/>
      <c r="BNI53" s="61"/>
      <c r="BNJ53" s="61"/>
      <c r="BNK53" s="61"/>
      <c r="BNL53" s="61"/>
      <c r="BNM53" s="61"/>
      <c r="BNN53" s="61"/>
      <c r="BNO53" s="61"/>
      <c r="BNP53" s="61"/>
      <c r="BNQ53" s="61"/>
      <c r="BNR53" s="61"/>
      <c r="BNS53" s="61"/>
      <c r="BNT53" s="61"/>
      <c r="BNU53" s="61"/>
      <c r="BNV53" s="61"/>
      <c r="BNW53" s="61"/>
      <c r="BNX53" s="61"/>
      <c r="BNY53" s="61"/>
      <c r="BNZ53" s="61"/>
      <c r="BOA53" s="61"/>
      <c r="BOB53" s="61"/>
      <c r="BOC53" s="61"/>
      <c r="BOD53" s="61"/>
      <c r="BOE53" s="61"/>
      <c r="BOF53" s="61"/>
      <c r="BOG53" s="61"/>
      <c r="BOH53" s="61"/>
      <c r="BOI53" s="61"/>
      <c r="BOJ53" s="61"/>
      <c r="BOK53" s="61"/>
      <c r="BOL53" s="61"/>
      <c r="BOM53" s="61"/>
      <c r="BON53" s="61"/>
      <c r="BOO53" s="61"/>
      <c r="BOP53" s="61"/>
      <c r="BOQ53" s="61"/>
      <c r="BOR53" s="61"/>
      <c r="BOS53" s="61"/>
      <c r="BOT53" s="61"/>
      <c r="BOU53" s="61"/>
      <c r="BOV53" s="61"/>
      <c r="BOW53" s="61"/>
      <c r="BOX53" s="61"/>
      <c r="BOY53" s="61"/>
      <c r="BOZ53" s="61"/>
      <c r="BPA53" s="61"/>
      <c r="BPB53" s="61"/>
      <c r="BPC53" s="61"/>
      <c r="BPD53" s="61"/>
      <c r="BPE53" s="61"/>
      <c r="BPF53" s="61"/>
      <c r="BPG53" s="61"/>
      <c r="BPH53" s="61"/>
      <c r="BPI53" s="61"/>
      <c r="BPJ53" s="61"/>
      <c r="BPK53" s="61"/>
      <c r="BPL53" s="61"/>
      <c r="BPM53" s="61"/>
      <c r="BPN53" s="61"/>
      <c r="BPO53" s="61"/>
      <c r="BPP53" s="61"/>
      <c r="BPQ53" s="61"/>
      <c r="BPR53" s="61"/>
      <c r="BPS53" s="61"/>
      <c r="BPT53" s="61"/>
      <c r="BPU53" s="61"/>
      <c r="BPV53" s="61"/>
      <c r="BPW53" s="61"/>
      <c r="BPX53" s="61"/>
      <c r="BPY53" s="61"/>
      <c r="BPZ53" s="61"/>
      <c r="BQA53" s="61"/>
      <c r="BQB53" s="61"/>
      <c r="BQC53" s="61"/>
      <c r="BQD53" s="61"/>
      <c r="BQE53" s="61"/>
      <c r="BQF53" s="61"/>
      <c r="BQG53" s="61"/>
      <c r="BQH53" s="61"/>
      <c r="BQI53" s="61"/>
      <c r="BQJ53" s="61"/>
      <c r="BQK53" s="61"/>
      <c r="BQL53" s="61"/>
      <c r="BQM53" s="61"/>
      <c r="BQN53" s="61"/>
      <c r="BQO53" s="61"/>
      <c r="BQP53" s="61"/>
      <c r="BQQ53" s="61"/>
      <c r="BQR53" s="61"/>
      <c r="BQS53" s="61"/>
      <c r="BQT53" s="61"/>
      <c r="BQU53" s="61"/>
      <c r="BQV53" s="61"/>
      <c r="BQW53" s="61"/>
      <c r="BQX53" s="61"/>
      <c r="BQY53" s="61"/>
      <c r="BQZ53" s="61"/>
      <c r="BRA53" s="61"/>
      <c r="BRB53" s="61"/>
      <c r="BRC53" s="61"/>
      <c r="BRD53" s="61"/>
      <c r="BRE53" s="61"/>
      <c r="BRF53" s="61"/>
      <c r="BRG53" s="61"/>
      <c r="BRH53" s="61"/>
      <c r="BRI53" s="61"/>
      <c r="BRJ53" s="61"/>
      <c r="BRK53" s="61"/>
      <c r="BRL53" s="61"/>
      <c r="BRM53" s="61"/>
      <c r="BRN53" s="61"/>
      <c r="BRO53" s="61"/>
      <c r="BRP53" s="61"/>
      <c r="BRQ53" s="61"/>
      <c r="BRR53" s="61"/>
      <c r="BRS53" s="61"/>
      <c r="BRT53" s="61"/>
      <c r="BRU53" s="61"/>
      <c r="BRV53" s="61"/>
      <c r="BRW53" s="61"/>
      <c r="BRX53" s="61"/>
      <c r="BRY53" s="61"/>
      <c r="BRZ53" s="61"/>
      <c r="BSA53" s="61"/>
      <c r="BSB53" s="61"/>
      <c r="BSC53" s="61"/>
      <c r="BSD53" s="61"/>
      <c r="BSE53" s="61"/>
      <c r="BSF53" s="61"/>
      <c r="BSG53" s="61"/>
      <c r="BSH53" s="61"/>
      <c r="BSI53" s="61"/>
      <c r="BSJ53" s="61"/>
      <c r="BSK53" s="61"/>
      <c r="BSL53" s="61"/>
      <c r="BSM53" s="61"/>
      <c r="BSN53" s="61"/>
      <c r="BSO53" s="61"/>
      <c r="BSP53" s="61"/>
      <c r="BSQ53" s="61"/>
      <c r="BSR53" s="61"/>
      <c r="BSS53" s="61"/>
      <c r="BST53" s="61"/>
      <c r="BSU53" s="61"/>
      <c r="BSV53" s="61"/>
      <c r="BSW53" s="61"/>
      <c r="BSX53" s="61"/>
      <c r="BSY53" s="61"/>
      <c r="BSZ53" s="61"/>
      <c r="BTA53" s="61"/>
      <c r="BTB53" s="61"/>
      <c r="BTC53" s="61"/>
      <c r="BTD53" s="61"/>
      <c r="BTE53" s="61"/>
      <c r="BTF53" s="61"/>
      <c r="BTG53" s="61"/>
      <c r="BTH53" s="61"/>
      <c r="BTI53" s="61"/>
      <c r="BTJ53" s="61"/>
      <c r="BTK53" s="61"/>
      <c r="BTL53" s="61"/>
      <c r="BTM53" s="61"/>
      <c r="BTN53" s="61"/>
      <c r="BTO53" s="61"/>
      <c r="BTP53" s="61"/>
      <c r="BTQ53" s="61"/>
      <c r="BTR53" s="61"/>
      <c r="BTS53" s="61"/>
      <c r="BTT53" s="61"/>
      <c r="BTU53" s="61"/>
      <c r="BTV53" s="61"/>
      <c r="BTW53" s="61"/>
      <c r="BTX53" s="61"/>
      <c r="BTY53" s="61"/>
      <c r="BTZ53" s="61"/>
      <c r="BUA53" s="61"/>
      <c r="BUB53" s="61"/>
      <c r="BUC53" s="61"/>
      <c r="BUD53" s="61"/>
      <c r="BUE53" s="61"/>
      <c r="BUF53" s="61"/>
      <c r="BUG53" s="61"/>
      <c r="BUH53" s="61"/>
      <c r="BUI53" s="61"/>
      <c r="BUJ53" s="61"/>
      <c r="BUK53" s="61"/>
      <c r="BUL53" s="61"/>
      <c r="BUM53" s="61"/>
      <c r="BUN53" s="61"/>
      <c r="BUO53" s="61"/>
      <c r="BUP53" s="61"/>
      <c r="BUQ53" s="61"/>
      <c r="BUR53" s="61"/>
      <c r="BUS53" s="61"/>
      <c r="BUT53" s="61"/>
      <c r="BUU53" s="61"/>
      <c r="BUV53" s="61"/>
      <c r="BUW53" s="61"/>
      <c r="BUX53" s="61"/>
      <c r="BUY53" s="61"/>
      <c r="BUZ53" s="61"/>
      <c r="BVA53" s="61"/>
      <c r="BVB53" s="61"/>
      <c r="BVC53" s="61"/>
      <c r="BVD53" s="61"/>
      <c r="BVE53" s="61"/>
      <c r="BVF53" s="61"/>
      <c r="BVG53" s="61"/>
      <c r="BVH53" s="61"/>
      <c r="BVI53" s="61"/>
      <c r="BVJ53" s="61"/>
      <c r="BVK53" s="61"/>
      <c r="BVL53" s="61"/>
      <c r="BVM53" s="61"/>
      <c r="BVN53" s="61"/>
      <c r="BVO53" s="61"/>
      <c r="BVP53" s="61"/>
      <c r="BVQ53" s="61"/>
      <c r="BVR53" s="61"/>
      <c r="BVS53" s="61"/>
      <c r="BVT53" s="61"/>
      <c r="BVU53" s="61"/>
      <c r="BVV53" s="61"/>
      <c r="BVW53" s="61"/>
      <c r="BVX53" s="61"/>
      <c r="BVY53" s="61"/>
      <c r="BVZ53" s="61"/>
      <c r="BWA53" s="61"/>
      <c r="BWB53" s="61"/>
      <c r="BWC53" s="61"/>
      <c r="BWD53" s="61"/>
      <c r="BWE53" s="61"/>
      <c r="BWF53" s="61"/>
      <c r="BWG53" s="61"/>
      <c r="BWH53" s="61"/>
      <c r="BWI53" s="61"/>
      <c r="BWJ53" s="61"/>
      <c r="BWK53" s="61"/>
      <c r="BWL53" s="61"/>
      <c r="BWM53" s="61"/>
      <c r="BWN53" s="61"/>
      <c r="BWO53" s="61"/>
      <c r="BWP53" s="61"/>
      <c r="BWQ53" s="61"/>
      <c r="BWR53" s="61"/>
      <c r="BWS53" s="61"/>
      <c r="BWT53" s="61"/>
      <c r="BWU53" s="61"/>
      <c r="BWV53" s="61"/>
      <c r="BWW53" s="61"/>
      <c r="BWX53" s="61"/>
      <c r="BWY53" s="61"/>
      <c r="BWZ53" s="61"/>
      <c r="BXA53" s="61"/>
      <c r="BXB53" s="61"/>
      <c r="BXC53" s="61"/>
      <c r="BXD53" s="61"/>
      <c r="BXE53" s="61"/>
      <c r="BXF53" s="61"/>
      <c r="BXG53" s="61"/>
      <c r="BXH53" s="61"/>
      <c r="BXI53" s="61"/>
      <c r="BXJ53" s="61"/>
      <c r="BXK53" s="61"/>
      <c r="BXL53" s="61"/>
      <c r="BXM53" s="61"/>
      <c r="BXN53" s="61"/>
      <c r="BXO53" s="61"/>
      <c r="BXP53" s="61"/>
      <c r="BXQ53" s="61"/>
      <c r="BXR53" s="61"/>
      <c r="BXS53" s="61"/>
      <c r="BXT53" s="61"/>
      <c r="BXU53" s="61"/>
      <c r="BXV53" s="61"/>
      <c r="BXW53" s="61"/>
      <c r="BXX53" s="61"/>
      <c r="BXY53" s="61"/>
      <c r="BXZ53" s="61"/>
      <c r="BYA53" s="61"/>
      <c r="BYB53" s="61"/>
      <c r="BYC53" s="61"/>
      <c r="BYD53" s="61"/>
      <c r="BYE53" s="61"/>
      <c r="BYF53" s="61"/>
      <c r="BYG53" s="61"/>
      <c r="BYH53" s="61"/>
      <c r="BYI53" s="61"/>
      <c r="BYJ53" s="61"/>
      <c r="BYK53" s="61"/>
      <c r="BYL53" s="61"/>
      <c r="BYM53" s="61"/>
      <c r="BYN53" s="61"/>
      <c r="BYO53" s="61"/>
      <c r="BYP53" s="61"/>
      <c r="BYQ53" s="61"/>
      <c r="BYR53" s="61"/>
      <c r="BYS53" s="61"/>
      <c r="BYT53" s="61"/>
      <c r="BYU53" s="61"/>
      <c r="BYV53" s="61"/>
      <c r="BYW53" s="61"/>
      <c r="BYX53" s="61"/>
      <c r="BYY53" s="61"/>
      <c r="BYZ53" s="61"/>
      <c r="BZA53" s="61"/>
      <c r="BZB53" s="61"/>
      <c r="BZC53" s="61"/>
      <c r="BZD53" s="61"/>
      <c r="BZE53" s="61"/>
      <c r="BZF53" s="61"/>
      <c r="BZG53" s="61"/>
      <c r="BZH53" s="61"/>
      <c r="BZI53" s="61"/>
      <c r="BZJ53" s="61"/>
      <c r="BZK53" s="61"/>
      <c r="BZL53" s="61"/>
      <c r="BZM53" s="61"/>
      <c r="BZN53" s="61"/>
      <c r="BZO53" s="61"/>
      <c r="BZP53" s="61"/>
      <c r="BZQ53" s="61"/>
      <c r="BZR53" s="61"/>
      <c r="BZS53" s="61"/>
      <c r="BZT53" s="61"/>
      <c r="BZU53" s="61"/>
      <c r="BZV53" s="61"/>
      <c r="BZW53" s="61"/>
      <c r="BZX53" s="61"/>
      <c r="BZY53" s="61"/>
      <c r="BZZ53" s="61"/>
      <c r="CAA53" s="61"/>
      <c r="CAB53" s="61"/>
      <c r="CAC53" s="61"/>
      <c r="CAD53" s="61"/>
      <c r="CAE53" s="61"/>
      <c r="CAF53" s="61"/>
      <c r="CAG53" s="61"/>
      <c r="CAH53" s="61"/>
      <c r="CAI53" s="61"/>
      <c r="CAJ53" s="61"/>
      <c r="CAK53" s="61"/>
      <c r="CAL53" s="61"/>
      <c r="CAM53" s="61"/>
      <c r="CAN53" s="61"/>
      <c r="CAO53" s="61"/>
      <c r="CAP53" s="61"/>
      <c r="CAQ53" s="61"/>
      <c r="CAR53" s="61"/>
      <c r="CAS53" s="61"/>
      <c r="CAT53" s="61"/>
      <c r="CAU53" s="61"/>
      <c r="CAV53" s="61"/>
      <c r="CAW53" s="61"/>
      <c r="CAX53" s="61"/>
      <c r="CAY53" s="61"/>
      <c r="CAZ53" s="61"/>
      <c r="CBA53" s="61"/>
      <c r="CBB53" s="61"/>
      <c r="CBC53" s="61"/>
      <c r="CBD53" s="61"/>
      <c r="CBE53" s="61"/>
      <c r="CBF53" s="61"/>
      <c r="CBG53" s="61"/>
      <c r="CBH53" s="61"/>
      <c r="CBI53" s="61"/>
      <c r="CBJ53" s="61"/>
      <c r="CBK53" s="61"/>
      <c r="CBL53" s="61"/>
      <c r="CBM53" s="61"/>
      <c r="CBN53" s="61"/>
      <c r="CBO53" s="61"/>
      <c r="CBP53" s="61"/>
      <c r="CBQ53" s="61"/>
      <c r="CBR53" s="61"/>
      <c r="CBS53" s="61"/>
      <c r="CBT53" s="61"/>
      <c r="CBU53" s="61"/>
      <c r="CBV53" s="61"/>
      <c r="CBW53" s="61"/>
      <c r="CBX53" s="61"/>
      <c r="CBY53" s="61"/>
      <c r="CBZ53" s="61"/>
      <c r="CCA53" s="61"/>
      <c r="CCB53" s="61"/>
      <c r="CCC53" s="61"/>
      <c r="CCD53" s="61"/>
      <c r="CCE53" s="61"/>
      <c r="CCF53" s="61"/>
      <c r="CCG53" s="61"/>
      <c r="CCH53" s="61"/>
      <c r="CCI53" s="61"/>
      <c r="CCJ53" s="61"/>
      <c r="CCK53" s="61"/>
      <c r="CCL53" s="61"/>
      <c r="CCM53" s="61"/>
      <c r="CCN53" s="61"/>
      <c r="CCO53" s="61"/>
      <c r="CCP53" s="61"/>
      <c r="CCQ53" s="61"/>
      <c r="CCR53" s="61"/>
      <c r="CCS53" s="61"/>
      <c r="CCT53" s="61"/>
      <c r="CCU53" s="61"/>
      <c r="CCV53" s="61"/>
      <c r="CCW53" s="61"/>
      <c r="CCX53" s="61"/>
      <c r="CCY53" s="61"/>
      <c r="CCZ53" s="61"/>
      <c r="CDA53" s="61"/>
      <c r="CDB53" s="61"/>
      <c r="CDC53" s="61"/>
      <c r="CDD53" s="61"/>
      <c r="CDE53" s="61"/>
      <c r="CDF53" s="61"/>
      <c r="CDG53" s="61"/>
      <c r="CDH53" s="61"/>
      <c r="CDI53" s="61"/>
      <c r="CDJ53" s="61"/>
      <c r="CDK53" s="61"/>
      <c r="CDL53" s="61"/>
      <c r="CDM53" s="61"/>
      <c r="CDN53" s="61"/>
      <c r="CDO53" s="61"/>
      <c r="CDP53" s="61"/>
      <c r="CDQ53" s="61"/>
      <c r="CDR53" s="61"/>
      <c r="CDS53" s="61"/>
      <c r="CDT53" s="61"/>
      <c r="CDU53" s="61"/>
      <c r="CDV53" s="61"/>
      <c r="CDW53" s="61"/>
      <c r="CDX53" s="61"/>
      <c r="CDY53" s="61"/>
      <c r="CDZ53" s="61"/>
      <c r="CEA53" s="61"/>
      <c r="CEB53" s="61"/>
      <c r="CEC53" s="61"/>
      <c r="CED53" s="61"/>
      <c r="CEE53" s="61"/>
      <c r="CEF53" s="61"/>
      <c r="CEG53" s="61"/>
      <c r="CEH53" s="61"/>
      <c r="CEI53" s="61"/>
      <c r="CEJ53" s="61"/>
      <c r="CEK53" s="61"/>
      <c r="CEL53" s="61"/>
      <c r="CEM53" s="61"/>
      <c r="CEN53" s="61"/>
      <c r="CEO53" s="61"/>
      <c r="CEP53" s="61"/>
      <c r="CEQ53" s="61"/>
      <c r="CER53" s="61"/>
      <c r="CES53" s="61"/>
      <c r="CET53" s="61"/>
      <c r="CEU53" s="61"/>
      <c r="CEV53" s="61"/>
      <c r="CEW53" s="61"/>
      <c r="CEX53" s="61"/>
      <c r="CEY53" s="61"/>
      <c r="CEZ53" s="61"/>
      <c r="CFA53" s="61"/>
      <c r="CFB53" s="61"/>
      <c r="CFC53" s="61"/>
      <c r="CFD53" s="61"/>
      <c r="CFE53" s="61"/>
      <c r="CFF53" s="61"/>
      <c r="CFG53" s="61"/>
      <c r="CFH53" s="61"/>
      <c r="CFI53" s="61"/>
      <c r="CFJ53" s="61"/>
      <c r="CFK53" s="61"/>
      <c r="CFL53" s="61"/>
      <c r="CFM53" s="61"/>
      <c r="CFN53" s="61"/>
      <c r="CFO53" s="61"/>
      <c r="CFP53" s="61"/>
      <c r="CFQ53" s="61"/>
      <c r="CFR53" s="61"/>
      <c r="CFS53" s="61"/>
      <c r="CFT53" s="61"/>
      <c r="CFU53" s="61"/>
      <c r="CFV53" s="61"/>
      <c r="CFW53" s="61"/>
      <c r="CFX53" s="61"/>
      <c r="CFY53" s="61"/>
      <c r="CFZ53" s="61"/>
      <c r="CGA53" s="61"/>
      <c r="CGB53" s="61"/>
      <c r="CGC53" s="61"/>
      <c r="CGD53" s="61"/>
      <c r="CGE53" s="61"/>
      <c r="CGF53" s="61"/>
      <c r="CGG53" s="61"/>
      <c r="CGH53" s="61"/>
      <c r="CGI53" s="61"/>
      <c r="CGJ53" s="61"/>
      <c r="CGK53" s="61"/>
      <c r="CGL53" s="61"/>
      <c r="CGM53" s="61"/>
      <c r="CGN53" s="61"/>
      <c r="CGO53" s="61"/>
      <c r="CGP53" s="61"/>
      <c r="CGQ53" s="61"/>
      <c r="CGR53" s="61"/>
      <c r="CGS53" s="61"/>
      <c r="CGT53" s="61"/>
      <c r="CGU53" s="61"/>
      <c r="CGV53" s="61"/>
      <c r="CGW53" s="61"/>
      <c r="CGX53" s="61"/>
      <c r="CGY53" s="61"/>
      <c r="CGZ53" s="61"/>
      <c r="CHA53" s="61"/>
      <c r="CHB53" s="61"/>
      <c r="CHC53" s="61"/>
      <c r="CHD53" s="61"/>
      <c r="CHE53" s="61"/>
      <c r="CHF53" s="61"/>
      <c r="CHG53" s="61"/>
      <c r="CHH53" s="61"/>
      <c r="CHI53" s="61"/>
      <c r="CHJ53" s="61"/>
      <c r="CHK53" s="61"/>
      <c r="CHL53" s="61"/>
      <c r="CHM53" s="61"/>
      <c r="CHN53" s="61"/>
      <c r="CHO53" s="61"/>
      <c r="CHP53" s="61"/>
      <c r="CHQ53" s="61"/>
      <c r="CHR53" s="61"/>
      <c r="CHS53" s="61"/>
      <c r="CHT53" s="61"/>
      <c r="CHU53" s="61"/>
      <c r="CHV53" s="61"/>
      <c r="CHW53" s="61"/>
      <c r="CHX53" s="61"/>
      <c r="CHY53" s="61"/>
      <c r="CHZ53" s="61"/>
      <c r="CIA53" s="61"/>
      <c r="CIB53" s="61"/>
      <c r="CIC53" s="61"/>
      <c r="CID53" s="61"/>
      <c r="CIE53" s="61"/>
      <c r="CIF53" s="61"/>
      <c r="CIG53" s="61"/>
      <c r="CIH53" s="61"/>
      <c r="CII53" s="61"/>
      <c r="CIJ53" s="61"/>
      <c r="CIK53" s="61"/>
      <c r="CIL53" s="61"/>
      <c r="CIM53" s="61"/>
      <c r="CIN53" s="61"/>
      <c r="CIO53" s="61"/>
      <c r="CIP53" s="61"/>
      <c r="CIQ53" s="61"/>
      <c r="CIR53" s="61"/>
      <c r="CIS53" s="61"/>
      <c r="CIT53" s="61"/>
      <c r="CIU53" s="61"/>
      <c r="CIV53" s="61"/>
      <c r="CIW53" s="61"/>
      <c r="CIX53" s="61"/>
      <c r="CIY53" s="61"/>
      <c r="CIZ53" s="61"/>
      <c r="CJA53" s="61"/>
      <c r="CJB53" s="61"/>
      <c r="CJC53" s="61"/>
      <c r="CJD53" s="61"/>
      <c r="CJE53" s="61"/>
      <c r="CJF53" s="61"/>
      <c r="CJG53" s="61"/>
      <c r="CJH53" s="61"/>
      <c r="CJI53" s="61"/>
      <c r="CJJ53" s="61"/>
      <c r="CJK53" s="61"/>
      <c r="CJL53" s="61"/>
      <c r="CJM53" s="61"/>
      <c r="CJN53" s="61"/>
      <c r="CJO53" s="61"/>
      <c r="CJP53" s="61"/>
      <c r="CJQ53" s="61"/>
      <c r="CJR53" s="61"/>
      <c r="CJS53" s="61"/>
      <c r="CJT53" s="61"/>
      <c r="CJU53" s="61"/>
      <c r="CJV53" s="61"/>
      <c r="CJW53" s="61"/>
      <c r="CJX53" s="61"/>
      <c r="CJY53" s="61"/>
      <c r="CJZ53" s="61"/>
      <c r="CKA53" s="61"/>
      <c r="CKB53" s="61"/>
      <c r="CKC53" s="61"/>
      <c r="CKD53" s="61"/>
      <c r="CKE53" s="61"/>
      <c r="CKF53" s="61"/>
      <c r="CKG53" s="61"/>
      <c r="CKH53" s="61"/>
      <c r="CKI53" s="61"/>
      <c r="CKJ53" s="61"/>
      <c r="CKK53" s="61"/>
      <c r="CKL53" s="61"/>
      <c r="CKM53" s="61"/>
      <c r="CKN53" s="61"/>
      <c r="CKO53" s="61"/>
      <c r="CKP53" s="61"/>
      <c r="CKQ53" s="61"/>
      <c r="CKR53" s="61"/>
      <c r="CKS53" s="61"/>
      <c r="CKT53" s="61"/>
      <c r="CKU53" s="61"/>
      <c r="CKV53" s="61"/>
      <c r="CKW53" s="61"/>
      <c r="CKX53" s="61"/>
      <c r="CKY53" s="61"/>
      <c r="CKZ53" s="61"/>
      <c r="CLA53" s="61"/>
      <c r="CLB53" s="61"/>
      <c r="CLC53" s="61"/>
      <c r="CLD53" s="61"/>
      <c r="CLE53" s="61"/>
      <c r="CLF53" s="61"/>
      <c r="CLG53" s="61"/>
      <c r="CLH53" s="61"/>
      <c r="CLI53" s="61"/>
      <c r="CLJ53" s="61"/>
      <c r="CLK53" s="61"/>
      <c r="CLL53" s="61"/>
      <c r="CLM53" s="61"/>
      <c r="CLN53" s="61"/>
      <c r="CLO53" s="61"/>
      <c r="CLP53" s="61"/>
      <c r="CLQ53" s="61"/>
      <c r="CLR53" s="61"/>
      <c r="CLS53" s="61"/>
      <c r="CLT53" s="61"/>
      <c r="CLU53" s="61"/>
      <c r="CLV53" s="61"/>
      <c r="CLW53" s="61"/>
      <c r="CLX53" s="61"/>
      <c r="CLY53" s="61"/>
      <c r="CLZ53" s="61"/>
      <c r="CMA53" s="61"/>
      <c r="CMB53" s="61"/>
      <c r="CMC53" s="61"/>
      <c r="CMD53" s="61"/>
      <c r="CME53" s="61"/>
      <c r="CMF53" s="61"/>
      <c r="CMG53" s="61"/>
      <c r="CMH53" s="61"/>
      <c r="CMI53" s="61"/>
      <c r="CMJ53" s="61"/>
      <c r="CMK53" s="61"/>
      <c r="CML53" s="61"/>
      <c r="CMM53" s="61"/>
      <c r="CMN53" s="61"/>
      <c r="CMO53" s="61"/>
      <c r="CMP53" s="61"/>
      <c r="CMQ53" s="61"/>
      <c r="CMR53" s="61"/>
      <c r="CMS53" s="61"/>
      <c r="CMT53" s="61"/>
      <c r="CMU53" s="61"/>
      <c r="CMV53" s="61"/>
      <c r="CMW53" s="61"/>
      <c r="CMX53" s="61"/>
      <c r="CMY53" s="61"/>
      <c r="CMZ53" s="61"/>
      <c r="CNA53" s="61"/>
      <c r="CNB53" s="61"/>
      <c r="CNC53" s="61"/>
      <c r="CND53" s="61"/>
      <c r="CNE53" s="61"/>
      <c r="CNF53" s="61"/>
      <c r="CNG53" s="61"/>
      <c r="CNH53" s="61"/>
      <c r="CNI53" s="61"/>
      <c r="CNJ53" s="61"/>
      <c r="CNK53" s="61"/>
      <c r="CNL53" s="61"/>
      <c r="CNM53" s="61"/>
      <c r="CNN53" s="61"/>
      <c r="CNO53" s="61"/>
      <c r="CNP53" s="61"/>
      <c r="CNQ53" s="61"/>
      <c r="CNR53" s="61"/>
      <c r="CNS53" s="61"/>
      <c r="CNT53" s="61"/>
      <c r="CNU53" s="61"/>
      <c r="CNV53" s="61"/>
      <c r="CNW53" s="61"/>
      <c r="CNX53" s="61"/>
      <c r="CNY53" s="61"/>
      <c r="CNZ53" s="61"/>
      <c r="COA53" s="61"/>
      <c r="COB53" s="61"/>
      <c r="COC53" s="61"/>
      <c r="COD53" s="61"/>
      <c r="COE53" s="61"/>
      <c r="COF53" s="61"/>
      <c r="COG53" s="61"/>
      <c r="COH53" s="61"/>
      <c r="COI53" s="61"/>
      <c r="COJ53" s="61"/>
      <c r="COK53" s="61"/>
      <c r="COL53" s="61"/>
      <c r="COM53" s="61"/>
      <c r="CON53" s="61"/>
      <c r="COO53" s="61"/>
      <c r="COP53" s="61"/>
      <c r="COQ53" s="61"/>
      <c r="COR53" s="61"/>
      <c r="COS53" s="61"/>
      <c r="COT53" s="61"/>
      <c r="COU53" s="61"/>
      <c r="COV53" s="61"/>
      <c r="COW53" s="61"/>
      <c r="COX53" s="61"/>
      <c r="COY53" s="61"/>
      <c r="COZ53" s="61"/>
      <c r="CPA53" s="61"/>
      <c r="CPB53" s="61"/>
      <c r="CPC53" s="61"/>
      <c r="CPD53" s="61"/>
      <c r="CPE53" s="61"/>
      <c r="CPF53" s="61"/>
      <c r="CPG53" s="61"/>
      <c r="CPH53" s="61"/>
      <c r="CPI53" s="61"/>
      <c r="CPJ53" s="61"/>
      <c r="CPK53" s="61"/>
      <c r="CPL53" s="61"/>
      <c r="CPM53" s="61"/>
      <c r="CPN53" s="61"/>
      <c r="CPO53" s="61"/>
      <c r="CPP53" s="61"/>
      <c r="CPQ53" s="61"/>
      <c r="CPR53" s="61"/>
      <c r="CPS53" s="61"/>
      <c r="CPT53" s="61"/>
      <c r="CPU53" s="61"/>
      <c r="CPV53" s="61"/>
      <c r="CPW53" s="61"/>
      <c r="CPX53" s="61"/>
      <c r="CPY53" s="61"/>
      <c r="CPZ53" s="61"/>
      <c r="CQA53" s="61"/>
      <c r="CQB53" s="61"/>
      <c r="CQC53" s="61"/>
      <c r="CQD53" s="61"/>
      <c r="CQE53" s="61"/>
      <c r="CQF53" s="61"/>
      <c r="CQG53" s="61"/>
      <c r="CQH53" s="61"/>
      <c r="CQI53" s="61"/>
      <c r="CQJ53" s="61"/>
      <c r="CQK53" s="61"/>
      <c r="CQL53" s="61"/>
      <c r="CQM53" s="61"/>
      <c r="CQN53" s="61"/>
      <c r="CQO53" s="61"/>
      <c r="CQP53" s="61"/>
      <c r="CQQ53" s="61"/>
      <c r="CQR53" s="61"/>
      <c r="CQS53" s="61"/>
      <c r="CQT53" s="61"/>
      <c r="CQU53" s="61"/>
      <c r="CQV53" s="61"/>
      <c r="CQW53" s="61"/>
      <c r="CQX53" s="61"/>
      <c r="CQY53" s="61"/>
      <c r="CQZ53" s="61"/>
      <c r="CRA53" s="61"/>
      <c r="CRB53" s="61"/>
      <c r="CRC53" s="61"/>
      <c r="CRD53" s="61"/>
      <c r="CRE53" s="61"/>
      <c r="CRF53" s="61"/>
      <c r="CRG53" s="61"/>
      <c r="CRH53" s="61"/>
      <c r="CRI53" s="61"/>
      <c r="CRJ53" s="61"/>
      <c r="CRK53" s="61"/>
      <c r="CRL53" s="61"/>
      <c r="CRM53" s="61"/>
      <c r="CRN53" s="61"/>
      <c r="CRO53" s="61"/>
      <c r="CRP53" s="61"/>
      <c r="CRQ53" s="61"/>
      <c r="CRR53" s="61"/>
      <c r="CRS53" s="61"/>
      <c r="CRT53" s="61"/>
      <c r="CRU53" s="61"/>
      <c r="CRV53" s="61"/>
      <c r="CRW53" s="61"/>
      <c r="CRX53" s="61"/>
      <c r="CRY53" s="61"/>
      <c r="CRZ53" s="61"/>
      <c r="CSA53" s="61"/>
      <c r="CSB53" s="61"/>
      <c r="CSC53" s="61"/>
      <c r="CSD53" s="61"/>
      <c r="CSE53" s="61"/>
      <c r="CSF53" s="61"/>
      <c r="CSG53" s="61"/>
      <c r="CSH53" s="61"/>
      <c r="CSI53" s="61"/>
      <c r="CSJ53" s="61"/>
      <c r="CSK53" s="61"/>
      <c r="CSL53" s="61"/>
      <c r="CSM53" s="61"/>
      <c r="CSN53" s="61"/>
      <c r="CSO53" s="61"/>
      <c r="CSP53" s="61"/>
      <c r="CSQ53" s="61"/>
      <c r="CSR53" s="61"/>
      <c r="CSS53" s="61"/>
      <c r="CST53" s="61"/>
      <c r="CSU53" s="61"/>
      <c r="CSV53" s="61"/>
      <c r="CSW53" s="61"/>
      <c r="CSX53" s="61"/>
      <c r="CSY53" s="61"/>
      <c r="CSZ53" s="61"/>
      <c r="CTA53" s="61"/>
      <c r="CTB53" s="61"/>
      <c r="CTC53" s="61"/>
      <c r="CTD53" s="61"/>
      <c r="CTE53" s="61"/>
      <c r="CTF53" s="61"/>
      <c r="CTG53" s="61"/>
      <c r="CTH53" s="61"/>
      <c r="CTI53" s="61"/>
      <c r="CTJ53" s="61"/>
      <c r="CTK53" s="61"/>
      <c r="CTL53" s="61"/>
      <c r="CTM53" s="61"/>
      <c r="CTN53" s="61"/>
      <c r="CTO53" s="61"/>
      <c r="CTP53" s="61"/>
      <c r="CTQ53" s="61"/>
      <c r="CTR53" s="61"/>
      <c r="CTS53" s="61"/>
      <c r="CTT53" s="61"/>
      <c r="CTU53" s="61"/>
      <c r="CTV53" s="61"/>
      <c r="CTW53" s="61"/>
      <c r="CTX53" s="61"/>
      <c r="CTY53" s="61"/>
      <c r="CTZ53" s="61"/>
      <c r="CUA53" s="61"/>
      <c r="CUB53" s="61"/>
      <c r="CUC53" s="61"/>
      <c r="CUD53" s="61"/>
      <c r="CUE53" s="61"/>
      <c r="CUF53" s="61"/>
      <c r="CUG53" s="61"/>
      <c r="CUH53" s="61"/>
      <c r="CUI53" s="61"/>
      <c r="CUJ53" s="61"/>
      <c r="CUK53" s="61"/>
      <c r="CUL53" s="61"/>
      <c r="CUM53" s="61"/>
      <c r="CUN53" s="61"/>
      <c r="CUO53" s="61"/>
      <c r="CUP53" s="61"/>
      <c r="CUQ53" s="61"/>
      <c r="CUR53" s="61"/>
      <c r="CUS53" s="61"/>
      <c r="CUT53" s="61"/>
      <c r="CUU53" s="61"/>
      <c r="CUV53" s="61"/>
      <c r="CUW53" s="61"/>
      <c r="CUX53" s="61"/>
      <c r="CUY53" s="61"/>
      <c r="CUZ53" s="61"/>
      <c r="CVA53" s="61"/>
      <c r="CVB53" s="61"/>
      <c r="CVC53" s="61"/>
      <c r="CVD53" s="61"/>
      <c r="CVE53" s="61"/>
      <c r="CVF53" s="61"/>
      <c r="CVG53" s="61"/>
      <c r="CVH53" s="61"/>
      <c r="CVI53" s="61"/>
      <c r="CVJ53" s="61"/>
      <c r="CVK53" s="61"/>
      <c r="CVL53" s="61"/>
      <c r="CVM53" s="61"/>
      <c r="CVN53" s="61"/>
      <c r="CVO53" s="61"/>
      <c r="CVP53" s="61"/>
      <c r="CVQ53" s="61"/>
      <c r="CVR53" s="61"/>
      <c r="CVS53" s="61"/>
      <c r="CVT53" s="61"/>
      <c r="CVU53" s="61"/>
      <c r="CVV53" s="61"/>
      <c r="CVW53" s="61"/>
      <c r="CVX53" s="61"/>
      <c r="CVY53" s="61"/>
      <c r="CVZ53" s="61"/>
      <c r="CWA53" s="61"/>
      <c r="CWB53" s="61"/>
      <c r="CWC53" s="61"/>
      <c r="CWD53" s="61"/>
      <c r="CWE53" s="61"/>
      <c r="CWF53" s="61"/>
      <c r="CWG53" s="61"/>
      <c r="CWH53" s="61"/>
      <c r="CWI53" s="61"/>
      <c r="CWJ53" s="61"/>
      <c r="CWK53" s="61"/>
      <c r="CWL53" s="61"/>
      <c r="CWM53" s="61"/>
      <c r="CWN53" s="61"/>
      <c r="CWO53" s="61"/>
      <c r="CWP53" s="61"/>
      <c r="CWQ53" s="61"/>
      <c r="CWR53" s="61"/>
      <c r="CWS53" s="61"/>
      <c r="CWT53" s="61"/>
      <c r="CWU53" s="61"/>
      <c r="CWV53" s="61"/>
      <c r="CWW53" s="61"/>
      <c r="CWX53" s="61"/>
      <c r="CWY53" s="61"/>
      <c r="CWZ53" s="61"/>
      <c r="CXA53" s="61"/>
      <c r="CXB53" s="61"/>
      <c r="CXC53" s="61"/>
      <c r="CXD53" s="61"/>
      <c r="CXE53" s="61"/>
      <c r="CXF53" s="61"/>
      <c r="CXG53" s="61"/>
      <c r="CXH53" s="61"/>
      <c r="CXI53" s="61"/>
      <c r="CXJ53" s="61"/>
      <c r="CXK53" s="61"/>
      <c r="CXL53" s="61"/>
      <c r="CXM53" s="61"/>
      <c r="CXN53" s="61"/>
      <c r="CXO53" s="61"/>
      <c r="CXP53" s="61"/>
      <c r="CXQ53" s="61"/>
      <c r="CXR53" s="61"/>
      <c r="CXS53" s="61"/>
      <c r="CXT53" s="61"/>
      <c r="CXU53" s="61"/>
      <c r="CXV53" s="61"/>
      <c r="CXW53" s="61"/>
      <c r="CXX53" s="61"/>
      <c r="CXY53" s="61"/>
      <c r="CXZ53" s="61"/>
      <c r="CYA53" s="61"/>
      <c r="CYB53" s="61"/>
      <c r="CYC53" s="61"/>
      <c r="CYD53" s="61"/>
      <c r="CYE53" s="61"/>
      <c r="CYF53" s="61"/>
      <c r="CYG53" s="61"/>
      <c r="CYH53" s="61"/>
      <c r="CYI53" s="61"/>
      <c r="CYJ53" s="61"/>
      <c r="CYK53" s="61"/>
      <c r="CYL53" s="61"/>
      <c r="CYM53" s="61"/>
      <c r="CYN53" s="61"/>
      <c r="CYO53" s="61"/>
      <c r="CYP53" s="61"/>
      <c r="CYQ53" s="61"/>
      <c r="CYR53" s="61"/>
      <c r="CYS53" s="61"/>
      <c r="CYT53" s="61"/>
      <c r="CYU53" s="61"/>
      <c r="CYV53" s="61"/>
      <c r="CYW53" s="61"/>
      <c r="CYX53" s="61"/>
      <c r="CYY53" s="61"/>
      <c r="CYZ53" s="61"/>
      <c r="CZA53" s="61"/>
      <c r="CZB53" s="61"/>
      <c r="CZC53" s="61"/>
      <c r="CZD53" s="61"/>
      <c r="CZE53" s="61"/>
      <c r="CZF53" s="61"/>
      <c r="CZG53" s="61"/>
      <c r="CZH53" s="61"/>
      <c r="CZI53" s="61"/>
      <c r="CZJ53" s="61"/>
      <c r="CZK53" s="61"/>
      <c r="CZL53" s="61"/>
      <c r="CZM53" s="61"/>
      <c r="CZN53" s="61"/>
      <c r="CZO53" s="61"/>
      <c r="CZP53" s="61"/>
      <c r="CZQ53" s="61"/>
      <c r="CZR53" s="61"/>
      <c r="CZS53" s="61"/>
      <c r="CZT53" s="61"/>
      <c r="CZU53" s="61"/>
      <c r="CZV53" s="61"/>
      <c r="CZW53" s="61"/>
      <c r="CZX53" s="61"/>
      <c r="CZY53" s="61"/>
      <c r="CZZ53" s="61"/>
      <c r="DAA53" s="61"/>
      <c r="DAB53" s="61"/>
      <c r="DAC53" s="61"/>
      <c r="DAD53" s="61"/>
      <c r="DAE53" s="61"/>
      <c r="DAF53" s="61"/>
      <c r="DAG53" s="61"/>
      <c r="DAH53" s="61"/>
      <c r="DAI53" s="61"/>
      <c r="DAJ53" s="61"/>
      <c r="DAK53" s="61"/>
      <c r="DAL53" s="61"/>
      <c r="DAM53" s="61"/>
      <c r="DAN53" s="61"/>
      <c r="DAO53" s="61"/>
      <c r="DAP53" s="61"/>
      <c r="DAQ53" s="61"/>
      <c r="DAR53" s="61"/>
      <c r="DAS53" s="61"/>
      <c r="DAT53" s="61"/>
      <c r="DAU53" s="61"/>
      <c r="DAV53" s="61"/>
      <c r="DAW53" s="61"/>
      <c r="DAX53" s="61"/>
      <c r="DAY53" s="61"/>
      <c r="DAZ53" s="61"/>
      <c r="DBA53" s="61"/>
      <c r="DBB53" s="61"/>
      <c r="DBC53" s="61"/>
      <c r="DBD53" s="61"/>
      <c r="DBE53" s="61"/>
      <c r="DBF53" s="61"/>
      <c r="DBG53" s="61"/>
      <c r="DBH53" s="61"/>
      <c r="DBI53" s="61"/>
      <c r="DBJ53" s="61"/>
      <c r="DBK53" s="61"/>
      <c r="DBL53" s="61"/>
      <c r="DBM53" s="61"/>
      <c r="DBN53" s="61"/>
      <c r="DBO53" s="61"/>
      <c r="DBP53" s="61"/>
      <c r="DBQ53" s="61"/>
      <c r="DBR53" s="61"/>
      <c r="DBS53" s="61"/>
      <c r="DBT53" s="61"/>
      <c r="DBU53" s="61"/>
      <c r="DBV53" s="61"/>
      <c r="DBW53" s="61"/>
      <c r="DBX53" s="61"/>
      <c r="DBY53" s="61"/>
      <c r="DBZ53" s="61"/>
      <c r="DCA53" s="61"/>
      <c r="DCB53" s="61"/>
      <c r="DCC53" s="61"/>
      <c r="DCD53" s="61"/>
      <c r="DCE53" s="61"/>
      <c r="DCF53" s="61"/>
      <c r="DCG53" s="61"/>
      <c r="DCH53" s="61"/>
      <c r="DCI53" s="61"/>
      <c r="DCJ53" s="61"/>
      <c r="DCK53" s="61"/>
      <c r="DCL53" s="61"/>
      <c r="DCM53" s="61"/>
      <c r="DCN53" s="61"/>
      <c r="DCO53" s="61"/>
      <c r="DCP53" s="61"/>
      <c r="DCQ53" s="61"/>
      <c r="DCR53" s="61"/>
      <c r="DCS53" s="61"/>
      <c r="DCT53" s="61"/>
      <c r="DCU53" s="61"/>
      <c r="DCV53" s="61"/>
      <c r="DCW53" s="61"/>
      <c r="DCX53" s="61"/>
      <c r="DCY53" s="61"/>
      <c r="DCZ53" s="61"/>
      <c r="DDA53" s="61"/>
      <c r="DDB53" s="61"/>
      <c r="DDC53" s="61"/>
      <c r="DDD53" s="61"/>
      <c r="DDE53" s="61"/>
      <c r="DDF53" s="61"/>
      <c r="DDG53" s="61"/>
      <c r="DDH53" s="61"/>
      <c r="DDI53" s="61"/>
      <c r="DDJ53" s="61"/>
      <c r="DDK53" s="61"/>
      <c r="DDL53" s="61"/>
      <c r="DDM53" s="61"/>
      <c r="DDN53" s="61"/>
      <c r="DDO53" s="61"/>
      <c r="DDP53" s="61"/>
      <c r="DDQ53" s="61"/>
      <c r="DDR53" s="61"/>
      <c r="DDS53" s="61"/>
      <c r="DDT53" s="61"/>
      <c r="DDU53" s="61"/>
      <c r="DDV53" s="61"/>
      <c r="DDW53" s="61"/>
      <c r="DDX53" s="61"/>
      <c r="DDY53" s="61"/>
      <c r="DDZ53" s="61"/>
      <c r="DEA53" s="61"/>
      <c r="DEB53" s="61"/>
      <c r="DEC53" s="61"/>
      <c r="DED53" s="61"/>
      <c r="DEE53" s="61"/>
      <c r="DEF53" s="61"/>
      <c r="DEG53" s="61"/>
      <c r="DEH53" s="61"/>
      <c r="DEI53" s="61"/>
      <c r="DEJ53" s="61"/>
      <c r="DEK53" s="61"/>
      <c r="DEL53" s="61"/>
      <c r="DEM53" s="61"/>
      <c r="DEN53" s="61"/>
      <c r="DEO53" s="61"/>
      <c r="DEP53" s="61"/>
      <c r="DEQ53" s="61"/>
      <c r="DER53" s="61"/>
      <c r="DES53" s="61"/>
      <c r="DET53" s="61"/>
      <c r="DEU53" s="61"/>
      <c r="DEV53" s="61"/>
      <c r="DEW53" s="61"/>
      <c r="DEX53" s="61"/>
      <c r="DEY53" s="61"/>
      <c r="DEZ53" s="61"/>
      <c r="DFA53" s="61"/>
      <c r="DFB53" s="61"/>
      <c r="DFC53" s="61"/>
      <c r="DFD53" s="61"/>
      <c r="DFE53" s="61"/>
      <c r="DFF53" s="61"/>
      <c r="DFG53" s="61"/>
      <c r="DFH53" s="61"/>
      <c r="DFI53" s="61"/>
      <c r="DFJ53" s="61"/>
      <c r="DFK53" s="61"/>
      <c r="DFL53" s="61"/>
      <c r="DFM53" s="61"/>
      <c r="DFN53" s="61"/>
      <c r="DFO53" s="61"/>
      <c r="DFP53" s="61"/>
      <c r="DFQ53" s="61"/>
      <c r="DFR53" s="61"/>
      <c r="DFS53" s="61"/>
      <c r="DFT53" s="61"/>
      <c r="DFU53" s="61"/>
      <c r="DFV53" s="61"/>
      <c r="DFW53" s="61"/>
      <c r="DFX53" s="61"/>
      <c r="DFY53" s="61"/>
      <c r="DFZ53" s="61"/>
      <c r="DGA53" s="61"/>
      <c r="DGB53" s="61"/>
      <c r="DGC53" s="61"/>
      <c r="DGD53" s="61"/>
      <c r="DGE53" s="61"/>
      <c r="DGF53" s="61"/>
      <c r="DGG53" s="61"/>
      <c r="DGH53" s="61"/>
      <c r="DGI53" s="61"/>
      <c r="DGJ53" s="61"/>
      <c r="DGK53" s="61"/>
      <c r="DGL53" s="61"/>
      <c r="DGM53" s="61"/>
      <c r="DGN53" s="61"/>
      <c r="DGO53" s="61"/>
      <c r="DGP53" s="61"/>
      <c r="DGQ53" s="61"/>
      <c r="DGR53" s="61"/>
      <c r="DGS53" s="61"/>
      <c r="DGT53" s="61"/>
      <c r="DGU53" s="61"/>
      <c r="DGV53" s="61"/>
      <c r="DGW53" s="61"/>
      <c r="DGX53" s="61"/>
      <c r="DGY53" s="61"/>
      <c r="DGZ53" s="61"/>
      <c r="DHA53" s="61"/>
      <c r="DHB53" s="61"/>
      <c r="DHC53" s="61"/>
      <c r="DHD53" s="61"/>
      <c r="DHE53" s="61"/>
      <c r="DHF53" s="61"/>
      <c r="DHG53" s="61"/>
      <c r="DHH53" s="61"/>
      <c r="DHI53" s="61"/>
      <c r="DHJ53" s="61"/>
      <c r="DHK53" s="61"/>
      <c r="DHL53" s="61"/>
      <c r="DHM53" s="61"/>
      <c r="DHN53" s="61"/>
      <c r="DHO53" s="61"/>
      <c r="DHP53" s="61"/>
      <c r="DHQ53" s="61"/>
      <c r="DHR53" s="61"/>
      <c r="DHS53" s="61"/>
      <c r="DHT53" s="61"/>
      <c r="DHU53" s="61"/>
      <c r="DHV53" s="61"/>
      <c r="DHW53" s="61"/>
      <c r="DHX53" s="61"/>
      <c r="DHY53" s="61"/>
      <c r="DHZ53" s="61"/>
      <c r="DIA53" s="61"/>
      <c r="DIB53" s="61"/>
      <c r="DIC53" s="61"/>
      <c r="DID53" s="61"/>
      <c r="DIE53" s="61"/>
      <c r="DIF53" s="61"/>
      <c r="DIG53" s="61"/>
      <c r="DIH53" s="61"/>
      <c r="DII53" s="61"/>
      <c r="DIJ53" s="61"/>
      <c r="DIK53" s="61"/>
      <c r="DIL53" s="61"/>
      <c r="DIM53" s="61"/>
      <c r="DIN53" s="61"/>
      <c r="DIO53" s="61"/>
      <c r="DIP53" s="61"/>
      <c r="DIQ53" s="61"/>
      <c r="DIR53" s="61"/>
      <c r="DIS53" s="61"/>
      <c r="DIT53" s="61"/>
      <c r="DIU53" s="61"/>
      <c r="DIV53" s="61"/>
      <c r="DIW53" s="61"/>
      <c r="DIX53" s="61"/>
      <c r="DIY53" s="61"/>
      <c r="DIZ53" s="61"/>
      <c r="DJA53" s="61"/>
      <c r="DJB53" s="61"/>
      <c r="DJC53" s="61"/>
      <c r="DJD53" s="61"/>
      <c r="DJE53" s="61"/>
      <c r="DJF53" s="61"/>
      <c r="DJG53" s="61"/>
      <c r="DJH53" s="61"/>
      <c r="DJI53" s="61"/>
      <c r="DJJ53" s="61"/>
      <c r="DJK53" s="61"/>
      <c r="DJL53" s="61"/>
      <c r="DJM53" s="61"/>
      <c r="DJN53" s="61"/>
      <c r="DJO53" s="61"/>
      <c r="DJP53" s="61"/>
      <c r="DJQ53" s="61"/>
      <c r="DJR53" s="61"/>
      <c r="DJS53" s="61"/>
      <c r="DJT53" s="61"/>
      <c r="DJU53" s="61"/>
      <c r="DJV53" s="61"/>
      <c r="DJW53" s="61"/>
      <c r="DJX53" s="61"/>
      <c r="DJY53" s="61"/>
      <c r="DJZ53" s="61"/>
      <c r="DKA53" s="61"/>
      <c r="DKB53" s="61"/>
      <c r="DKC53" s="61"/>
      <c r="DKD53" s="61"/>
      <c r="DKE53" s="61"/>
      <c r="DKF53" s="61"/>
      <c r="DKG53" s="61"/>
      <c r="DKH53" s="61"/>
      <c r="DKI53" s="61"/>
      <c r="DKJ53" s="61"/>
      <c r="DKK53" s="61"/>
      <c r="DKL53" s="61"/>
      <c r="DKM53" s="61"/>
      <c r="DKN53" s="61"/>
      <c r="DKO53" s="61"/>
      <c r="DKP53" s="61"/>
      <c r="DKQ53" s="61"/>
      <c r="DKR53" s="61"/>
      <c r="DKS53" s="61"/>
      <c r="DKT53" s="61"/>
      <c r="DKU53" s="61"/>
      <c r="DKV53" s="61"/>
      <c r="DKW53" s="61"/>
      <c r="DKX53" s="61"/>
      <c r="DKY53" s="61"/>
      <c r="DKZ53" s="61"/>
      <c r="DLA53" s="61"/>
      <c r="DLB53" s="61"/>
      <c r="DLC53" s="61"/>
      <c r="DLD53" s="61"/>
      <c r="DLE53" s="61"/>
      <c r="DLF53" s="61"/>
      <c r="DLG53" s="61"/>
      <c r="DLH53" s="61"/>
      <c r="DLI53" s="61"/>
      <c r="DLJ53" s="61"/>
      <c r="DLK53" s="61"/>
      <c r="DLL53" s="61"/>
      <c r="DLM53" s="61"/>
      <c r="DLN53" s="61"/>
      <c r="DLO53" s="61"/>
      <c r="DLP53" s="61"/>
      <c r="DLQ53" s="61"/>
      <c r="DLR53" s="61"/>
      <c r="DLS53" s="61"/>
      <c r="DLT53" s="61"/>
      <c r="DLU53" s="61"/>
      <c r="DLV53" s="61"/>
      <c r="DLW53" s="61"/>
      <c r="DLX53" s="61"/>
      <c r="DLY53" s="61"/>
      <c r="DLZ53" s="61"/>
      <c r="DMA53" s="61"/>
      <c r="DMB53" s="61"/>
      <c r="DMC53" s="61"/>
      <c r="DMD53" s="61"/>
      <c r="DME53" s="61"/>
      <c r="DMF53" s="61"/>
      <c r="DMG53" s="61"/>
      <c r="DMH53" s="61"/>
      <c r="DMI53" s="61"/>
      <c r="DMJ53" s="61"/>
      <c r="DMK53" s="61"/>
      <c r="DML53" s="61"/>
      <c r="DMM53" s="61"/>
      <c r="DMN53" s="61"/>
      <c r="DMO53" s="61"/>
      <c r="DMP53" s="61"/>
      <c r="DMQ53" s="61"/>
      <c r="DMR53" s="61"/>
      <c r="DMS53" s="61"/>
      <c r="DMT53" s="61"/>
      <c r="DMU53" s="61"/>
      <c r="DMV53" s="61"/>
      <c r="DMW53" s="61"/>
      <c r="DMX53" s="61"/>
      <c r="DMY53" s="61"/>
      <c r="DMZ53" s="61"/>
      <c r="DNA53" s="61"/>
      <c r="DNB53" s="61"/>
      <c r="DNC53" s="61"/>
      <c r="DND53" s="61"/>
      <c r="DNE53" s="61"/>
      <c r="DNF53" s="61"/>
      <c r="DNG53" s="61"/>
      <c r="DNH53" s="61"/>
      <c r="DNI53" s="61"/>
      <c r="DNJ53" s="61"/>
      <c r="DNK53" s="61"/>
      <c r="DNL53" s="61"/>
      <c r="DNM53" s="61"/>
      <c r="DNN53" s="61"/>
      <c r="DNO53" s="61"/>
      <c r="DNP53" s="61"/>
      <c r="DNQ53" s="61"/>
      <c r="DNR53" s="61"/>
      <c r="DNS53" s="61"/>
      <c r="DNT53" s="61"/>
      <c r="DNU53" s="61"/>
      <c r="DNV53" s="61"/>
      <c r="DNW53" s="61"/>
      <c r="DNX53" s="61"/>
      <c r="DNY53" s="61"/>
      <c r="DNZ53" s="61"/>
      <c r="DOA53" s="61"/>
      <c r="DOB53" s="61"/>
      <c r="DOC53" s="61"/>
      <c r="DOD53" s="61"/>
      <c r="DOE53" s="61"/>
      <c r="DOF53" s="61"/>
      <c r="DOG53" s="61"/>
      <c r="DOH53" s="61"/>
      <c r="DOI53" s="61"/>
      <c r="DOJ53" s="61"/>
      <c r="DOK53" s="61"/>
      <c r="DOL53" s="61"/>
      <c r="DOM53" s="61"/>
      <c r="DON53" s="61"/>
      <c r="DOO53" s="61"/>
      <c r="DOP53" s="61"/>
      <c r="DOQ53" s="61"/>
      <c r="DOR53" s="61"/>
      <c r="DOS53" s="61"/>
      <c r="DOT53" s="61"/>
      <c r="DOU53" s="61"/>
      <c r="DOV53" s="61"/>
      <c r="DOW53" s="61"/>
      <c r="DOX53" s="61"/>
      <c r="DOY53" s="61"/>
      <c r="DOZ53" s="61"/>
      <c r="DPA53" s="61"/>
      <c r="DPB53" s="61"/>
      <c r="DPC53" s="61"/>
      <c r="DPD53" s="61"/>
      <c r="DPE53" s="61"/>
      <c r="DPF53" s="61"/>
      <c r="DPG53" s="61"/>
      <c r="DPH53" s="61"/>
      <c r="DPI53" s="61"/>
      <c r="DPJ53" s="61"/>
      <c r="DPK53" s="61"/>
      <c r="DPL53" s="61"/>
      <c r="DPM53" s="61"/>
      <c r="DPN53" s="61"/>
      <c r="DPO53" s="61"/>
      <c r="DPP53" s="61"/>
      <c r="DPQ53" s="61"/>
      <c r="DPR53" s="61"/>
      <c r="DPS53" s="61"/>
      <c r="DPT53" s="61"/>
      <c r="DPU53" s="61"/>
      <c r="DPV53" s="61"/>
      <c r="DPW53" s="61"/>
      <c r="DPX53" s="61"/>
      <c r="DPY53" s="61"/>
      <c r="DPZ53" s="61"/>
      <c r="DQA53" s="61"/>
      <c r="DQB53" s="61"/>
      <c r="DQC53" s="61"/>
      <c r="DQD53" s="61"/>
      <c r="DQE53" s="61"/>
      <c r="DQF53" s="61"/>
      <c r="DQG53" s="61"/>
      <c r="DQH53" s="61"/>
      <c r="DQI53" s="61"/>
      <c r="DQJ53" s="61"/>
      <c r="DQK53" s="61"/>
      <c r="DQL53" s="61"/>
      <c r="DQM53" s="61"/>
      <c r="DQN53" s="61"/>
      <c r="DQO53" s="61"/>
      <c r="DQP53" s="61"/>
      <c r="DQQ53" s="61"/>
      <c r="DQR53" s="61"/>
      <c r="DQS53" s="61"/>
      <c r="DQT53" s="61"/>
      <c r="DQU53" s="61"/>
      <c r="DQV53" s="61"/>
      <c r="DQW53" s="61"/>
      <c r="DQX53" s="61"/>
      <c r="DQY53" s="61"/>
      <c r="DQZ53" s="61"/>
      <c r="DRA53" s="61"/>
      <c r="DRB53" s="61"/>
      <c r="DRC53" s="61"/>
      <c r="DRD53" s="61"/>
      <c r="DRE53" s="61"/>
      <c r="DRF53" s="61"/>
      <c r="DRG53" s="61"/>
      <c r="DRH53" s="61"/>
      <c r="DRI53" s="61"/>
      <c r="DRJ53" s="61"/>
      <c r="DRK53" s="61"/>
      <c r="DRL53" s="61"/>
      <c r="DRM53" s="61"/>
      <c r="DRN53" s="61"/>
      <c r="DRO53" s="61"/>
      <c r="DRP53" s="61"/>
      <c r="DRQ53" s="61"/>
      <c r="DRR53" s="61"/>
      <c r="DRS53" s="61"/>
      <c r="DRT53" s="61"/>
      <c r="DRU53" s="61"/>
      <c r="DRV53" s="61"/>
      <c r="DRW53" s="61"/>
      <c r="DRX53" s="61"/>
      <c r="DRY53" s="61"/>
      <c r="DRZ53" s="61"/>
      <c r="DSA53" s="61"/>
      <c r="DSB53" s="61"/>
      <c r="DSC53" s="61"/>
      <c r="DSD53" s="61"/>
      <c r="DSE53" s="61"/>
      <c r="DSF53" s="61"/>
      <c r="DSG53" s="61"/>
      <c r="DSH53" s="61"/>
      <c r="DSI53" s="61"/>
      <c r="DSJ53" s="61"/>
      <c r="DSK53" s="61"/>
      <c r="DSL53" s="61"/>
      <c r="DSM53" s="61"/>
      <c r="DSN53" s="61"/>
      <c r="DSO53" s="61"/>
      <c r="DSP53" s="61"/>
      <c r="DSQ53" s="61"/>
      <c r="DSR53" s="61"/>
      <c r="DSS53" s="61"/>
      <c r="DST53" s="61"/>
      <c r="DSU53" s="61"/>
      <c r="DSV53" s="61"/>
      <c r="DSW53" s="61"/>
      <c r="DSX53" s="61"/>
      <c r="DSY53" s="61"/>
      <c r="DSZ53" s="61"/>
      <c r="DTA53" s="61"/>
      <c r="DTB53" s="61"/>
      <c r="DTC53" s="61"/>
      <c r="DTD53" s="61"/>
      <c r="DTE53" s="61"/>
      <c r="DTF53" s="61"/>
      <c r="DTG53" s="61"/>
      <c r="DTH53" s="61"/>
      <c r="DTI53" s="61"/>
      <c r="DTJ53" s="61"/>
      <c r="DTK53" s="61"/>
      <c r="DTL53" s="61"/>
      <c r="DTM53" s="61"/>
      <c r="DTN53" s="61"/>
      <c r="DTO53" s="61"/>
      <c r="DTP53" s="61"/>
      <c r="DTQ53" s="61"/>
      <c r="DTR53" s="61"/>
      <c r="DTS53" s="61"/>
      <c r="DTT53" s="61"/>
      <c r="DTU53" s="61"/>
      <c r="DTV53" s="61"/>
      <c r="DTW53" s="61"/>
      <c r="DTX53" s="61"/>
      <c r="DTY53" s="61"/>
      <c r="DTZ53" s="61"/>
      <c r="DUA53" s="61"/>
      <c r="DUB53" s="61"/>
      <c r="DUC53" s="61"/>
      <c r="DUD53" s="61"/>
      <c r="DUE53" s="61"/>
      <c r="DUF53" s="61"/>
      <c r="DUG53" s="61"/>
      <c r="DUH53" s="61"/>
      <c r="DUI53" s="61"/>
      <c r="DUJ53" s="61"/>
      <c r="DUK53" s="61"/>
      <c r="DUL53" s="61"/>
      <c r="DUM53" s="61"/>
      <c r="DUN53" s="61"/>
      <c r="DUO53" s="61"/>
      <c r="DUP53" s="61"/>
      <c r="DUQ53" s="61"/>
      <c r="DUR53" s="61"/>
      <c r="DUS53" s="61"/>
      <c r="DUT53" s="61"/>
      <c r="DUU53" s="61"/>
      <c r="DUV53" s="61"/>
      <c r="DUW53" s="61"/>
      <c r="DUX53" s="61"/>
      <c r="DUY53" s="61"/>
      <c r="DUZ53" s="61"/>
      <c r="DVA53" s="61"/>
      <c r="DVB53" s="61"/>
      <c r="DVC53" s="61"/>
      <c r="DVD53" s="61"/>
      <c r="DVE53" s="61"/>
      <c r="DVF53" s="61"/>
      <c r="DVG53" s="61"/>
      <c r="DVH53" s="61"/>
      <c r="DVI53" s="61"/>
      <c r="DVJ53" s="61"/>
      <c r="DVK53" s="61"/>
      <c r="DVL53" s="61"/>
      <c r="DVM53" s="61"/>
      <c r="DVN53" s="61"/>
      <c r="DVO53" s="61"/>
      <c r="DVP53" s="61"/>
      <c r="DVQ53" s="61"/>
      <c r="DVR53" s="61"/>
      <c r="DVS53" s="61"/>
      <c r="DVT53" s="61"/>
      <c r="DVU53" s="61"/>
      <c r="DVV53" s="61"/>
      <c r="DVW53" s="61"/>
      <c r="DVX53" s="61"/>
      <c r="DVY53" s="61"/>
      <c r="DVZ53" s="61"/>
      <c r="DWA53" s="61"/>
      <c r="DWB53" s="61"/>
      <c r="DWC53" s="61"/>
      <c r="DWD53" s="61"/>
      <c r="DWE53" s="61"/>
      <c r="DWF53" s="61"/>
      <c r="DWG53" s="61"/>
      <c r="DWH53" s="61"/>
      <c r="DWI53" s="61"/>
      <c r="DWJ53" s="61"/>
      <c r="DWK53" s="61"/>
      <c r="DWL53" s="61"/>
      <c r="DWM53" s="61"/>
      <c r="DWN53" s="61"/>
      <c r="DWO53" s="61"/>
      <c r="DWP53" s="61"/>
      <c r="DWQ53" s="61"/>
      <c r="DWR53" s="61"/>
      <c r="DWS53" s="61"/>
      <c r="DWT53" s="61"/>
      <c r="DWU53" s="61"/>
      <c r="DWV53" s="61"/>
      <c r="DWW53" s="61"/>
      <c r="DWX53" s="61"/>
      <c r="DWY53" s="61"/>
      <c r="DWZ53" s="61"/>
      <c r="DXA53" s="61"/>
      <c r="DXB53" s="61"/>
      <c r="DXC53" s="61"/>
      <c r="DXD53" s="61"/>
      <c r="DXE53" s="61"/>
      <c r="DXF53" s="61"/>
      <c r="DXG53" s="61"/>
      <c r="DXH53" s="61"/>
      <c r="DXI53" s="61"/>
      <c r="DXJ53" s="61"/>
      <c r="DXK53" s="61"/>
      <c r="DXL53" s="61"/>
      <c r="DXM53" s="61"/>
      <c r="DXN53" s="61"/>
      <c r="DXO53" s="61"/>
      <c r="DXP53" s="61"/>
      <c r="DXQ53" s="61"/>
      <c r="DXR53" s="61"/>
      <c r="DXS53" s="61"/>
      <c r="DXT53" s="61"/>
      <c r="DXU53" s="61"/>
      <c r="DXV53" s="61"/>
      <c r="DXW53" s="61"/>
      <c r="DXX53" s="61"/>
      <c r="DXY53" s="61"/>
      <c r="DXZ53" s="61"/>
      <c r="DYA53" s="61"/>
      <c r="DYB53" s="61"/>
      <c r="DYC53" s="61"/>
      <c r="DYD53" s="61"/>
      <c r="DYE53" s="61"/>
      <c r="DYF53" s="61"/>
      <c r="DYG53" s="61"/>
      <c r="DYH53" s="61"/>
      <c r="DYI53" s="61"/>
      <c r="DYJ53" s="61"/>
      <c r="DYK53" s="61"/>
      <c r="DYL53" s="61"/>
      <c r="DYM53" s="61"/>
      <c r="DYN53" s="61"/>
      <c r="DYO53" s="61"/>
      <c r="DYP53" s="61"/>
      <c r="DYQ53" s="61"/>
      <c r="DYR53" s="61"/>
      <c r="DYS53" s="61"/>
      <c r="DYT53" s="61"/>
      <c r="DYU53" s="61"/>
      <c r="DYV53" s="61"/>
      <c r="DYW53" s="61"/>
      <c r="DYX53" s="61"/>
      <c r="DYY53" s="61"/>
      <c r="DYZ53" s="61"/>
      <c r="DZA53" s="61"/>
      <c r="DZB53" s="61"/>
      <c r="DZC53" s="61"/>
      <c r="DZD53" s="61"/>
      <c r="DZE53" s="61"/>
      <c r="DZF53" s="61"/>
      <c r="DZG53" s="61"/>
      <c r="DZH53" s="61"/>
      <c r="DZI53" s="61"/>
      <c r="DZJ53" s="61"/>
      <c r="DZK53" s="61"/>
      <c r="DZL53" s="61"/>
      <c r="DZM53" s="61"/>
      <c r="DZN53" s="61"/>
      <c r="DZO53" s="61"/>
      <c r="DZP53" s="61"/>
      <c r="DZQ53" s="61"/>
      <c r="DZR53" s="61"/>
      <c r="DZS53" s="61"/>
      <c r="DZT53" s="61"/>
      <c r="DZU53" s="61"/>
      <c r="DZV53" s="61"/>
      <c r="DZW53" s="61"/>
      <c r="DZX53" s="61"/>
      <c r="DZY53" s="61"/>
      <c r="DZZ53" s="61"/>
      <c r="EAA53" s="61"/>
      <c r="EAB53" s="61"/>
      <c r="EAC53" s="61"/>
      <c r="EAD53" s="61"/>
      <c r="EAE53" s="61"/>
      <c r="EAF53" s="61"/>
      <c r="EAG53" s="61"/>
      <c r="EAH53" s="61"/>
      <c r="EAI53" s="61"/>
      <c r="EAJ53" s="61"/>
      <c r="EAK53" s="61"/>
      <c r="EAL53" s="61"/>
      <c r="EAM53" s="61"/>
      <c r="EAN53" s="61"/>
      <c r="EAO53" s="61"/>
      <c r="EAP53" s="61"/>
      <c r="EAQ53" s="61"/>
      <c r="EAR53" s="61"/>
      <c r="EAS53" s="61"/>
      <c r="EAT53" s="61"/>
      <c r="EAU53" s="61"/>
      <c r="EAV53" s="61"/>
      <c r="EAW53" s="61"/>
      <c r="EAX53" s="61"/>
      <c r="EAY53" s="61"/>
      <c r="EAZ53" s="61"/>
      <c r="EBA53" s="61"/>
      <c r="EBB53" s="61"/>
      <c r="EBC53" s="61"/>
      <c r="EBD53" s="61"/>
      <c r="EBE53" s="61"/>
      <c r="EBF53" s="61"/>
      <c r="EBG53" s="61"/>
      <c r="EBH53" s="61"/>
      <c r="EBI53" s="61"/>
      <c r="EBJ53" s="61"/>
      <c r="EBK53" s="61"/>
      <c r="EBL53" s="61"/>
      <c r="EBM53" s="61"/>
      <c r="EBN53" s="61"/>
      <c r="EBO53" s="61"/>
      <c r="EBP53" s="61"/>
      <c r="EBQ53" s="61"/>
      <c r="EBR53" s="61"/>
      <c r="EBS53" s="61"/>
      <c r="EBT53" s="61"/>
      <c r="EBU53" s="61"/>
      <c r="EBV53" s="61"/>
      <c r="EBW53" s="61"/>
      <c r="EBX53" s="61"/>
      <c r="EBY53" s="61"/>
      <c r="EBZ53" s="61"/>
      <c r="ECA53" s="61"/>
      <c r="ECB53" s="61"/>
      <c r="ECC53" s="61"/>
      <c r="ECD53" s="61"/>
      <c r="ECE53" s="61"/>
      <c r="ECF53" s="61"/>
      <c r="ECG53" s="61"/>
      <c r="ECH53" s="61"/>
      <c r="ECI53" s="61"/>
      <c r="ECJ53" s="61"/>
      <c r="ECK53" s="61"/>
      <c r="ECL53" s="61"/>
      <c r="ECM53" s="61"/>
      <c r="ECN53" s="61"/>
      <c r="ECO53" s="61"/>
      <c r="ECP53" s="61"/>
      <c r="ECQ53" s="61"/>
      <c r="ECR53" s="61"/>
      <c r="ECS53" s="61"/>
      <c r="ECT53" s="61"/>
      <c r="ECU53" s="61"/>
      <c r="ECV53" s="61"/>
      <c r="ECW53" s="61"/>
      <c r="ECX53" s="61"/>
      <c r="ECY53" s="61"/>
      <c r="ECZ53" s="61"/>
      <c r="EDA53" s="61"/>
      <c r="EDB53" s="61"/>
      <c r="EDC53" s="61"/>
      <c r="EDD53" s="61"/>
      <c r="EDE53" s="61"/>
      <c r="EDF53" s="61"/>
      <c r="EDG53" s="61"/>
      <c r="EDH53" s="61"/>
      <c r="EDI53" s="61"/>
      <c r="EDJ53" s="61"/>
      <c r="EDK53" s="61"/>
      <c r="EDL53" s="61"/>
      <c r="EDM53" s="61"/>
      <c r="EDN53" s="61"/>
      <c r="EDO53" s="61"/>
      <c r="EDP53" s="61"/>
      <c r="EDQ53" s="61"/>
      <c r="EDR53" s="61"/>
      <c r="EDS53" s="61"/>
      <c r="EDT53" s="61"/>
      <c r="EDU53" s="61"/>
      <c r="EDV53" s="61"/>
      <c r="EDW53" s="61"/>
      <c r="EDX53" s="61"/>
      <c r="EDY53" s="61"/>
      <c r="EDZ53" s="61"/>
      <c r="EEA53" s="61"/>
      <c r="EEB53" s="61"/>
      <c r="EEC53" s="61"/>
      <c r="EED53" s="61"/>
      <c r="EEE53" s="61"/>
      <c r="EEF53" s="61"/>
      <c r="EEG53" s="61"/>
      <c r="EEH53" s="61"/>
      <c r="EEI53" s="61"/>
      <c r="EEJ53" s="61"/>
      <c r="EEK53" s="61"/>
      <c r="EEL53" s="61"/>
      <c r="EEM53" s="61"/>
      <c r="EEN53" s="61"/>
      <c r="EEO53" s="61"/>
      <c r="EEP53" s="61"/>
      <c r="EEQ53" s="61"/>
      <c r="EER53" s="61"/>
      <c r="EES53" s="61"/>
      <c r="EET53" s="61"/>
      <c r="EEU53" s="61"/>
      <c r="EEV53" s="61"/>
      <c r="EEW53" s="61"/>
      <c r="EEX53" s="61"/>
      <c r="EEY53" s="61"/>
      <c r="EEZ53" s="61"/>
      <c r="EFA53" s="61"/>
      <c r="EFB53" s="61"/>
      <c r="EFC53" s="61"/>
      <c r="EFD53" s="61"/>
      <c r="EFE53" s="61"/>
      <c r="EFF53" s="61"/>
      <c r="EFG53" s="61"/>
      <c r="EFH53" s="61"/>
      <c r="EFI53" s="61"/>
      <c r="EFJ53" s="61"/>
      <c r="EFK53" s="61"/>
      <c r="EFL53" s="61"/>
      <c r="EFM53" s="61"/>
      <c r="EFN53" s="61"/>
      <c r="EFO53" s="61"/>
      <c r="EFP53" s="61"/>
      <c r="EFQ53" s="61"/>
      <c r="EFR53" s="61"/>
      <c r="EFS53" s="61"/>
      <c r="EFT53" s="61"/>
      <c r="EFU53" s="61"/>
      <c r="EFV53" s="61"/>
      <c r="EFW53" s="61"/>
      <c r="EFX53" s="61"/>
      <c r="EFY53" s="61"/>
      <c r="EFZ53" s="61"/>
      <c r="EGA53" s="61"/>
      <c r="EGB53" s="61"/>
      <c r="EGC53" s="61"/>
      <c r="EGD53" s="61"/>
      <c r="EGE53" s="61"/>
      <c r="EGF53" s="61"/>
      <c r="EGG53" s="61"/>
      <c r="EGH53" s="61"/>
      <c r="EGI53" s="61"/>
      <c r="EGJ53" s="61"/>
      <c r="EGK53" s="61"/>
      <c r="EGL53" s="61"/>
      <c r="EGM53" s="61"/>
      <c r="EGN53" s="61"/>
      <c r="EGO53" s="61"/>
      <c r="EGP53" s="61"/>
      <c r="EGQ53" s="61"/>
      <c r="EGR53" s="61"/>
      <c r="EGS53" s="61"/>
      <c r="EGT53" s="61"/>
      <c r="EGU53" s="61"/>
      <c r="EGV53" s="61"/>
      <c r="EGW53" s="61"/>
      <c r="EGX53" s="61"/>
      <c r="EGY53" s="61"/>
      <c r="EGZ53" s="61"/>
      <c r="EHA53" s="61"/>
      <c r="EHB53" s="61"/>
      <c r="EHC53" s="61"/>
      <c r="EHD53" s="61"/>
      <c r="EHE53" s="61"/>
      <c r="EHF53" s="61"/>
      <c r="EHG53" s="61"/>
      <c r="EHH53" s="61"/>
      <c r="EHI53" s="61"/>
      <c r="EHJ53" s="61"/>
      <c r="EHK53" s="61"/>
      <c r="EHL53" s="61"/>
      <c r="EHM53" s="61"/>
      <c r="EHN53" s="61"/>
      <c r="EHO53" s="61"/>
      <c r="EHP53" s="61"/>
      <c r="EHQ53" s="61"/>
      <c r="EHR53" s="61"/>
      <c r="EHS53" s="61"/>
      <c r="EHT53" s="61"/>
      <c r="EHU53" s="61"/>
      <c r="EHV53" s="61"/>
      <c r="EHW53" s="61"/>
      <c r="EHX53" s="61"/>
      <c r="EHY53" s="61"/>
      <c r="EHZ53" s="61"/>
      <c r="EIA53" s="61"/>
      <c r="EIB53" s="61"/>
      <c r="EIC53" s="61"/>
      <c r="EID53" s="61"/>
      <c r="EIE53" s="61"/>
      <c r="EIF53" s="61"/>
      <c r="EIG53" s="61"/>
      <c r="EIH53" s="61"/>
      <c r="EII53" s="61"/>
      <c r="EIJ53" s="61"/>
      <c r="EIK53" s="61"/>
      <c r="EIL53" s="61"/>
      <c r="EIM53" s="61"/>
      <c r="EIN53" s="61"/>
      <c r="EIO53" s="61"/>
      <c r="EIP53" s="61"/>
      <c r="EIQ53" s="61"/>
      <c r="EIR53" s="61"/>
      <c r="EIS53" s="61"/>
      <c r="EIT53" s="61"/>
      <c r="EIU53" s="61"/>
      <c r="EIV53" s="61"/>
      <c r="EIW53" s="61"/>
      <c r="EIX53" s="61"/>
      <c r="EIY53" s="61"/>
      <c r="EIZ53" s="61"/>
      <c r="EJA53" s="61"/>
      <c r="EJB53" s="61"/>
      <c r="EJC53" s="61"/>
      <c r="EJD53" s="61"/>
      <c r="EJE53" s="61"/>
      <c r="EJF53" s="61"/>
      <c r="EJG53" s="61"/>
      <c r="EJH53" s="61"/>
      <c r="EJI53" s="61"/>
      <c r="EJJ53" s="61"/>
      <c r="EJK53" s="61"/>
      <c r="EJL53" s="61"/>
      <c r="EJM53" s="61"/>
      <c r="EJN53" s="61"/>
      <c r="EJO53" s="61"/>
      <c r="EJP53" s="61"/>
      <c r="EJQ53" s="61"/>
      <c r="EJR53" s="61"/>
      <c r="EJS53" s="61"/>
      <c r="EJT53" s="61"/>
      <c r="EJU53" s="61"/>
      <c r="EJV53" s="61"/>
      <c r="EJW53" s="61"/>
      <c r="EJX53" s="61"/>
      <c r="EJY53" s="61"/>
      <c r="EJZ53" s="61"/>
      <c r="EKA53" s="61"/>
      <c r="EKB53" s="61"/>
      <c r="EKC53" s="61"/>
      <c r="EKD53" s="61"/>
      <c r="EKE53" s="61"/>
      <c r="EKF53" s="61"/>
      <c r="EKG53" s="61"/>
      <c r="EKH53" s="61"/>
      <c r="EKI53" s="61"/>
      <c r="EKJ53" s="61"/>
      <c r="EKK53" s="61"/>
      <c r="EKL53" s="61"/>
      <c r="EKM53" s="61"/>
      <c r="EKN53" s="61"/>
      <c r="EKO53" s="61"/>
      <c r="EKP53" s="61"/>
      <c r="EKQ53" s="61"/>
      <c r="EKR53" s="61"/>
      <c r="EKS53" s="61"/>
      <c r="EKT53" s="61"/>
      <c r="EKU53" s="61"/>
      <c r="EKV53" s="61"/>
      <c r="EKW53" s="61"/>
      <c r="EKX53" s="61"/>
      <c r="EKY53" s="61"/>
      <c r="EKZ53" s="61"/>
      <c r="ELA53" s="61"/>
      <c r="ELB53" s="61"/>
      <c r="ELC53" s="61"/>
      <c r="ELD53" s="61"/>
      <c r="ELE53" s="61"/>
      <c r="ELF53" s="61"/>
      <c r="ELG53" s="61"/>
      <c r="ELH53" s="61"/>
      <c r="ELI53" s="61"/>
      <c r="ELJ53" s="61"/>
      <c r="ELK53" s="61"/>
      <c r="ELL53" s="61"/>
      <c r="ELM53" s="61"/>
      <c r="ELN53" s="61"/>
      <c r="ELO53" s="61"/>
      <c r="ELP53" s="61"/>
      <c r="ELQ53" s="61"/>
      <c r="ELR53" s="61"/>
      <c r="ELS53" s="61"/>
      <c r="ELT53" s="61"/>
      <c r="ELU53" s="61"/>
      <c r="ELV53" s="61"/>
      <c r="ELW53" s="61"/>
      <c r="ELX53" s="61"/>
      <c r="ELY53" s="61"/>
      <c r="ELZ53" s="61"/>
      <c r="EMA53" s="61"/>
      <c r="EMB53" s="61"/>
      <c r="EMC53" s="61"/>
      <c r="EMD53" s="61"/>
      <c r="EME53" s="61"/>
      <c r="EMF53" s="61"/>
      <c r="EMG53" s="61"/>
      <c r="EMH53" s="61"/>
      <c r="EMI53" s="61"/>
      <c r="EMJ53" s="61"/>
      <c r="EMK53" s="61"/>
      <c r="EML53" s="61"/>
      <c r="EMM53" s="61"/>
      <c r="EMN53" s="61"/>
      <c r="EMO53" s="61"/>
      <c r="EMP53" s="61"/>
      <c r="EMQ53" s="61"/>
      <c r="EMR53" s="61"/>
      <c r="EMS53" s="61"/>
      <c r="EMT53" s="61"/>
      <c r="EMU53" s="61"/>
      <c r="EMV53" s="61"/>
      <c r="EMW53" s="61"/>
      <c r="EMX53" s="61"/>
      <c r="EMY53" s="61"/>
      <c r="EMZ53" s="61"/>
      <c r="ENA53" s="61"/>
      <c r="ENB53" s="61"/>
      <c r="ENC53" s="61"/>
      <c r="END53" s="61"/>
      <c r="ENE53" s="61"/>
      <c r="ENF53" s="61"/>
      <c r="ENG53" s="61"/>
      <c r="ENH53" s="61"/>
      <c r="ENI53" s="61"/>
      <c r="ENJ53" s="61"/>
      <c r="ENK53" s="61"/>
      <c r="ENL53" s="61"/>
      <c r="ENM53" s="61"/>
      <c r="ENN53" s="61"/>
      <c r="ENO53" s="61"/>
      <c r="ENP53" s="61"/>
      <c r="ENQ53" s="61"/>
      <c r="ENR53" s="61"/>
      <c r="ENS53" s="61"/>
      <c r="ENT53" s="61"/>
      <c r="ENU53" s="61"/>
      <c r="ENV53" s="61"/>
      <c r="ENW53" s="61"/>
      <c r="ENX53" s="61"/>
      <c r="ENY53" s="61"/>
      <c r="ENZ53" s="61"/>
      <c r="EOA53" s="61"/>
      <c r="EOB53" s="61"/>
      <c r="EOC53" s="61"/>
      <c r="EOD53" s="61"/>
      <c r="EOE53" s="61"/>
      <c r="EOF53" s="61"/>
      <c r="EOG53" s="61"/>
      <c r="EOH53" s="61"/>
      <c r="EOI53" s="61"/>
      <c r="EOJ53" s="61"/>
      <c r="EOK53" s="61"/>
      <c r="EOL53" s="61"/>
      <c r="EOM53" s="61"/>
      <c r="EON53" s="61"/>
      <c r="EOO53" s="61"/>
      <c r="EOP53" s="61"/>
      <c r="EOQ53" s="61"/>
      <c r="EOR53" s="61"/>
      <c r="EOS53" s="61"/>
      <c r="EOT53" s="61"/>
      <c r="EOU53" s="61"/>
      <c r="EOV53" s="61"/>
      <c r="EOW53" s="61"/>
      <c r="EOX53" s="61"/>
      <c r="EOY53" s="61"/>
      <c r="EOZ53" s="61"/>
      <c r="EPA53" s="61"/>
      <c r="EPB53" s="61"/>
      <c r="EPC53" s="61"/>
      <c r="EPD53" s="61"/>
      <c r="EPE53" s="61"/>
      <c r="EPF53" s="61"/>
      <c r="EPG53" s="61"/>
      <c r="EPH53" s="61"/>
      <c r="EPI53" s="61"/>
      <c r="EPJ53" s="61"/>
      <c r="EPK53" s="61"/>
      <c r="EPL53" s="61"/>
      <c r="EPM53" s="61"/>
      <c r="EPN53" s="61"/>
      <c r="EPO53" s="61"/>
      <c r="EPP53" s="61"/>
      <c r="EPQ53" s="61"/>
      <c r="EPR53" s="61"/>
      <c r="EPS53" s="61"/>
      <c r="EPT53" s="61"/>
      <c r="EPU53" s="61"/>
      <c r="EPV53" s="61"/>
      <c r="EPW53" s="61"/>
      <c r="EPX53" s="61"/>
      <c r="EPY53" s="61"/>
      <c r="EPZ53" s="61"/>
      <c r="EQA53" s="61"/>
      <c r="EQB53" s="61"/>
      <c r="EQC53" s="61"/>
      <c r="EQD53" s="61"/>
      <c r="EQE53" s="61"/>
      <c r="EQF53" s="61"/>
      <c r="EQG53" s="61"/>
      <c r="EQH53" s="61"/>
      <c r="EQI53" s="61"/>
      <c r="EQJ53" s="61"/>
      <c r="EQK53" s="61"/>
      <c r="EQL53" s="61"/>
      <c r="EQM53" s="61"/>
      <c r="EQN53" s="61"/>
      <c r="EQO53" s="61"/>
      <c r="EQP53" s="61"/>
      <c r="EQQ53" s="61"/>
      <c r="EQR53" s="61"/>
      <c r="EQS53" s="61"/>
      <c r="EQT53" s="61"/>
      <c r="EQU53" s="61"/>
      <c r="EQV53" s="61"/>
      <c r="EQW53" s="61"/>
      <c r="EQX53" s="61"/>
      <c r="EQY53" s="61"/>
      <c r="EQZ53" s="61"/>
      <c r="ERA53" s="61"/>
      <c r="ERB53" s="61"/>
      <c r="ERC53" s="61"/>
      <c r="ERD53" s="61"/>
      <c r="ERE53" s="61"/>
      <c r="ERF53" s="61"/>
      <c r="ERG53" s="61"/>
      <c r="ERH53" s="61"/>
      <c r="ERI53" s="61"/>
      <c r="ERJ53" s="61"/>
      <c r="ERK53" s="61"/>
      <c r="ERL53" s="61"/>
      <c r="ERM53" s="61"/>
      <c r="ERN53" s="61"/>
      <c r="ERO53" s="61"/>
      <c r="ERP53" s="61"/>
      <c r="ERQ53" s="61"/>
      <c r="ERR53" s="61"/>
      <c r="ERS53" s="61"/>
      <c r="ERT53" s="61"/>
      <c r="ERU53" s="61"/>
      <c r="ERV53" s="61"/>
      <c r="ERW53" s="61"/>
      <c r="ERX53" s="61"/>
      <c r="ERY53" s="61"/>
      <c r="ERZ53" s="61"/>
      <c r="ESA53" s="61"/>
      <c r="ESB53" s="61"/>
      <c r="ESC53" s="61"/>
      <c r="ESD53" s="61"/>
      <c r="ESE53" s="61"/>
      <c r="ESF53" s="61"/>
      <c r="ESG53" s="61"/>
      <c r="ESH53" s="61"/>
      <c r="ESI53" s="61"/>
      <c r="ESJ53" s="61"/>
      <c r="ESK53" s="61"/>
      <c r="ESL53" s="61"/>
      <c r="ESM53" s="61"/>
      <c r="ESN53" s="61"/>
      <c r="ESO53" s="61"/>
      <c r="ESP53" s="61"/>
      <c r="ESQ53" s="61"/>
      <c r="ESR53" s="61"/>
      <c r="ESS53" s="61"/>
      <c r="EST53" s="61"/>
      <c r="ESU53" s="61"/>
      <c r="ESV53" s="61"/>
      <c r="ESW53" s="61"/>
      <c r="ESX53" s="61"/>
      <c r="ESY53" s="61"/>
      <c r="ESZ53" s="61"/>
      <c r="ETA53" s="61"/>
      <c r="ETB53" s="61"/>
      <c r="ETC53" s="61"/>
      <c r="ETD53" s="61"/>
      <c r="ETE53" s="61"/>
      <c r="ETF53" s="61"/>
      <c r="ETG53" s="61"/>
      <c r="ETH53" s="61"/>
      <c r="ETI53" s="61"/>
      <c r="ETJ53" s="61"/>
      <c r="ETK53" s="61"/>
      <c r="ETL53" s="61"/>
      <c r="ETM53" s="61"/>
      <c r="ETN53" s="61"/>
      <c r="ETO53" s="61"/>
      <c r="ETP53" s="61"/>
      <c r="ETQ53" s="61"/>
      <c r="ETR53" s="61"/>
      <c r="ETS53" s="61"/>
      <c r="ETT53" s="61"/>
      <c r="ETU53" s="61"/>
      <c r="ETV53" s="61"/>
      <c r="ETW53" s="61"/>
      <c r="ETX53" s="61"/>
      <c r="ETY53" s="61"/>
      <c r="ETZ53" s="61"/>
      <c r="EUA53" s="61"/>
      <c r="EUB53" s="61"/>
      <c r="EUC53" s="61"/>
      <c r="EUD53" s="61"/>
      <c r="EUE53" s="61"/>
      <c r="EUF53" s="61"/>
      <c r="EUG53" s="61"/>
      <c r="EUH53" s="61"/>
      <c r="EUI53" s="61"/>
      <c r="EUJ53" s="61"/>
      <c r="EUK53" s="61"/>
      <c r="EUL53" s="61"/>
      <c r="EUM53" s="61"/>
      <c r="EUN53" s="61"/>
      <c r="EUO53" s="61"/>
      <c r="EUP53" s="61"/>
      <c r="EUQ53" s="61"/>
      <c r="EUR53" s="61"/>
      <c r="EUS53" s="61"/>
      <c r="EUT53" s="61"/>
      <c r="EUU53" s="61"/>
      <c r="EUV53" s="61"/>
      <c r="EUW53" s="61"/>
      <c r="EUX53" s="61"/>
      <c r="EUY53" s="61"/>
      <c r="EUZ53" s="61"/>
      <c r="EVA53" s="61"/>
      <c r="EVB53" s="61"/>
      <c r="EVC53" s="61"/>
      <c r="EVD53" s="61"/>
      <c r="EVE53" s="61"/>
      <c r="EVF53" s="61"/>
      <c r="EVG53" s="61"/>
      <c r="EVH53" s="61"/>
      <c r="EVI53" s="61"/>
      <c r="EVJ53" s="61"/>
      <c r="EVK53" s="61"/>
      <c r="EVL53" s="61"/>
      <c r="EVM53" s="61"/>
      <c r="EVN53" s="61"/>
      <c r="EVO53" s="61"/>
      <c r="EVP53" s="61"/>
      <c r="EVQ53" s="61"/>
      <c r="EVR53" s="61"/>
      <c r="EVS53" s="61"/>
      <c r="EVT53" s="61"/>
      <c r="EVU53" s="61"/>
      <c r="EVV53" s="61"/>
      <c r="EVW53" s="61"/>
      <c r="EVX53" s="61"/>
      <c r="EVY53" s="61"/>
      <c r="EVZ53" s="61"/>
      <c r="EWA53" s="61"/>
      <c r="EWB53" s="61"/>
      <c r="EWC53" s="61"/>
      <c r="EWD53" s="61"/>
      <c r="EWE53" s="61"/>
      <c r="EWF53" s="61"/>
      <c r="EWG53" s="61"/>
      <c r="EWH53" s="61"/>
      <c r="EWI53" s="61"/>
      <c r="EWJ53" s="61"/>
      <c r="EWK53" s="61"/>
      <c r="EWL53" s="61"/>
      <c r="EWM53" s="61"/>
      <c r="EWN53" s="61"/>
      <c r="EWO53" s="61"/>
      <c r="EWP53" s="61"/>
      <c r="EWQ53" s="61"/>
      <c r="EWR53" s="61"/>
      <c r="EWS53" s="61"/>
      <c r="EWT53" s="61"/>
      <c r="EWU53" s="61"/>
      <c r="EWV53" s="61"/>
      <c r="EWW53" s="61"/>
      <c r="EWX53" s="61"/>
      <c r="EWY53" s="61"/>
      <c r="EWZ53" s="61"/>
      <c r="EXA53" s="61"/>
      <c r="EXB53" s="61"/>
      <c r="EXC53" s="61"/>
      <c r="EXD53" s="61"/>
      <c r="EXE53" s="61"/>
      <c r="EXF53" s="61"/>
      <c r="EXG53" s="61"/>
      <c r="EXH53" s="61"/>
      <c r="EXI53" s="61"/>
      <c r="EXJ53" s="61"/>
      <c r="EXK53" s="61"/>
      <c r="EXL53" s="61"/>
      <c r="EXM53" s="61"/>
      <c r="EXN53" s="61"/>
      <c r="EXO53" s="61"/>
      <c r="EXP53" s="61"/>
      <c r="EXQ53" s="61"/>
      <c r="EXR53" s="61"/>
      <c r="EXS53" s="61"/>
      <c r="EXT53" s="61"/>
      <c r="EXU53" s="61"/>
      <c r="EXV53" s="61"/>
      <c r="EXW53" s="61"/>
      <c r="EXX53" s="61"/>
      <c r="EXY53" s="61"/>
      <c r="EXZ53" s="61"/>
      <c r="EYA53" s="61"/>
      <c r="EYB53" s="61"/>
      <c r="EYC53" s="61"/>
      <c r="EYD53" s="61"/>
      <c r="EYE53" s="61"/>
      <c r="EYF53" s="61"/>
      <c r="EYG53" s="61"/>
      <c r="EYH53" s="61"/>
      <c r="EYI53" s="61"/>
      <c r="EYJ53" s="61"/>
      <c r="EYK53" s="61"/>
      <c r="EYL53" s="61"/>
      <c r="EYM53" s="61"/>
      <c r="EYN53" s="61"/>
      <c r="EYO53" s="61"/>
      <c r="EYP53" s="61"/>
      <c r="EYQ53" s="61"/>
      <c r="EYR53" s="61"/>
      <c r="EYS53" s="61"/>
      <c r="EYT53" s="61"/>
      <c r="EYU53" s="61"/>
      <c r="EYV53" s="61"/>
      <c r="EYW53" s="61"/>
      <c r="EYX53" s="61"/>
      <c r="EYY53" s="61"/>
      <c r="EYZ53" s="61"/>
      <c r="EZA53" s="61"/>
      <c r="EZB53" s="61"/>
      <c r="EZC53" s="61"/>
      <c r="EZD53" s="61"/>
      <c r="EZE53" s="61"/>
      <c r="EZF53" s="61"/>
      <c r="EZG53" s="61"/>
      <c r="EZH53" s="61"/>
      <c r="EZI53" s="61"/>
      <c r="EZJ53" s="61"/>
      <c r="EZK53" s="61"/>
      <c r="EZL53" s="61"/>
      <c r="EZM53" s="61"/>
      <c r="EZN53" s="61"/>
      <c r="EZO53" s="61"/>
      <c r="EZP53" s="61"/>
      <c r="EZQ53" s="61"/>
      <c r="EZR53" s="61"/>
      <c r="EZS53" s="61"/>
      <c r="EZT53" s="61"/>
      <c r="EZU53" s="61"/>
      <c r="EZV53" s="61"/>
      <c r="EZW53" s="61"/>
      <c r="EZX53" s="61"/>
      <c r="EZY53" s="61"/>
      <c r="EZZ53" s="61"/>
      <c r="FAA53" s="61"/>
      <c r="FAB53" s="61"/>
      <c r="FAC53" s="61"/>
      <c r="FAD53" s="61"/>
      <c r="FAE53" s="61"/>
      <c r="FAF53" s="61"/>
      <c r="FAG53" s="61"/>
      <c r="FAH53" s="61"/>
      <c r="FAI53" s="61"/>
      <c r="FAJ53" s="61"/>
      <c r="FAK53" s="61"/>
      <c r="FAL53" s="61"/>
      <c r="FAM53" s="61"/>
      <c r="FAN53" s="61"/>
      <c r="FAO53" s="61"/>
      <c r="FAP53" s="61"/>
      <c r="FAQ53" s="61"/>
      <c r="FAR53" s="61"/>
      <c r="FAS53" s="61"/>
      <c r="FAT53" s="61"/>
      <c r="FAU53" s="61"/>
      <c r="FAV53" s="61"/>
      <c r="FAW53" s="61"/>
      <c r="FAX53" s="61"/>
      <c r="FAY53" s="61"/>
      <c r="FAZ53" s="61"/>
      <c r="FBA53" s="61"/>
      <c r="FBB53" s="61"/>
      <c r="FBC53" s="61"/>
      <c r="FBD53" s="61"/>
      <c r="FBE53" s="61"/>
      <c r="FBF53" s="61"/>
      <c r="FBG53" s="61"/>
      <c r="FBH53" s="61"/>
      <c r="FBI53" s="61"/>
      <c r="FBJ53" s="61"/>
      <c r="FBK53" s="61"/>
      <c r="FBL53" s="61"/>
      <c r="FBM53" s="61"/>
      <c r="FBN53" s="61"/>
      <c r="FBO53" s="61"/>
      <c r="FBP53" s="61"/>
      <c r="FBQ53" s="61"/>
      <c r="FBR53" s="61"/>
      <c r="FBS53" s="61"/>
      <c r="FBT53" s="61"/>
      <c r="FBU53" s="61"/>
      <c r="FBV53" s="61"/>
      <c r="FBW53" s="61"/>
      <c r="FBX53" s="61"/>
      <c r="FBY53" s="61"/>
      <c r="FBZ53" s="61"/>
      <c r="FCA53" s="61"/>
      <c r="FCB53" s="61"/>
      <c r="FCC53" s="61"/>
      <c r="FCD53" s="61"/>
      <c r="FCE53" s="61"/>
      <c r="FCF53" s="61"/>
      <c r="FCG53" s="61"/>
      <c r="FCH53" s="61"/>
      <c r="FCI53" s="61"/>
      <c r="FCJ53" s="61"/>
      <c r="FCK53" s="61"/>
      <c r="FCL53" s="61"/>
      <c r="FCM53" s="61"/>
      <c r="FCN53" s="61"/>
      <c r="FCO53" s="61"/>
      <c r="FCP53" s="61"/>
      <c r="FCQ53" s="61"/>
      <c r="FCR53" s="61"/>
      <c r="FCS53" s="61"/>
      <c r="FCT53" s="61"/>
      <c r="FCU53" s="61"/>
      <c r="FCV53" s="61"/>
      <c r="FCW53" s="61"/>
      <c r="FCX53" s="61"/>
      <c r="FCY53" s="61"/>
      <c r="FCZ53" s="61"/>
      <c r="FDA53" s="61"/>
      <c r="FDB53" s="61"/>
      <c r="FDC53" s="61"/>
      <c r="FDD53" s="61"/>
      <c r="FDE53" s="61"/>
      <c r="FDF53" s="61"/>
      <c r="FDG53" s="61"/>
      <c r="FDH53" s="61"/>
      <c r="FDI53" s="61"/>
      <c r="FDJ53" s="61"/>
      <c r="FDK53" s="61"/>
      <c r="FDL53" s="61"/>
      <c r="FDM53" s="61"/>
      <c r="FDN53" s="61"/>
      <c r="FDO53" s="61"/>
      <c r="FDP53" s="61"/>
      <c r="FDQ53" s="61"/>
      <c r="FDR53" s="61"/>
      <c r="FDS53" s="61"/>
      <c r="FDT53" s="61"/>
      <c r="FDU53" s="61"/>
      <c r="FDV53" s="61"/>
      <c r="FDW53" s="61"/>
      <c r="FDX53" s="61"/>
      <c r="FDY53" s="61"/>
      <c r="FDZ53" s="61"/>
      <c r="FEA53" s="61"/>
      <c r="FEB53" s="61"/>
      <c r="FEC53" s="61"/>
      <c r="FED53" s="61"/>
      <c r="FEE53" s="61"/>
      <c r="FEF53" s="61"/>
      <c r="FEG53" s="61"/>
      <c r="FEH53" s="61"/>
      <c r="FEI53" s="61"/>
      <c r="FEJ53" s="61"/>
      <c r="FEK53" s="61"/>
      <c r="FEL53" s="61"/>
      <c r="FEM53" s="61"/>
      <c r="FEN53" s="61"/>
      <c r="FEO53" s="61"/>
      <c r="FEP53" s="61"/>
      <c r="FEQ53" s="61"/>
      <c r="FER53" s="61"/>
      <c r="FES53" s="61"/>
      <c r="FET53" s="61"/>
      <c r="FEU53" s="61"/>
      <c r="FEV53" s="61"/>
      <c r="FEW53" s="61"/>
      <c r="FEX53" s="61"/>
      <c r="FEY53" s="61"/>
      <c r="FEZ53" s="61"/>
      <c r="FFA53" s="61"/>
      <c r="FFB53" s="61"/>
      <c r="FFC53" s="61"/>
      <c r="FFD53" s="61"/>
      <c r="FFE53" s="61"/>
      <c r="FFF53" s="61"/>
      <c r="FFG53" s="61"/>
      <c r="FFH53" s="61"/>
      <c r="FFI53" s="61"/>
      <c r="FFJ53" s="61"/>
      <c r="FFK53" s="61"/>
      <c r="FFL53" s="61"/>
      <c r="FFM53" s="61"/>
      <c r="FFN53" s="61"/>
      <c r="FFO53" s="61"/>
      <c r="FFP53" s="61"/>
      <c r="FFQ53" s="61"/>
      <c r="FFR53" s="61"/>
      <c r="FFS53" s="61"/>
      <c r="FFT53" s="61"/>
      <c r="FFU53" s="61"/>
      <c r="FFV53" s="61"/>
      <c r="FFW53" s="61"/>
      <c r="FFX53" s="61"/>
      <c r="FFY53" s="61"/>
      <c r="FFZ53" s="61"/>
      <c r="FGA53" s="61"/>
      <c r="FGB53" s="61"/>
      <c r="FGC53" s="61"/>
      <c r="FGD53" s="61"/>
      <c r="FGE53" s="61"/>
      <c r="FGF53" s="61"/>
      <c r="FGG53" s="61"/>
      <c r="FGH53" s="61"/>
      <c r="FGI53" s="61"/>
      <c r="FGJ53" s="61"/>
      <c r="FGK53" s="61"/>
      <c r="FGL53" s="61"/>
      <c r="FGM53" s="61"/>
      <c r="FGN53" s="61"/>
      <c r="FGO53" s="61"/>
      <c r="FGP53" s="61"/>
      <c r="FGQ53" s="61"/>
      <c r="FGR53" s="61"/>
      <c r="FGS53" s="61"/>
      <c r="FGT53" s="61"/>
      <c r="FGU53" s="61"/>
      <c r="FGV53" s="61"/>
      <c r="FGW53" s="61"/>
      <c r="FGX53" s="61"/>
      <c r="FGY53" s="61"/>
      <c r="FGZ53" s="61"/>
      <c r="FHA53" s="61"/>
      <c r="FHB53" s="61"/>
      <c r="FHC53" s="61"/>
      <c r="FHD53" s="61"/>
      <c r="FHE53" s="61"/>
      <c r="FHF53" s="61"/>
      <c r="FHG53" s="61"/>
      <c r="FHH53" s="61"/>
      <c r="FHI53" s="61"/>
      <c r="FHJ53" s="61"/>
      <c r="FHK53" s="61"/>
      <c r="FHL53" s="61"/>
      <c r="FHM53" s="61"/>
      <c r="FHN53" s="61"/>
      <c r="FHO53" s="61"/>
      <c r="FHP53" s="61"/>
      <c r="FHQ53" s="61"/>
      <c r="FHR53" s="61"/>
      <c r="FHS53" s="61"/>
      <c r="FHT53" s="61"/>
      <c r="FHU53" s="61"/>
      <c r="FHV53" s="61"/>
      <c r="FHW53" s="61"/>
      <c r="FHX53" s="61"/>
      <c r="FHY53" s="61"/>
      <c r="FHZ53" s="61"/>
      <c r="FIA53" s="61"/>
      <c r="FIB53" s="61"/>
      <c r="FIC53" s="61"/>
      <c r="FID53" s="61"/>
      <c r="FIE53" s="61"/>
      <c r="FIF53" s="61"/>
      <c r="FIG53" s="61"/>
      <c r="FIH53" s="61"/>
      <c r="FII53" s="61"/>
      <c r="FIJ53" s="61"/>
      <c r="FIK53" s="61"/>
      <c r="FIL53" s="61"/>
      <c r="FIM53" s="61"/>
      <c r="FIN53" s="61"/>
      <c r="FIO53" s="61"/>
      <c r="FIP53" s="61"/>
      <c r="FIQ53" s="61"/>
      <c r="FIR53" s="61"/>
      <c r="FIS53" s="61"/>
      <c r="FIT53" s="61"/>
      <c r="FIU53" s="61"/>
      <c r="FIV53" s="61"/>
      <c r="FIW53" s="61"/>
      <c r="FIX53" s="61"/>
      <c r="FIY53" s="61"/>
      <c r="FIZ53" s="61"/>
      <c r="FJA53" s="61"/>
      <c r="FJB53" s="61"/>
      <c r="FJC53" s="61"/>
      <c r="FJD53" s="61"/>
      <c r="FJE53" s="61"/>
      <c r="FJF53" s="61"/>
      <c r="FJG53" s="61"/>
      <c r="FJH53" s="61"/>
      <c r="FJI53" s="61"/>
      <c r="FJJ53" s="61"/>
      <c r="FJK53" s="61"/>
      <c r="FJL53" s="61"/>
      <c r="FJM53" s="61"/>
      <c r="FJN53" s="61"/>
      <c r="FJO53" s="61"/>
      <c r="FJP53" s="61"/>
      <c r="FJQ53" s="61"/>
      <c r="FJR53" s="61"/>
      <c r="FJS53" s="61"/>
      <c r="FJT53" s="61"/>
      <c r="FJU53" s="61"/>
      <c r="FJV53" s="61"/>
      <c r="FJW53" s="61"/>
      <c r="FJX53" s="61"/>
      <c r="FJY53" s="61"/>
      <c r="FJZ53" s="61"/>
      <c r="FKA53" s="61"/>
      <c r="FKB53" s="61"/>
      <c r="FKC53" s="61"/>
      <c r="FKD53" s="61"/>
      <c r="FKE53" s="61"/>
      <c r="FKF53" s="61"/>
      <c r="FKG53" s="61"/>
      <c r="FKH53" s="61"/>
      <c r="FKI53" s="61"/>
      <c r="FKJ53" s="61"/>
      <c r="FKK53" s="61"/>
      <c r="FKL53" s="61"/>
      <c r="FKM53" s="61"/>
      <c r="FKN53" s="61"/>
      <c r="FKO53" s="61"/>
      <c r="FKP53" s="61"/>
      <c r="FKQ53" s="61"/>
      <c r="FKR53" s="61"/>
      <c r="FKS53" s="61"/>
      <c r="FKT53" s="61"/>
      <c r="FKU53" s="61"/>
      <c r="FKV53" s="61"/>
      <c r="FKW53" s="61"/>
      <c r="FKX53" s="61"/>
      <c r="FKY53" s="61"/>
      <c r="FKZ53" s="61"/>
      <c r="FLA53" s="61"/>
      <c r="FLB53" s="61"/>
      <c r="FLC53" s="61"/>
      <c r="FLD53" s="61"/>
      <c r="FLE53" s="61"/>
      <c r="FLF53" s="61"/>
      <c r="FLG53" s="61"/>
      <c r="FLH53" s="61"/>
      <c r="FLI53" s="61"/>
      <c r="FLJ53" s="61"/>
      <c r="FLK53" s="61"/>
      <c r="FLL53" s="61"/>
      <c r="FLM53" s="61"/>
      <c r="FLN53" s="61"/>
      <c r="FLO53" s="61"/>
      <c r="FLP53" s="61"/>
      <c r="FLQ53" s="61"/>
      <c r="FLR53" s="61"/>
      <c r="FLS53" s="61"/>
      <c r="FLT53" s="61"/>
      <c r="FLU53" s="61"/>
      <c r="FLV53" s="61"/>
      <c r="FLW53" s="61"/>
      <c r="FLX53" s="61"/>
      <c r="FLY53" s="61"/>
      <c r="FLZ53" s="61"/>
      <c r="FMA53" s="61"/>
      <c r="FMB53" s="61"/>
      <c r="FMC53" s="61"/>
      <c r="FMD53" s="61"/>
      <c r="FME53" s="61"/>
      <c r="FMF53" s="61"/>
      <c r="FMG53" s="61"/>
      <c r="FMH53" s="61"/>
      <c r="FMI53" s="61"/>
      <c r="FMJ53" s="61"/>
      <c r="FMK53" s="61"/>
      <c r="FML53" s="61"/>
      <c r="FMM53" s="61"/>
      <c r="FMN53" s="61"/>
      <c r="FMO53" s="61"/>
      <c r="FMP53" s="61"/>
      <c r="FMQ53" s="61"/>
      <c r="FMR53" s="61"/>
      <c r="FMS53" s="61"/>
      <c r="FMT53" s="61"/>
      <c r="FMU53" s="61"/>
      <c r="FMV53" s="61"/>
      <c r="FMW53" s="61"/>
      <c r="FMX53" s="61"/>
      <c r="FMY53" s="61"/>
      <c r="FMZ53" s="61"/>
      <c r="FNA53" s="61"/>
      <c r="FNB53" s="61"/>
      <c r="FNC53" s="61"/>
      <c r="FND53" s="61"/>
      <c r="FNE53" s="61"/>
      <c r="FNF53" s="61"/>
      <c r="FNG53" s="61"/>
      <c r="FNH53" s="61"/>
      <c r="FNI53" s="61"/>
      <c r="FNJ53" s="61"/>
      <c r="FNK53" s="61"/>
      <c r="FNL53" s="61"/>
      <c r="FNM53" s="61"/>
      <c r="FNN53" s="61"/>
      <c r="FNO53" s="61"/>
      <c r="FNP53" s="61"/>
      <c r="FNQ53" s="61"/>
      <c r="FNR53" s="61"/>
      <c r="FNS53" s="61"/>
      <c r="FNT53" s="61"/>
      <c r="FNU53" s="61"/>
      <c r="FNV53" s="61"/>
      <c r="FNW53" s="61"/>
      <c r="FNX53" s="61"/>
      <c r="FNY53" s="61"/>
      <c r="FNZ53" s="61"/>
      <c r="FOA53" s="61"/>
      <c r="FOB53" s="61"/>
      <c r="FOC53" s="61"/>
      <c r="FOD53" s="61"/>
      <c r="FOE53" s="61"/>
      <c r="FOF53" s="61"/>
      <c r="FOG53" s="61"/>
      <c r="FOH53" s="61"/>
      <c r="FOI53" s="61"/>
      <c r="FOJ53" s="61"/>
      <c r="FOK53" s="61"/>
      <c r="FOL53" s="61"/>
      <c r="FOM53" s="61"/>
      <c r="FON53" s="61"/>
      <c r="FOO53" s="61"/>
      <c r="FOP53" s="61"/>
      <c r="FOQ53" s="61"/>
      <c r="FOR53" s="61"/>
      <c r="FOS53" s="61"/>
      <c r="FOT53" s="61"/>
      <c r="FOU53" s="61"/>
      <c r="FOV53" s="61"/>
      <c r="FOW53" s="61"/>
      <c r="FOX53" s="61"/>
      <c r="FOY53" s="61"/>
      <c r="FOZ53" s="61"/>
      <c r="FPA53" s="61"/>
      <c r="FPB53" s="61"/>
      <c r="FPC53" s="61"/>
      <c r="FPD53" s="61"/>
      <c r="FPE53" s="61"/>
      <c r="FPF53" s="61"/>
      <c r="FPG53" s="61"/>
      <c r="FPH53" s="61"/>
      <c r="FPI53" s="61"/>
      <c r="FPJ53" s="61"/>
      <c r="FPK53" s="61"/>
      <c r="FPL53" s="61"/>
      <c r="FPM53" s="61"/>
      <c r="FPN53" s="61"/>
      <c r="FPO53" s="61"/>
      <c r="FPP53" s="61"/>
      <c r="FPQ53" s="61"/>
      <c r="FPR53" s="61"/>
      <c r="FPS53" s="61"/>
      <c r="FPT53" s="61"/>
      <c r="FPU53" s="61"/>
      <c r="FPV53" s="61"/>
      <c r="FPW53" s="61"/>
      <c r="FPX53" s="61"/>
      <c r="FPY53" s="61"/>
      <c r="FPZ53" s="61"/>
      <c r="FQA53" s="61"/>
      <c r="FQB53" s="61"/>
      <c r="FQC53" s="61"/>
      <c r="FQD53" s="61"/>
      <c r="FQE53" s="61"/>
      <c r="FQF53" s="61"/>
      <c r="FQG53" s="61"/>
      <c r="FQH53" s="61"/>
      <c r="FQI53" s="61"/>
      <c r="FQJ53" s="61"/>
      <c r="FQK53" s="61"/>
      <c r="FQL53" s="61"/>
      <c r="FQM53" s="61"/>
      <c r="FQN53" s="61"/>
      <c r="FQO53" s="61"/>
      <c r="FQP53" s="61"/>
      <c r="FQQ53" s="61"/>
      <c r="FQR53" s="61"/>
      <c r="FQS53" s="61"/>
      <c r="FQT53" s="61"/>
      <c r="FQU53" s="61"/>
      <c r="FQV53" s="61"/>
      <c r="FQW53" s="61"/>
      <c r="FQX53" s="61"/>
      <c r="FQY53" s="61"/>
      <c r="FQZ53" s="61"/>
      <c r="FRA53" s="61"/>
      <c r="FRB53" s="61"/>
      <c r="FRC53" s="61"/>
      <c r="FRD53" s="61"/>
      <c r="FRE53" s="61"/>
      <c r="FRF53" s="61"/>
      <c r="FRG53" s="61"/>
      <c r="FRH53" s="61"/>
      <c r="FRI53" s="61"/>
      <c r="FRJ53" s="61"/>
      <c r="FRK53" s="61"/>
      <c r="FRL53" s="61"/>
      <c r="FRM53" s="61"/>
      <c r="FRN53" s="61"/>
      <c r="FRO53" s="61"/>
      <c r="FRP53" s="61"/>
      <c r="FRQ53" s="61"/>
      <c r="FRR53" s="61"/>
      <c r="FRS53" s="61"/>
      <c r="FRT53" s="61"/>
      <c r="FRU53" s="61"/>
      <c r="FRV53" s="61"/>
      <c r="FRW53" s="61"/>
      <c r="FRX53" s="61"/>
      <c r="FRY53" s="61"/>
      <c r="FRZ53" s="61"/>
      <c r="FSA53" s="61"/>
      <c r="FSB53" s="61"/>
      <c r="FSC53" s="61"/>
      <c r="FSD53" s="61"/>
      <c r="FSE53" s="61"/>
      <c r="FSF53" s="61"/>
      <c r="FSG53" s="61"/>
      <c r="FSH53" s="61"/>
      <c r="FSI53" s="61"/>
      <c r="FSJ53" s="61"/>
      <c r="FSK53" s="61"/>
      <c r="FSL53" s="61"/>
      <c r="FSM53" s="61"/>
      <c r="FSN53" s="61"/>
      <c r="FSO53" s="61"/>
      <c r="FSP53" s="61"/>
      <c r="FSQ53" s="61"/>
      <c r="FSR53" s="61"/>
      <c r="FSS53" s="61"/>
      <c r="FST53" s="61"/>
      <c r="FSU53" s="61"/>
      <c r="FSV53" s="61"/>
      <c r="FSW53" s="61"/>
      <c r="FSX53" s="61"/>
      <c r="FSY53" s="61"/>
      <c r="FSZ53" s="61"/>
      <c r="FTA53" s="61"/>
      <c r="FTB53" s="61"/>
      <c r="FTC53" s="61"/>
      <c r="FTD53" s="61"/>
      <c r="FTE53" s="61"/>
      <c r="FTF53" s="61"/>
      <c r="FTG53" s="61"/>
      <c r="FTH53" s="61"/>
      <c r="FTI53" s="61"/>
      <c r="FTJ53" s="61"/>
      <c r="FTK53" s="61"/>
      <c r="FTL53" s="61"/>
      <c r="FTM53" s="61"/>
      <c r="FTN53" s="61"/>
      <c r="FTO53" s="61"/>
      <c r="FTP53" s="61"/>
      <c r="FTQ53" s="61"/>
      <c r="FTR53" s="61"/>
      <c r="FTS53" s="61"/>
      <c r="FTT53" s="61"/>
      <c r="FTU53" s="61"/>
      <c r="FTV53" s="61"/>
      <c r="FTW53" s="61"/>
      <c r="FTX53" s="61"/>
      <c r="FTY53" s="61"/>
      <c r="FTZ53" s="61"/>
      <c r="FUA53" s="61"/>
      <c r="FUB53" s="61"/>
      <c r="FUC53" s="61"/>
      <c r="FUD53" s="61"/>
      <c r="FUE53" s="61"/>
      <c r="FUF53" s="61"/>
      <c r="FUG53" s="61"/>
      <c r="FUH53" s="61"/>
      <c r="FUI53" s="61"/>
      <c r="FUJ53" s="61"/>
      <c r="FUK53" s="61"/>
      <c r="FUL53" s="61"/>
      <c r="FUM53" s="61"/>
      <c r="FUN53" s="61"/>
      <c r="FUO53" s="61"/>
      <c r="FUP53" s="61"/>
      <c r="FUQ53" s="61"/>
      <c r="FUR53" s="61"/>
      <c r="FUS53" s="61"/>
      <c r="FUT53" s="61"/>
      <c r="FUU53" s="61"/>
      <c r="FUV53" s="61"/>
      <c r="FUW53" s="61"/>
      <c r="FUX53" s="61"/>
      <c r="FUY53" s="61"/>
      <c r="FUZ53" s="61"/>
      <c r="FVA53" s="61"/>
      <c r="FVB53" s="61"/>
      <c r="FVC53" s="61"/>
      <c r="FVD53" s="61"/>
      <c r="FVE53" s="61"/>
      <c r="FVF53" s="61"/>
      <c r="FVG53" s="61"/>
      <c r="FVH53" s="61"/>
      <c r="FVI53" s="61"/>
      <c r="FVJ53" s="61"/>
      <c r="FVK53" s="61"/>
      <c r="FVL53" s="61"/>
      <c r="FVM53" s="61"/>
      <c r="FVN53" s="61"/>
      <c r="FVO53" s="61"/>
      <c r="FVP53" s="61"/>
      <c r="FVQ53" s="61"/>
      <c r="FVR53" s="61"/>
      <c r="FVS53" s="61"/>
      <c r="FVT53" s="61"/>
      <c r="FVU53" s="61"/>
      <c r="FVV53" s="61"/>
      <c r="FVW53" s="61"/>
      <c r="FVX53" s="61"/>
      <c r="FVY53" s="61"/>
      <c r="FVZ53" s="61"/>
      <c r="FWA53" s="61"/>
      <c r="FWB53" s="61"/>
      <c r="FWC53" s="61"/>
      <c r="FWD53" s="61"/>
      <c r="FWE53" s="61"/>
      <c r="FWF53" s="61"/>
      <c r="FWG53" s="61"/>
      <c r="FWH53" s="61"/>
      <c r="FWI53" s="61"/>
      <c r="FWJ53" s="61"/>
      <c r="FWK53" s="61"/>
      <c r="FWL53" s="61"/>
      <c r="FWM53" s="61"/>
      <c r="FWN53" s="61"/>
      <c r="FWO53" s="61"/>
      <c r="FWP53" s="61"/>
      <c r="FWQ53" s="61"/>
      <c r="FWR53" s="61"/>
      <c r="FWS53" s="61"/>
      <c r="FWT53" s="61"/>
      <c r="FWU53" s="61"/>
      <c r="FWV53" s="61"/>
      <c r="FWW53" s="61"/>
      <c r="FWX53" s="61"/>
      <c r="FWY53" s="61"/>
      <c r="FWZ53" s="61"/>
      <c r="FXA53" s="61"/>
      <c r="FXB53" s="61"/>
      <c r="FXC53" s="61"/>
      <c r="FXD53" s="61"/>
      <c r="FXE53" s="61"/>
      <c r="FXF53" s="61"/>
      <c r="FXG53" s="61"/>
      <c r="FXH53" s="61"/>
      <c r="FXI53" s="61"/>
      <c r="FXJ53" s="61"/>
      <c r="FXK53" s="61"/>
      <c r="FXL53" s="61"/>
      <c r="FXM53" s="61"/>
      <c r="FXN53" s="61"/>
      <c r="FXO53" s="61"/>
      <c r="FXP53" s="61"/>
      <c r="FXQ53" s="61"/>
      <c r="FXR53" s="61"/>
      <c r="FXS53" s="61"/>
      <c r="FXT53" s="61"/>
      <c r="FXU53" s="61"/>
      <c r="FXV53" s="61"/>
      <c r="FXW53" s="61"/>
      <c r="FXX53" s="61"/>
      <c r="FXY53" s="61"/>
      <c r="FXZ53" s="61"/>
      <c r="FYA53" s="61"/>
      <c r="FYB53" s="61"/>
      <c r="FYC53" s="61"/>
      <c r="FYD53" s="61"/>
      <c r="FYE53" s="61"/>
      <c r="FYF53" s="61"/>
      <c r="FYG53" s="61"/>
      <c r="FYH53" s="61"/>
      <c r="FYI53" s="61"/>
      <c r="FYJ53" s="61"/>
      <c r="FYK53" s="61"/>
      <c r="FYL53" s="61"/>
      <c r="FYM53" s="61"/>
      <c r="FYN53" s="61"/>
      <c r="FYO53" s="61"/>
      <c r="FYP53" s="61"/>
      <c r="FYQ53" s="61"/>
      <c r="FYR53" s="61"/>
      <c r="FYS53" s="61"/>
      <c r="FYT53" s="61"/>
      <c r="FYU53" s="61"/>
      <c r="FYV53" s="61"/>
      <c r="FYW53" s="61"/>
      <c r="FYX53" s="61"/>
      <c r="FYY53" s="61"/>
      <c r="FYZ53" s="61"/>
      <c r="FZA53" s="61"/>
      <c r="FZB53" s="61"/>
      <c r="FZC53" s="61"/>
      <c r="FZD53" s="61"/>
      <c r="FZE53" s="61"/>
      <c r="FZF53" s="61"/>
      <c r="FZG53" s="61"/>
      <c r="FZH53" s="61"/>
      <c r="FZI53" s="61"/>
      <c r="FZJ53" s="61"/>
      <c r="FZK53" s="61"/>
      <c r="FZL53" s="61"/>
      <c r="FZM53" s="61"/>
      <c r="FZN53" s="61"/>
      <c r="FZO53" s="61"/>
      <c r="FZP53" s="61"/>
      <c r="FZQ53" s="61"/>
      <c r="FZR53" s="61"/>
      <c r="FZS53" s="61"/>
      <c r="FZT53" s="61"/>
      <c r="FZU53" s="61"/>
      <c r="FZV53" s="61"/>
      <c r="FZW53" s="61"/>
      <c r="FZX53" s="61"/>
      <c r="FZY53" s="61"/>
      <c r="FZZ53" s="61"/>
      <c r="GAA53" s="61"/>
      <c r="GAB53" s="61"/>
      <c r="GAC53" s="61"/>
      <c r="GAD53" s="61"/>
      <c r="GAE53" s="61"/>
      <c r="GAF53" s="61"/>
      <c r="GAG53" s="61"/>
      <c r="GAH53" s="61"/>
      <c r="GAI53" s="61"/>
      <c r="GAJ53" s="61"/>
      <c r="GAK53" s="61"/>
      <c r="GAL53" s="61"/>
      <c r="GAM53" s="61"/>
      <c r="GAN53" s="61"/>
      <c r="GAO53" s="61"/>
      <c r="GAP53" s="61"/>
      <c r="GAQ53" s="61"/>
      <c r="GAR53" s="61"/>
      <c r="GAS53" s="61"/>
      <c r="GAT53" s="61"/>
      <c r="GAU53" s="61"/>
      <c r="GAV53" s="61"/>
      <c r="GAW53" s="61"/>
      <c r="GAX53" s="61"/>
      <c r="GAY53" s="61"/>
      <c r="GAZ53" s="61"/>
      <c r="GBA53" s="61"/>
      <c r="GBB53" s="61"/>
      <c r="GBC53" s="61"/>
      <c r="GBD53" s="61"/>
      <c r="GBE53" s="61"/>
      <c r="GBF53" s="61"/>
      <c r="GBG53" s="61"/>
      <c r="GBH53" s="61"/>
      <c r="GBI53" s="61"/>
      <c r="GBJ53" s="61"/>
      <c r="GBK53" s="61"/>
      <c r="GBL53" s="61"/>
      <c r="GBM53" s="61"/>
      <c r="GBN53" s="61"/>
      <c r="GBO53" s="61"/>
      <c r="GBP53" s="61"/>
      <c r="GBQ53" s="61"/>
      <c r="GBR53" s="61"/>
      <c r="GBS53" s="61"/>
      <c r="GBT53" s="61"/>
      <c r="GBU53" s="61"/>
      <c r="GBV53" s="61"/>
      <c r="GBW53" s="61"/>
      <c r="GBX53" s="61"/>
      <c r="GBY53" s="61"/>
      <c r="GBZ53" s="61"/>
      <c r="GCA53" s="61"/>
      <c r="GCB53" s="61"/>
      <c r="GCC53" s="61"/>
      <c r="GCD53" s="61"/>
      <c r="GCE53" s="61"/>
      <c r="GCF53" s="61"/>
      <c r="GCG53" s="61"/>
      <c r="GCH53" s="61"/>
      <c r="GCI53" s="61"/>
      <c r="GCJ53" s="61"/>
      <c r="GCK53" s="61"/>
      <c r="GCL53" s="61"/>
      <c r="GCM53" s="61"/>
      <c r="GCN53" s="61"/>
      <c r="GCO53" s="61"/>
      <c r="GCP53" s="61"/>
      <c r="GCQ53" s="61"/>
      <c r="GCR53" s="61"/>
      <c r="GCS53" s="61"/>
      <c r="GCT53" s="61"/>
      <c r="GCU53" s="61"/>
      <c r="GCV53" s="61"/>
      <c r="GCW53" s="61"/>
      <c r="GCX53" s="61"/>
      <c r="GCY53" s="61"/>
      <c r="GCZ53" s="61"/>
      <c r="GDA53" s="61"/>
      <c r="GDB53" s="61"/>
      <c r="GDC53" s="61"/>
      <c r="GDD53" s="61"/>
      <c r="GDE53" s="61"/>
      <c r="GDF53" s="61"/>
      <c r="GDG53" s="61"/>
      <c r="GDH53" s="61"/>
      <c r="GDI53" s="61"/>
      <c r="GDJ53" s="61"/>
      <c r="GDK53" s="61"/>
      <c r="GDL53" s="61"/>
      <c r="GDM53" s="61"/>
      <c r="GDN53" s="61"/>
      <c r="GDO53" s="61"/>
      <c r="GDP53" s="61"/>
      <c r="GDQ53" s="61"/>
      <c r="GDR53" s="61"/>
      <c r="GDS53" s="61"/>
      <c r="GDT53" s="61"/>
      <c r="GDU53" s="61"/>
      <c r="GDV53" s="61"/>
      <c r="GDW53" s="61"/>
      <c r="GDX53" s="61"/>
      <c r="GDY53" s="61"/>
      <c r="GDZ53" s="61"/>
      <c r="GEA53" s="61"/>
      <c r="GEB53" s="61"/>
      <c r="GEC53" s="61"/>
      <c r="GED53" s="61"/>
      <c r="GEE53" s="61"/>
      <c r="GEF53" s="61"/>
      <c r="GEG53" s="61"/>
      <c r="GEH53" s="61"/>
      <c r="GEI53" s="61"/>
      <c r="GEJ53" s="61"/>
      <c r="GEK53" s="61"/>
      <c r="GEL53" s="61"/>
      <c r="GEM53" s="61"/>
      <c r="GEN53" s="61"/>
      <c r="GEO53" s="61"/>
      <c r="GEP53" s="61"/>
      <c r="GEQ53" s="61"/>
      <c r="GER53" s="61"/>
      <c r="GES53" s="61"/>
      <c r="GET53" s="61"/>
      <c r="GEU53" s="61"/>
      <c r="GEV53" s="61"/>
      <c r="GEW53" s="61"/>
      <c r="GEX53" s="61"/>
      <c r="GEY53" s="61"/>
      <c r="GEZ53" s="61"/>
      <c r="GFA53" s="61"/>
      <c r="GFB53" s="61"/>
      <c r="GFC53" s="61"/>
      <c r="GFD53" s="61"/>
      <c r="GFE53" s="61"/>
      <c r="GFF53" s="61"/>
      <c r="GFG53" s="61"/>
      <c r="GFH53" s="61"/>
      <c r="GFI53" s="61"/>
      <c r="GFJ53" s="61"/>
      <c r="GFK53" s="61"/>
      <c r="GFL53" s="61"/>
      <c r="GFM53" s="61"/>
      <c r="GFN53" s="61"/>
      <c r="GFO53" s="61"/>
      <c r="GFP53" s="61"/>
      <c r="GFQ53" s="61"/>
      <c r="GFR53" s="61"/>
      <c r="GFS53" s="61"/>
      <c r="GFT53" s="61"/>
      <c r="GFU53" s="61"/>
      <c r="GFV53" s="61"/>
      <c r="GFW53" s="61"/>
      <c r="GFX53" s="61"/>
      <c r="GFY53" s="61"/>
      <c r="GFZ53" s="61"/>
      <c r="GGA53" s="61"/>
      <c r="GGB53" s="61"/>
      <c r="GGC53" s="61"/>
      <c r="GGD53" s="61"/>
      <c r="GGE53" s="61"/>
      <c r="GGF53" s="61"/>
      <c r="GGG53" s="61"/>
      <c r="GGH53" s="61"/>
      <c r="GGI53" s="61"/>
      <c r="GGJ53" s="61"/>
      <c r="GGK53" s="61"/>
      <c r="GGL53" s="61"/>
      <c r="GGM53" s="61"/>
      <c r="GGN53" s="61"/>
      <c r="GGO53" s="61"/>
      <c r="GGP53" s="61"/>
      <c r="GGQ53" s="61"/>
      <c r="GGR53" s="61"/>
      <c r="GGS53" s="61"/>
      <c r="GGT53" s="61"/>
      <c r="GGU53" s="61"/>
      <c r="GGV53" s="61"/>
      <c r="GGW53" s="61"/>
      <c r="GGX53" s="61"/>
      <c r="GGY53" s="61"/>
      <c r="GGZ53" s="61"/>
      <c r="GHA53" s="61"/>
      <c r="GHB53" s="61"/>
      <c r="GHC53" s="61"/>
      <c r="GHD53" s="61"/>
      <c r="GHE53" s="61"/>
      <c r="GHF53" s="61"/>
      <c r="GHG53" s="61"/>
      <c r="GHH53" s="61"/>
      <c r="GHI53" s="61"/>
      <c r="GHJ53" s="61"/>
      <c r="GHK53" s="61"/>
      <c r="GHL53" s="61"/>
      <c r="GHM53" s="61"/>
      <c r="GHN53" s="61"/>
      <c r="GHO53" s="61"/>
      <c r="GHP53" s="61"/>
      <c r="GHQ53" s="61"/>
      <c r="GHR53" s="61"/>
      <c r="GHS53" s="61"/>
      <c r="GHT53" s="61"/>
      <c r="GHU53" s="61"/>
      <c r="GHV53" s="61"/>
      <c r="GHW53" s="61"/>
      <c r="GHX53" s="61"/>
      <c r="GHY53" s="61"/>
      <c r="GHZ53" s="61"/>
      <c r="GIA53" s="61"/>
      <c r="GIB53" s="61"/>
      <c r="GIC53" s="61"/>
      <c r="GID53" s="61"/>
      <c r="GIE53" s="61"/>
      <c r="GIF53" s="61"/>
      <c r="GIG53" s="61"/>
      <c r="GIH53" s="61"/>
      <c r="GII53" s="61"/>
      <c r="GIJ53" s="61"/>
      <c r="GIK53" s="61"/>
      <c r="GIL53" s="61"/>
      <c r="GIM53" s="61"/>
      <c r="GIN53" s="61"/>
      <c r="GIO53" s="61"/>
      <c r="GIP53" s="61"/>
      <c r="GIQ53" s="61"/>
      <c r="GIR53" s="61"/>
      <c r="GIS53" s="61"/>
      <c r="GIT53" s="61"/>
      <c r="GIU53" s="61"/>
      <c r="GIV53" s="61"/>
      <c r="GIW53" s="61"/>
      <c r="GIX53" s="61"/>
      <c r="GIY53" s="61"/>
      <c r="GIZ53" s="61"/>
      <c r="GJA53" s="61"/>
      <c r="GJB53" s="61"/>
      <c r="GJC53" s="61"/>
      <c r="GJD53" s="61"/>
      <c r="GJE53" s="61"/>
      <c r="GJF53" s="61"/>
      <c r="GJG53" s="61"/>
      <c r="GJH53" s="61"/>
      <c r="GJI53" s="61"/>
      <c r="GJJ53" s="61"/>
      <c r="GJK53" s="61"/>
      <c r="GJL53" s="61"/>
      <c r="GJM53" s="61"/>
      <c r="GJN53" s="61"/>
      <c r="GJO53" s="61"/>
      <c r="GJP53" s="61"/>
      <c r="GJQ53" s="61"/>
      <c r="GJR53" s="61"/>
      <c r="GJS53" s="61"/>
      <c r="GJT53" s="61"/>
      <c r="GJU53" s="61"/>
      <c r="GJV53" s="61"/>
      <c r="GJW53" s="61"/>
      <c r="GJX53" s="61"/>
      <c r="GJY53" s="61"/>
      <c r="GJZ53" s="61"/>
      <c r="GKA53" s="61"/>
      <c r="GKB53" s="61"/>
      <c r="GKC53" s="61"/>
      <c r="GKD53" s="61"/>
      <c r="GKE53" s="61"/>
      <c r="GKF53" s="61"/>
      <c r="GKG53" s="61"/>
      <c r="GKH53" s="61"/>
      <c r="GKI53" s="61"/>
      <c r="GKJ53" s="61"/>
      <c r="GKK53" s="61"/>
      <c r="GKL53" s="61"/>
      <c r="GKM53" s="61"/>
      <c r="GKN53" s="61"/>
      <c r="GKO53" s="61"/>
      <c r="GKP53" s="61"/>
      <c r="GKQ53" s="61"/>
      <c r="GKR53" s="61"/>
      <c r="GKS53" s="61"/>
      <c r="GKT53" s="61"/>
      <c r="GKU53" s="61"/>
      <c r="GKV53" s="61"/>
      <c r="GKW53" s="61"/>
      <c r="GKX53" s="61"/>
      <c r="GKY53" s="61"/>
      <c r="GKZ53" s="61"/>
      <c r="GLA53" s="61"/>
      <c r="GLB53" s="61"/>
      <c r="GLC53" s="61"/>
      <c r="GLD53" s="61"/>
      <c r="GLE53" s="61"/>
      <c r="GLF53" s="61"/>
      <c r="GLG53" s="61"/>
      <c r="GLH53" s="61"/>
      <c r="GLI53" s="61"/>
      <c r="GLJ53" s="61"/>
      <c r="GLK53" s="61"/>
      <c r="GLL53" s="61"/>
      <c r="GLM53" s="61"/>
      <c r="GLN53" s="61"/>
      <c r="GLO53" s="61"/>
      <c r="GLP53" s="61"/>
      <c r="GLQ53" s="61"/>
      <c r="GLR53" s="61"/>
      <c r="GLS53" s="61"/>
      <c r="GLT53" s="61"/>
      <c r="GLU53" s="61"/>
      <c r="GLV53" s="61"/>
      <c r="GLW53" s="61"/>
      <c r="GLX53" s="61"/>
      <c r="GLY53" s="61"/>
      <c r="GLZ53" s="61"/>
      <c r="GMA53" s="61"/>
      <c r="GMB53" s="61"/>
      <c r="GMC53" s="61"/>
      <c r="GMD53" s="61"/>
      <c r="GME53" s="61"/>
      <c r="GMF53" s="61"/>
      <c r="GMG53" s="61"/>
      <c r="GMH53" s="61"/>
      <c r="GMI53" s="61"/>
      <c r="GMJ53" s="61"/>
      <c r="GMK53" s="61"/>
      <c r="GML53" s="61"/>
      <c r="GMM53" s="61"/>
      <c r="GMN53" s="61"/>
      <c r="GMO53" s="61"/>
      <c r="GMP53" s="61"/>
      <c r="GMQ53" s="61"/>
      <c r="GMR53" s="61"/>
      <c r="GMS53" s="61"/>
      <c r="GMT53" s="61"/>
      <c r="GMU53" s="61"/>
      <c r="GMV53" s="61"/>
      <c r="GMW53" s="61"/>
      <c r="GMX53" s="61"/>
      <c r="GMY53" s="61"/>
      <c r="GMZ53" s="61"/>
      <c r="GNA53" s="61"/>
      <c r="GNB53" s="61"/>
      <c r="GNC53" s="61"/>
      <c r="GND53" s="61"/>
      <c r="GNE53" s="61"/>
      <c r="GNF53" s="61"/>
      <c r="GNG53" s="61"/>
      <c r="GNH53" s="61"/>
      <c r="GNI53" s="61"/>
      <c r="GNJ53" s="61"/>
      <c r="GNK53" s="61"/>
      <c r="GNL53" s="61"/>
      <c r="GNM53" s="61"/>
      <c r="GNN53" s="61"/>
      <c r="GNO53" s="61"/>
      <c r="GNP53" s="61"/>
      <c r="GNQ53" s="61"/>
      <c r="GNR53" s="61"/>
      <c r="GNS53" s="61"/>
      <c r="GNT53" s="61"/>
      <c r="GNU53" s="61"/>
      <c r="GNV53" s="61"/>
      <c r="GNW53" s="61"/>
      <c r="GNX53" s="61"/>
      <c r="GNY53" s="61"/>
      <c r="GNZ53" s="61"/>
      <c r="GOA53" s="61"/>
      <c r="GOB53" s="61"/>
      <c r="GOC53" s="61"/>
      <c r="GOD53" s="61"/>
      <c r="GOE53" s="61"/>
      <c r="GOF53" s="61"/>
      <c r="GOG53" s="61"/>
      <c r="GOH53" s="61"/>
      <c r="GOI53" s="61"/>
      <c r="GOJ53" s="61"/>
      <c r="GOK53" s="61"/>
      <c r="GOL53" s="61"/>
      <c r="GOM53" s="61"/>
      <c r="GON53" s="61"/>
      <c r="GOO53" s="61"/>
      <c r="GOP53" s="61"/>
      <c r="GOQ53" s="61"/>
      <c r="GOR53" s="61"/>
      <c r="GOS53" s="61"/>
      <c r="GOT53" s="61"/>
      <c r="GOU53" s="61"/>
      <c r="GOV53" s="61"/>
      <c r="GOW53" s="61"/>
      <c r="GOX53" s="61"/>
      <c r="GOY53" s="61"/>
      <c r="GOZ53" s="61"/>
      <c r="GPA53" s="61"/>
      <c r="GPB53" s="61"/>
      <c r="GPC53" s="61"/>
      <c r="GPD53" s="61"/>
      <c r="GPE53" s="61"/>
      <c r="GPF53" s="61"/>
      <c r="GPG53" s="61"/>
      <c r="GPH53" s="61"/>
      <c r="GPI53" s="61"/>
      <c r="GPJ53" s="61"/>
      <c r="GPK53" s="61"/>
      <c r="GPL53" s="61"/>
      <c r="GPM53" s="61"/>
      <c r="GPN53" s="61"/>
      <c r="GPO53" s="61"/>
      <c r="GPP53" s="61"/>
      <c r="GPQ53" s="61"/>
      <c r="GPR53" s="61"/>
      <c r="GPS53" s="61"/>
      <c r="GPT53" s="61"/>
      <c r="GPU53" s="61"/>
      <c r="GPV53" s="61"/>
      <c r="GPW53" s="61"/>
      <c r="GPX53" s="61"/>
      <c r="GPY53" s="61"/>
      <c r="GPZ53" s="61"/>
      <c r="GQA53" s="61"/>
      <c r="GQB53" s="61"/>
      <c r="GQC53" s="61"/>
      <c r="GQD53" s="61"/>
      <c r="GQE53" s="61"/>
      <c r="GQF53" s="61"/>
      <c r="GQG53" s="61"/>
      <c r="GQH53" s="61"/>
      <c r="GQI53" s="61"/>
      <c r="GQJ53" s="61"/>
      <c r="GQK53" s="61"/>
      <c r="GQL53" s="61"/>
      <c r="GQM53" s="61"/>
      <c r="GQN53" s="61"/>
      <c r="GQO53" s="61"/>
      <c r="GQP53" s="61"/>
      <c r="GQQ53" s="61"/>
      <c r="GQR53" s="61"/>
      <c r="GQS53" s="61"/>
      <c r="GQT53" s="61"/>
      <c r="GQU53" s="61"/>
      <c r="GQV53" s="61"/>
      <c r="GQW53" s="61"/>
      <c r="GQX53" s="61"/>
      <c r="GQY53" s="61"/>
      <c r="GQZ53" s="61"/>
      <c r="GRA53" s="61"/>
      <c r="GRB53" s="61"/>
      <c r="GRC53" s="61"/>
      <c r="GRD53" s="61"/>
      <c r="GRE53" s="61"/>
      <c r="GRF53" s="61"/>
      <c r="GRG53" s="61"/>
      <c r="GRH53" s="61"/>
      <c r="GRI53" s="61"/>
      <c r="GRJ53" s="61"/>
      <c r="GRK53" s="61"/>
      <c r="GRL53" s="61"/>
      <c r="GRM53" s="61"/>
      <c r="GRN53" s="61"/>
      <c r="GRO53" s="61"/>
      <c r="GRP53" s="61"/>
      <c r="GRQ53" s="61"/>
      <c r="GRR53" s="61"/>
      <c r="GRS53" s="61"/>
      <c r="GRT53" s="61"/>
      <c r="GRU53" s="61"/>
      <c r="GRV53" s="61"/>
      <c r="GRW53" s="61"/>
      <c r="GRX53" s="61"/>
      <c r="GRY53" s="61"/>
      <c r="GRZ53" s="61"/>
      <c r="GSA53" s="61"/>
      <c r="GSB53" s="61"/>
      <c r="GSC53" s="61"/>
      <c r="GSD53" s="61"/>
      <c r="GSE53" s="61"/>
      <c r="GSF53" s="61"/>
      <c r="GSG53" s="61"/>
      <c r="GSH53" s="61"/>
      <c r="GSI53" s="61"/>
      <c r="GSJ53" s="61"/>
      <c r="GSK53" s="61"/>
      <c r="GSL53" s="61"/>
      <c r="GSM53" s="61"/>
      <c r="GSN53" s="61"/>
      <c r="GSO53" s="61"/>
      <c r="GSP53" s="61"/>
      <c r="GSQ53" s="61"/>
      <c r="GSR53" s="61"/>
      <c r="GSS53" s="61"/>
      <c r="GST53" s="61"/>
      <c r="GSU53" s="61"/>
      <c r="GSV53" s="61"/>
      <c r="GSW53" s="61"/>
      <c r="GSX53" s="61"/>
      <c r="GSY53" s="61"/>
      <c r="GSZ53" s="61"/>
      <c r="GTA53" s="61"/>
      <c r="GTB53" s="61"/>
      <c r="GTC53" s="61"/>
      <c r="GTD53" s="61"/>
      <c r="GTE53" s="61"/>
      <c r="GTF53" s="61"/>
      <c r="GTG53" s="61"/>
      <c r="GTH53" s="61"/>
      <c r="GTI53" s="61"/>
      <c r="GTJ53" s="61"/>
      <c r="GTK53" s="61"/>
      <c r="GTL53" s="61"/>
      <c r="GTM53" s="61"/>
      <c r="GTN53" s="61"/>
      <c r="GTO53" s="61"/>
      <c r="GTP53" s="61"/>
      <c r="GTQ53" s="61"/>
      <c r="GTR53" s="61"/>
      <c r="GTS53" s="61"/>
      <c r="GTT53" s="61"/>
      <c r="GTU53" s="61"/>
      <c r="GTV53" s="61"/>
      <c r="GTW53" s="61"/>
      <c r="GTX53" s="61"/>
      <c r="GTY53" s="61"/>
      <c r="GTZ53" s="61"/>
      <c r="GUA53" s="61"/>
      <c r="GUB53" s="61"/>
      <c r="GUC53" s="61"/>
      <c r="GUD53" s="61"/>
      <c r="GUE53" s="61"/>
      <c r="GUF53" s="61"/>
      <c r="GUG53" s="61"/>
      <c r="GUH53" s="61"/>
      <c r="GUI53" s="61"/>
      <c r="GUJ53" s="61"/>
      <c r="GUK53" s="61"/>
      <c r="GUL53" s="61"/>
      <c r="GUM53" s="61"/>
      <c r="GUN53" s="61"/>
      <c r="GUO53" s="61"/>
      <c r="GUP53" s="61"/>
      <c r="GUQ53" s="61"/>
      <c r="GUR53" s="61"/>
      <c r="GUS53" s="61"/>
      <c r="GUT53" s="61"/>
      <c r="GUU53" s="61"/>
      <c r="GUV53" s="61"/>
      <c r="GUW53" s="61"/>
      <c r="GUX53" s="61"/>
      <c r="GUY53" s="61"/>
      <c r="GUZ53" s="61"/>
      <c r="GVA53" s="61"/>
      <c r="GVB53" s="61"/>
      <c r="GVC53" s="61"/>
      <c r="GVD53" s="61"/>
      <c r="GVE53" s="61"/>
      <c r="GVF53" s="61"/>
      <c r="GVG53" s="61"/>
      <c r="GVH53" s="61"/>
      <c r="GVI53" s="61"/>
      <c r="GVJ53" s="61"/>
      <c r="GVK53" s="61"/>
      <c r="GVL53" s="61"/>
      <c r="GVM53" s="61"/>
      <c r="GVN53" s="61"/>
      <c r="GVO53" s="61"/>
      <c r="GVP53" s="61"/>
      <c r="GVQ53" s="61"/>
      <c r="GVR53" s="61"/>
      <c r="GVS53" s="61"/>
      <c r="GVT53" s="61"/>
      <c r="GVU53" s="61"/>
      <c r="GVV53" s="61"/>
      <c r="GVW53" s="61"/>
      <c r="GVX53" s="61"/>
      <c r="GVY53" s="61"/>
      <c r="GVZ53" s="61"/>
      <c r="GWA53" s="61"/>
      <c r="GWB53" s="61"/>
      <c r="GWC53" s="61"/>
      <c r="GWD53" s="61"/>
      <c r="GWE53" s="61"/>
      <c r="GWF53" s="61"/>
      <c r="GWG53" s="61"/>
      <c r="GWH53" s="61"/>
      <c r="GWI53" s="61"/>
      <c r="GWJ53" s="61"/>
      <c r="GWK53" s="61"/>
      <c r="GWL53" s="61"/>
      <c r="GWM53" s="61"/>
      <c r="GWN53" s="61"/>
      <c r="GWO53" s="61"/>
      <c r="GWP53" s="61"/>
      <c r="GWQ53" s="61"/>
      <c r="GWR53" s="61"/>
      <c r="GWS53" s="61"/>
      <c r="GWT53" s="61"/>
      <c r="GWU53" s="61"/>
      <c r="GWV53" s="61"/>
      <c r="GWW53" s="61"/>
      <c r="GWX53" s="61"/>
      <c r="GWY53" s="61"/>
      <c r="GWZ53" s="61"/>
      <c r="GXA53" s="61"/>
      <c r="GXB53" s="61"/>
      <c r="GXC53" s="61"/>
      <c r="GXD53" s="61"/>
      <c r="GXE53" s="61"/>
      <c r="GXF53" s="61"/>
      <c r="GXG53" s="61"/>
      <c r="GXH53" s="61"/>
      <c r="GXI53" s="61"/>
      <c r="GXJ53" s="61"/>
      <c r="GXK53" s="61"/>
      <c r="GXL53" s="61"/>
      <c r="GXM53" s="61"/>
      <c r="GXN53" s="61"/>
      <c r="GXO53" s="61"/>
      <c r="GXP53" s="61"/>
      <c r="GXQ53" s="61"/>
      <c r="GXR53" s="61"/>
      <c r="GXS53" s="61"/>
      <c r="GXT53" s="61"/>
      <c r="GXU53" s="61"/>
      <c r="GXV53" s="61"/>
      <c r="GXW53" s="61"/>
      <c r="GXX53" s="61"/>
      <c r="GXY53" s="61"/>
      <c r="GXZ53" s="61"/>
      <c r="GYA53" s="61"/>
      <c r="GYB53" s="61"/>
      <c r="GYC53" s="61"/>
      <c r="GYD53" s="61"/>
      <c r="GYE53" s="61"/>
      <c r="GYF53" s="61"/>
      <c r="GYG53" s="61"/>
      <c r="GYH53" s="61"/>
      <c r="GYI53" s="61"/>
      <c r="GYJ53" s="61"/>
      <c r="GYK53" s="61"/>
      <c r="GYL53" s="61"/>
      <c r="GYM53" s="61"/>
      <c r="GYN53" s="61"/>
      <c r="GYO53" s="61"/>
      <c r="GYP53" s="61"/>
      <c r="GYQ53" s="61"/>
      <c r="GYR53" s="61"/>
      <c r="GYS53" s="61"/>
      <c r="GYT53" s="61"/>
      <c r="GYU53" s="61"/>
      <c r="GYV53" s="61"/>
      <c r="GYW53" s="61"/>
      <c r="GYX53" s="61"/>
      <c r="GYY53" s="61"/>
      <c r="GYZ53" s="61"/>
      <c r="GZA53" s="61"/>
      <c r="GZB53" s="61"/>
      <c r="GZC53" s="61"/>
      <c r="GZD53" s="61"/>
      <c r="GZE53" s="61"/>
      <c r="GZF53" s="61"/>
      <c r="GZG53" s="61"/>
      <c r="GZH53" s="61"/>
      <c r="GZI53" s="61"/>
      <c r="GZJ53" s="61"/>
      <c r="GZK53" s="61"/>
      <c r="GZL53" s="61"/>
      <c r="GZM53" s="61"/>
      <c r="GZN53" s="61"/>
      <c r="GZO53" s="61"/>
      <c r="GZP53" s="61"/>
      <c r="GZQ53" s="61"/>
      <c r="GZR53" s="61"/>
      <c r="GZS53" s="61"/>
      <c r="GZT53" s="61"/>
      <c r="GZU53" s="61"/>
      <c r="GZV53" s="61"/>
      <c r="GZW53" s="61"/>
      <c r="GZX53" s="61"/>
      <c r="GZY53" s="61"/>
      <c r="GZZ53" s="61"/>
      <c r="HAA53" s="61"/>
      <c r="HAB53" s="61"/>
      <c r="HAC53" s="61"/>
      <c r="HAD53" s="61"/>
      <c r="HAE53" s="61"/>
      <c r="HAF53" s="61"/>
      <c r="HAG53" s="61"/>
      <c r="HAH53" s="61"/>
      <c r="HAI53" s="61"/>
      <c r="HAJ53" s="61"/>
      <c r="HAK53" s="61"/>
      <c r="HAL53" s="61"/>
      <c r="HAM53" s="61"/>
      <c r="HAN53" s="61"/>
      <c r="HAO53" s="61"/>
      <c r="HAP53" s="61"/>
      <c r="HAQ53" s="61"/>
      <c r="HAR53" s="61"/>
      <c r="HAS53" s="61"/>
      <c r="HAT53" s="61"/>
      <c r="HAU53" s="61"/>
      <c r="HAV53" s="61"/>
      <c r="HAW53" s="61"/>
      <c r="HAX53" s="61"/>
      <c r="HAY53" s="61"/>
      <c r="HAZ53" s="61"/>
      <c r="HBA53" s="61"/>
      <c r="HBB53" s="61"/>
      <c r="HBC53" s="61"/>
      <c r="HBD53" s="61"/>
      <c r="HBE53" s="61"/>
      <c r="HBF53" s="61"/>
      <c r="HBG53" s="61"/>
      <c r="HBH53" s="61"/>
      <c r="HBI53" s="61"/>
      <c r="HBJ53" s="61"/>
      <c r="HBK53" s="61"/>
      <c r="HBL53" s="61"/>
      <c r="HBM53" s="61"/>
      <c r="HBN53" s="61"/>
      <c r="HBO53" s="61"/>
      <c r="HBP53" s="61"/>
      <c r="HBQ53" s="61"/>
      <c r="HBR53" s="61"/>
      <c r="HBS53" s="61"/>
      <c r="HBT53" s="61"/>
      <c r="HBU53" s="61"/>
      <c r="HBV53" s="61"/>
      <c r="HBW53" s="61"/>
      <c r="HBX53" s="61"/>
      <c r="HBY53" s="61"/>
      <c r="HBZ53" s="61"/>
      <c r="HCA53" s="61"/>
      <c r="HCB53" s="61"/>
      <c r="HCC53" s="61"/>
      <c r="HCD53" s="61"/>
      <c r="HCE53" s="61"/>
      <c r="HCF53" s="61"/>
      <c r="HCG53" s="61"/>
      <c r="HCH53" s="61"/>
      <c r="HCI53" s="61"/>
      <c r="HCJ53" s="61"/>
      <c r="HCK53" s="61"/>
      <c r="HCL53" s="61"/>
      <c r="HCM53" s="61"/>
      <c r="HCN53" s="61"/>
      <c r="HCO53" s="61"/>
      <c r="HCP53" s="61"/>
      <c r="HCQ53" s="61"/>
      <c r="HCR53" s="61"/>
      <c r="HCS53" s="61"/>
      <c r="HCT53" s="61"/>
      <c r="HCU53" s="61"/>
      <c r="HCV53" s="61"/>
      <c r="HCW53" s="61"/>
      <c r="HCX53" s="61"/>
      <c r="HCY53" s="61"/>
      <c r="HCZ53" s="61"/>
      <c r="HDA53" s="61"/>
      <c r="HDB53" s="61"/>
      <c r="HDC53" s="61"/>
      <c r="HDD53" s="61"/>
      <c r="HDE53" s="61"/>
      <c r="HDF53" s="61"/>
      <c r="HDG53" s="61"/>
      <c r="HDH53" s="61"/>
      <c r="HDI53" s="61"/>
      <c r="HDJ53" s="61"/>
      <c r="HDK53" s="61"/>
      <c r="HDL53" s="61"/>
      <c r="HDM53" s="61"/>
      <c r="HDN53" s="61"/>
      <c r="HDO53" s="61"/>
      <c r="HDP53" s="61"/>
      <c r="HDQ53" s="61"/>
      <c r="HDR53" s="61"/>
      <c r="HDS53" s="61"/>
      <c r="HDT53" s="61"/>
      <c r="HDU53" s="61"/>
      <c r="HDV53" s="61"/>
      <c r="HDW53" s="61"/>
      <c r="HDX53" s="61"/>
      <c r="HDY53" s="61"/>
      <c r="HDZ53" s="61"/>
      <c r="HEA53" s="61"/>
      <c r="HEB53" s="61"/>
      <c r="HEC53" s="61"/>
      <c r="HED53" s="61"/>
      <c r="HEE53" s="61"/>
      <c r="HEF53" s="61"/>
      <c r="HEG53" s="61"/>
      <c r="HEH53" s="61"/>
      <c r="HEI53" s="61"/>
      <c r="HEJ53" s="61"/>
      <c r="HEK53" s="61"/>
      <c r="HEL53" s="61"/>
      <c r="HEM53" s="61"/>
      <c r="HEN53" s="61"/>
      <c r="HEO53" s="61"/>
      <c r="HEP53" s="61"/>
      <c r="HEQ53" s="61"/>
      <c r="HER53" s="61"/>
      <c r="HES53" s="61"/>
      <c r="HET53" s="61"/>
      <c r="HEU53" s="61"/>
      <c r="HEV53" s="61"/>
      <c r="HEW53" s="61"/>
      <c r="HEX53" s="61"/>
      <c r="HEY53" s="61"/>
      <c r="HEZ53" s="61"/>
      <c r="HFA53" s="61"/>
      <c r="HFB53" s="61"/>
      <c r="HFC53" s="61"/>
      <c r="HFD53" s="61"/>
      <c r="HFE53" s="61"/>
      <c r="HFF53" s="61"/>
      <c r="HFG53" s="61"/>
      <c r="HFH53" s="61"/>
      <c r="HFI53" s="61"/>
      <c r="HFJ53" s="61"/>
      <c r="HFK53" s="61"/>
      <c r="HFL53" s="61"/>
      <c r="HFM53" s="61"/>
      <c r="HFN53" s="61"/>
      <c r="HFO53" s="61"/>
      <c r="HFP53" s="61"/>
      <c r="HFQ53" s="61"/>
      <c r="HFR53" s="61"/>
      <c r="HFS53" s="61"/>
      <c r="HFT53" s="61"/>
      <c r="HFU53" s="61"/>
      <c r="HFV53" s="61"/>
      <c r="HFW53" s="61"/>
      <c r="HFX53" s="61"/>
      <c r="HFY53" s="61"/>
      <c r="HFZ53" s="61"/>
      <c r="HGA53" s="61"/>
      <c r="HGB53" s="61"/>
      <c r="HGC53" s="61"/>
      <c r="HGD53" s="61"/>
      <c r="HGE53" s="61"/>
      <c r="HGF53" s="61"/>
      <c r="HGG53" s="61"/>
      <c r="HGH53" s="61"/>
      <c r="HGI53" s="61"/>
      <c r="HGJ53" s="61"/>
      <c r="HGK53" s="61"/>
      <c r="HGL53" s="61"/>
      <c r="HGM53" s="61"/>
      <c r="HGN53" s="61"/>
      <c r="HGO53" s="61"/>
      <c r="HGP53" s="61"/>
      <c r="HGQ53" s="61"/>
      <c r="HGR53" s="61"/>
      <c r="HGS53" s="61"/>
      <c r="HGT53" s="61"/>
      <c r="HGU53" s="61"/>
      <c r="HGV53" s="61"/>
      <c r="HGW53" s="61"/>
      <c r="HGX53" s="61"/>
      <c r="HGY53" s="61"/>
      <c r="HGZ53" s="61"/>
      <c r="HHA53" s="61"/>
      <c r="HHB53" s="61"/>
      <c r="HHC53" s="61"/>
      <c r="HHD53" s="61"/>
      <c r="HHE53" s="61"/>
      <c r="HHF53" s="61"/>
      <c r="HHG53" s="61"/>
      <c r="HHH53" s="61"/>
      <c r="HHI53" s="61"/>
      <c r="HHJ53" s="61"/>
      <c r="HHK53" s="61"/>
      <c r="HHL53" s="61"/>
      <c r="HHM53" s="61"/>
      <c r="HHN53" s="61"/>
      <c r="HHO53" s="61"/>
      <c r="HHP53" s="61"/>
      <c r="HHQ53" s="61"/>
      <c r="HHR53" s="61"/>
      <c r="HHS53" s="61"/>
      <c r="HHT53" s="61"/>
      <c r="HHU53" s="61"/>
      <c r="HHV53" s="61"/>
      <c r="HHW53" s="61"/>
      <c r="HHX53" s="61"/>
      <c r="HHY53" s="61"/>
      <c r="HHZ53" s="61"/>
      <c r="HIA53" s="61"/>
      <c r="HIB53" s="61"/>
      <c r="HIC53" s="61"/>
      <c r="HID53" s="61"/>
      <c r="HIE53" s="61"/>
      <c r="HIF53" s="61"/>
      <c r="HIG53" s="61"/>
      <c r="HIH53" s="61"/>
      <c r="HII53" s="61"/>
      <c r="HIJ53" s="61"/>
      <c r="HIK53" s="61"/>
      <c r="HIL53" s="61"/>
      <c r="HIM53" s="61"/>
      <c r="HIN53" s="61"/>
      <c r="HIO53" s="61"/>
      <c r="HIP53" s="61"/>
      <c r="HIQ53" s="61"/>
      <c r="HIR53" s="61"/>
      <c r="HIS53" s="61"/>
      <c r="HIT53" s="61"/>
      <c r="HIU53" s="61"/>
      <c r="HIV53" s="61"/>
      <c r="HIW53" s="61"/>
      <c r="HIX53" s="61"/>
      <c r="HIY53" s="61"/>
      <c r="HIZ53" s="61"/>
      <c r="HJA53" s="61"/>
      <c r="HJB53" s="61"/>
      <c r="HJC53" s="61"/>
      <c r="HJD53" s="61"/>
      <c r="HJE53" s="61"/>
      <c r="HJF53" s="61"/>
      <c r="HJG53" s="61"/>
      <c r="HJH53" s="61"/>
      <c r="HJI53" s="61"/>
      <c r="HJJ53" s="61"/>
      <c r="HJK53" s="61"/>
      <c r="HJL53" s="61"/>
      <c r="HJM53" s="61"/>
      <c r="HJN53" s="61"/>
      <c r="HJO53" s="61"/>
      <c r="HJP53" s="61"/>
      <c r="HJQ53" s="61"/>
      <c r="HJR53" s="61"/>
      <c r="HJS53" s="61"/>
      <c r="HJT53" s="61"/>
      <c r="HJU53" s="61"/>
      <c r="HJV53" s="61"/>
      <c r="HJW53" s="61"/>
      <c r="HJX53" s="61"/>
      <c r="HJY53" s="61"/>
      <c r="HJZ53" s="61"/>
      <c r="HKA53" s="61"/>
      <c r="HKB53" s="61"/>
      <c r="HKC53" s="61"/>
      <c r="HKD53" s="61"/>
      <c r="HKE53" s="61"/>
      <c r="HKF53" s="61"/>
      <c r="HKG53" s="61"/>
      <c r="HKH53" s="61"/>
      <c r="HKI53" s="61"/>
      <c r="HKJ53" s="61"/>
      <c r="HKK53" s="61"/>
      <c r="HKL53" s="61"/>
      <c r="HKM53" s="61"/>
      <c r="HKN53" s="61"/>
      <c r="HKO53" s="61"/>
      <c r="HKP53" s="61"/>
      <c r="HKQ53" s="61"/>
      <c r="HKR53" s="61"/>
      <c r="HKS53" s="61"/>
      <c r="HKT53" s="61"/>
      <c r="HKU53" s="61"/>
      <c r="HKV53" s="61"/>
      <c r="HKW53" s="61"/>
      <c r="HKX53" s="61"/>
      <c r="HKY53" s="61"/>
      <c r="HKZ53" s="61"/>
      <c r="HLA53" s="61"/>
      <c r="HLB53" s="61"/>
      <c r="HLC53" s="61"/>
      <c r="HLD53" s="61"/>
      <c r="HLE53" s="61"/>
      <c r="HLF53" s="61"/>
      <c r="HLG53" s="61"/>
      <c r="HLH53" s="61"/>
      <c r="HLI53" s="61"/>
      <c r="HLJ53" s="61"/>
      <c r="HLK53" s="61"/>
      <c r="HLL53" s="61"/>
      <c r="HLM53" s="61"/>
      <c r="HLN53" s="61"/>
      <c r="HLO53" s="61"/>
      <c r="HLP53" s="61"/>
      <c r="HLQ53" s="61"/>
      <c r="HLR53" s="61"/>
      <c r="HLS53" s="61"/>
      <c r="HLT53" s="61"/>
      <c r="HLU53" s="61"/>
      <c r="HLV53" s="61"/>
      <c r="HLW53" s="61"/>
      <c r="HLX53" s="61"/>
      <c r="HLY53" s="61"/>
      <c r="HLZ53" s="61"/>
      <c r="HMA53" s="61"/>
      <c r="HMB53" s="61"/>
      <c r="HMC53" s="61"/>
      <c r="HMD53" s="61"/>
      <c r="HME53" s="61"/>
      <c r="HMF53" s="61"/>
      <c r="HMG53" s="61"/>
      <c r="HMH53" s="61"/>
      <c r="HMI53" s="61"/>
      <c r="HMJ53" s="61"/>
      <c r="HMK53" s="61"/>
      <c r="HML53" s="61"/>
      <c r="HMM53" s="61"/>
      <c r="HMN53" s="61"/>
      <c r="HMO53" s="61"/>
      <c r="HMP53" s="61"/>
      <c r="HMQ53" s="61"/>
      <c r="HMR53" s="61"/>
      <c r="HMS53" s="61"/>
      <c r="HMT53" s="61"/>
      <c r="HMU53" s="61"/>
      <c r="HMV53" s="61"/>
      <c r="HMW53" s="61"/>
      <c r="HMX53" s="61"/>
      <c r="HMY53" s="61"/>
      <c r="HMZ53" s="61"/>
      <c r="HNA53" s="61"/>
      <c r="HNB53" s="61"/>
      <c r="HNC53" s="61"/>
      <c r="HND53" s="61"/>
      <c r="HNE53" s="61"/>
      <c r="HNF53" s="61"/>
      <c r="HNG53" s="61"/>
      <c r="HNH53" s="61"/>
      <c r="HNI53" s="61"/>
      <c r="HNJ53" s="61"/>
      <c r="HNK53" s="61"/>
      <c r="HNL53" s="61"/>
      <c r="HNM53" s="61"/>
      <c r="HNN53" s="61"/>
      <c r="HNO53" s="61"/>
      <c r="HNP53" s="61"/>
      <c r="HNQ53" s="61"/>
      <c r="HNR53" s="61"/>
      <c r="HNS53" s="61"/>
      <c r="HNT53" s="61"/>
      <c r="HNU53" s="61"/>
      <c r="HNV53" s="61"/>
      <c r="HNW53" s="61"/>
      <c r="HNX53" s="61"/>
      <c r="HNY53" s="61"/>
      <c r="HNZ53" s="61"/>
      <c r="HOA53" s="61"/>
      <c r="HOB53" s="61"/>
      <c r="HOC53" s="61"/>
      <c r="HOD53" s="61"/>
      <c r="HOE53" s="61"/>
      <c r="HOF53" s="61"/>
      <c r="HOG53" s="61"/>
      <c r="HOH53" s="61"/>
      <c r="HOI53" s="61"/>
      <c r="HOJ53" s="61"/>
      <c r="HOK53" s="61"/>
      <c r="HOL53" s="61"/>
      <c r="HOM53" s="61"/>
      <c r="HON53" s="61"/>
      <c r="HOO53" s="61"/>
      <c r="HOP53" s="61"/>
      <c r="HOQ53" s="61"/>
      <c r="HOR53" s="61"/>
      <c r="HOS53" s="61"/>
      <c r="HOT53" s="61"/>
      <c r="HOU53" s="61"/>
      <c r="HOV53" s="61"/>
      <c r="HOW53" s="61"/>
      <c r="HOX53" s="61"/>
      <c r="HOY53" s="61"/>
      <c r="HOZ53" s="61"/>
      <c r="HPA53" s="61"/>
      <c r="HPB53" s="61"/>
      <c r="HPC53" s="61"/>
      <c r="HPD53" s="61"/>
      <c r="HPE53" s="61"/>
      <c r="HPF53" s="61"/>
      <c r="HPG53" s="61"/>
      <c r="HPH53" s="61"/>
      <c r="HPI53" s="61"/>
      <c r="HPJ53" s="61"/>
      <c r="HPK53" s="61"/>
      <c r="HPL53" s="61"/>
      <c r="HPM53" s="61"/>
      <c r="HPN53" s="61"/>
      <c r="HPO53" s="61"/>
      <c r="HPP53" s="61"/>
      <c r="HPQ53" s="61"/>
      <c r="HPR53" s="61"/>
      <c r="HPS53" s="61"/>
      <c r="HPT53" s="61"/>
      <c r="HPU53" s="61"/>
      <c r="HPV53" s="61"/>
      <c r="HPW53" s="61"/>
      <c r="HPX53" s="61"/>
      <c r="HPY53" s="61"/>
      <c r="HPZ53" s="61"/>
      <c r="HQA53" s="61"/>
      <c r="HQB53" s="61"/>
      <c r="HQC53" s="61"/>
      <c r="HQD53" s="61"/>
      <c r="HQE53" s="61"/>
      <c r="HQF53" s="61"/>
      <c r="HQG53" s="61"/>
      <c r="HQH53" s="61"/>
      <c r="HQI53" s="61"/>
      <c r="HQJ53" s="61"/>
      <c r="HQK53" s="61"/>
      <c r="HQL53" s="61"/>
      <c r="HQM53" s="61"/>
      <c r="HQN53" s="61"/>
      <c r="HQO53" s="61"/>
      <c r="HQP53" s="61"/>
      <c r="HQQ53" s="61"/>
      <c r="HQR53" s="61"/>
      <c r="HQS53" s="61"/>
      <c r="HQT53" s="61"/>
      <c r="HQU53" s="61"/>
      <c r="HQV53" s="61"/>
      <c r="HQW53" s="61"/>
      <c r="HQX53" s="61"/>
      <c r="HQY53" s="61"/>
      <c r="HQZ53" s="61"/>
      <c r="HRA53" s="61"/>
      <c r="HRB53" s="61"/>
      <c r="HRC53" s="61"/>
      <c r="HRD53" s="61"/>
      <c r="HRE53" s="61"/>
      <c r="HRF53" s="61"/>
      <c r="HRG53" s="61"/>
      <c r="HRH53" s="61"/>
      <c r="HRI53" s="61"/>
      <c r="HRJ53" s="61"/>
      <c r="HRK53" s="61"/>
      <c r="HRL53" s="61"/>
      <c r="HRM53" s="61"/>
      <c r="HRN53" s="61"/>
      <c r="HRO53" s="61"/>
      <c r="HRP53" s="61"/>
      <c r="HRQ53" s="61"/>
      <c r="HRR53" s="61"/>
      <c r="HRS53" s="61"/>
      <c r="HRT53" s="61"/>
      <c r="HRU53" s="61"/>
      <c r="HRV53" s="61"/>
      <c r="HRW53" s="61"/>
      <c r="HRX53" s="61"/>
      <c r="HRY53" s="61"/>
      <c r="HRZ53" s="61"/>
      <c r="HSA53" s="61"/>
      <c r="HSB53" s="61"/>
      <c r="HSC53" s="61"/>
      <c r="HSD53" s="61"/>
      <c r="HSE53" s="61"/>
      <c r="HSF53" s="61"/>
      <c r="HSG53" s="61"/>
      <c r="HSH53" s="61"/>
      <c r="HSI53" s="61"/>
      <c r="HSJ53" s="61"/>
      <c r="HSK53" s="61"/>
      <c r="HSL53" s="61"/>
      <c r="HSM53" s="61"/>
      <c r="HSN53" s="61"/>
      <c r="HSO53" s="61"/>
      <c r="HSP53" s="61"/>
      <c r="HSQ53" s="61"/>
      <c r="HSR53" s="61"/>
      <c r="HSS53" s="61"/>
      <c r="HST53" s="61"/>
      <c r="HSU53" s="61"/>
      <c r="HSV53" s="61"/>
      <c r="HSW53" s="61"/>
      <c r="HSX53" s="61"/>
      <c r="HSY53" s="61"/>
      <c r="HSZ53" s="61"/>
      <c r="HTA53" s="61"/>
      <c r="HTB53" s="61"/>
      <c r="HTC53" s="61"/>
      <c r="HTD53" s="61"/>
      <c r="HTE53" s="61"/>
      <c r="HTF53" s="61"/>
      <c r="HTG53" s="61"/>
      <c r="HTH53" s="61"/>
      <c r="HTI53" s="61"/>
      <c r="HTJ53" s="61"/>
      <c r="HTK53" s="61"/>
      <c r="HTL53" s="61"/>
      <c r="HTM53" s="61"/>
      <c r="HTN53" s="61"/>
      <c r="HTO53" s="61"/>
      <c r="HTP53" s="61"/>
      <c r="HTQ53" s="61"/>
      <c r="HTR53" s="61"/>
      <c r="HTS53" s="61"/>
      <c r="HTT53" s="61"/>
      <c r="HTU53" s="61"/>
      <c r="HTV53" s="61"/>
      <c r="HTW53" s="61"/>
      <c r="HTX53" s="61"/>
      <c r="HTY53" s="61"/>
      <c r="HTZ53" s="61"/>
      <c r="HUA53" s="61"/>
      <c r="HUB53" s="61"/>
      <c r="HUC53" s="61"/>
      <c r="HUD53" s="61"/>
      <c r="HUE53" s="61"/>
      <c r="HUF53" s="61"/>
      <c r="HUG53" s="61"/>
      <c r="HUH53" s="61"/>
      <c r="HUI53" s="61"/>
      <c r="HUJ53" s="61"/>
      <c r="HUK53" s="61"/>
      <c r="HUL53" s="61"/>
      <c r="HUM53" s="61"/>
      <c r="HUN53" s="61"/>
      <c r="HUO53" s="61"/>
      <c r="HUP53" s="61"/>
      <c r="HUQ53" s="61"/>
      <c r="HUR53" s="61"/>
      <c r="HUS53" s="61"/>
      <c r="HUT53" s="61"/>
      <c r="HUU53" s="61"/>
      <c r="HUV53" s="61"/>
      <c r="HUW53" s="61"/>
      <c r="HUX53" s="61"/>
      <c r="HUY53" s="61"/>
      <c r="HUZ53" s="61"/>
      <c r="HVA53" s="61"/>
      <c r="HVB53" s="61"/>
      <c r="HVC53" s="61"/>
      <c r="HVD53" s="61"/>
      <c r="HVE53" s="61"/>
      <c r="HVF53" s="61"/>
      <c r="HVG53" s="61"/>
      <c r="HVH53" s="61"/>
      <c r="HVI53" s="61"/>
      <c r="HVJ53" s="61"/>
      <c r="HVK53" s="61"/>
      <c r="HVL53" s="61"/>
      <c r="HVM53" s="61"/>
      <c r="HVN53" s="61"/>
      <c r="HVO53" s="61"/>
      <c r="HVP53" s="61"/>
      <c r="HVQ53" s="61"/>
      <c r="HVR53" s="61"/>
      <c r="HVS53" s="61"/>
      <c r="HVT53" s="61"/>
      <c r="HVU53" s="61"/>
      <c r="HVV53" s="61"/>
      <c r="HVW53" s="61"/>
      <c r="HVX53" s="61"/>
      <c r="HVY53" s="61"/>
      <c r="HVZ53" s="61"/>
      <c r="HWA53" s="61"/>
      <c r="HWB53" s="61"/>
      <c r="HWC53" s="61"/>
      <c r="HWD53" s="61"/>
      <c r="HWE53" s="61"/>
      <c r="HWF53" s="61"/>
      <c r="HWG53" s="61"/>
      <c r="HWH53" s="61"/>
      <c r="HWI53" s="61"/>
      <c r="HWJ53" s="61"/>
      <c r="HWK53" s="61"/>
      <c r="HWL53" s="61"/>
      <c r="HWM53" s="61"/>
      <c r="HWN53" s="61"/>
      <c r="HWO53" s="61"/>
      <c r="HWP53" s="61"/>
      <c r="HWQ53" s="61"/>
      <c r="HWR53" s="61"/>
      <c r="HWS53" s="61"/>
      <c r="HWT53" s="61"/>
      <c r="HWU53" s="61"/>
      <c r="HWV53" s="61"/>
      <c r="HWW53" s="61"/>
      <c r="HWX53" s="61"/>
      <c r="HWY53" s="61"/>
      <c r="HWZ53" s="61"/>
      <c r="HXA53" s="61"/>
      <c r="HXB53" s="61"/>
      <c r="HXC53" s="61"/>
      <c r="HXD53" s="61"/>
      <c r="HXE53" s="61"/>
      <c r="HXF53" s="61"/>
      <c r="HXG53" s="61"/>
      <c r="HXH53" s="61"/>
      <c r="HXI53" s="61"/>
      <c r="HXJ53" s="61"/>
      <c r="HXK53" s="61"/>
      <c r="HXL53" s="61"/>
      <c r="HXM53" s="61"/>
      <c r="HXN53" s="61"/>
      <c r="HXO53" s="61"/>
      <c r="HXP53" s="61"/>
      <c r="HXQ53" s="61"/>
      <c r="HXR53" s="61"/>
      <c r="HXS53" s="61"/>
      <c r="HXT53" s="61"/>
      <c r="HXU53" s="61"/>
      <c r="HXV53" s="61"/>
      <c r="HXW53" s="61"/>
      <c r="HXX53" s="61"/>
      <c r="HXY53" s="61"/>
      <c r="HXZ53" s="61"/>
      <c r="HYA53" s="61"/>
      <c r="HYB53" s="61"/>
      <c r="HYC53" s="61"/>
      <c r="HYD53" s="61"/>
      <c r="HYE53" s="61"/>
      <c r="HYF53" s="61"/>
      <c r="HYG53" s="61"/>
      <c r="HYH53" s="61"/>
      <c r="HYI53" s="61"/>
      <c r="HYJ53" s="61"/>
      <c r="HYK53" s="61"/>
      <c r="HYL53" s="61"/>
      <c r="HYM53" s="61"/>
      <c r="HYN53" s="61"/>
      <c r="HYO53" s="61"/>
      <c r="HYP53" s="61"/>
      <c r="HYQ53" s="61"/>
      <c r="HYR53" s="61"/>
      <c r="HYS53" s="61"/>
      <c r="HYT53" s="61"/>
      <c r="HYU53" s="61"/>
      <c r="HYV53" s="61"/>
      <c r="HYW53" s="61"/>
      <c r="HYX53" s="61"/>
      <c r="HYY53" s="61"/>
      <c r="HYZ53" s="61"/>
      <c r="HZA53" s="61"/>
      <c r="HZB53" s="61"/>
      <c r="HZC53" s="61"/>
      <c r="HZD53" s="61"/>
      <c r="HZE53" s="61"/>
      <c r="HZF53" s="61"/>
      <c r="HZG53" s="61"/>
      <c r="HZH53" s="61"/>
      <c r="HZI53" s="61"/>
      <c r="HZJ53" s="61"/>
      <c r="HZK53" s="61"/>
      <c r="HZL53" s="61"/>
      <c r="HZM53" s="61"/>
      <c r="HZN53" s="61"/>
      <c r="HZO53" s="61"/>
      <c r="HZP53" s="61"/>
      <c r="HZQ53" s="61"/>
      <c r="HZR53" s="61"/>
      <c r="HZS53" s="61"/>
      <c r="HZT53" s="61"/>
      <c r="HZU53" s="61"/>
      <c r="HZV53" s="61"/>
      <c r="HZW53" s="61"/>
      <c r="HZX53" s="61"/>
      <c r="HZY53" s="61"/>
      <c r="HZZ53" s="61"/>
      <c r="IAA53" s="61"/>
      <c r="IAB53" s="61"/>
      <c r="IAC53" s="61"/>
      <c r="IAD53" s="61"/>
      <c r="IAE53" s="61"/>
      <c r="IAF53" s="61"/>
      <c r="IAG53" s="61"/>
      <c r="IAH53" s="61"/>
      <c r="IAI53" s="61"/>
      <c r="IAJ53" s="61"/>
      <c r="IAK53" s="61"/>
      <c r="IAL53" s="61"/>
      <c r="IAM53" s="61"/>
      <c r="IAN53" s="61"/>
      <c r="IAO53" s="61"/>
      <c r="IAP53" s="61"/>
      <c r="IAQ53" s="61"/>
      <c r="IAR53" s="61"/>
      <c r="IAS53" s="61"/>
      <c r="IAT53" s="61"/>
      <c r="IAU53" s="61"/>
      <c r="IAV53" s="61"/>
      <c r="IAW53" s="61"/>
      <c r="IAX53" s="61"/>
      <c r="IAY53" s="61"/>
      <c r="IAZ53" s="61"/>
      <c r="IBA53" s="61"/>
      <c r="IBB53" s="61"/>
      <c r="IBC53" s="61"/>
      <c r="IBD53" s="61"/>
      <c r="IBE53" s="61"/>
      <c r="IBF53" s="61"/>
      <c r="IBG53" s="61"/>
      <c r="IBH53" s="61"/>
      <c r="IBI53" s="61"/>
      <c r="IBJ53" s="61"/>
      <c r="IBK53" s="61"/>
      <c r="IBL53" s="61"/>
      <c r="IBM53" s="61"/>
      <c r="IBN53" s="61"/>
      <c r="IBO53" s="61"/>
      <c r="IBP53" s="61"/>
      <c r="IBQ53" s="61"/>
      <c r="IBR53" s="61"/>
      <c r="IBS53" s="61"/>
      <c r="IBT53" s="61"/>
      <c r="IBU53" s="61"/>
      <c r="IBV53" s="61"/>
      <c r="IBW53" s="61"/>
      <c r="IBX53" s="61"/>
      <c r="IBY53" s="61"/>
      <c r="IBZ53" s="61"/>
      <c r="ICA53" s="61"/>
      <c r="ICB53" s="61"/>
      <c r="ICC53" s="61"/>
      <c r="ICD53" s="61"/>
      <c r="ICE53" s="61"/>
      <c r="ICF53" s="61"/>
      <c r="ICG53" s="61"/>
      <c r="ICH53" s="61"/>
      <c r="ICI53" s="61"/>
      <c r="ICJ53" s="61"/>
      <c r="ICK53" s="61"/>
      <c r="ICL53" s="61"/>
      <c r="ICM53" s="61"/>
      <c r="ICN53" s="61"/>
      <c r="ICO53" s="61"/>
      <c r="ICP53" s="61"/>
      <c r="ICQ53" s="61"/>
      <c r="ICR53" s="61"/>
      <c r="ICS53" s="61"/>
      <c r="ICT53" s="61"/>
      <c r="ICU53" s="61"/>
      <c r="ICV53" s="61"/>
      <c r="ICW53" s="61"/>
      <c r="ICX53" s="61"/>
      <c r="ICY53" s="61"/>
      <c r="ICZ53" s="61"/>
      <c r="IDA53" s="61"/>
      <c r="IDB53" s="61"/>
      <c r="IDC53" s="61"/>
      <c r="IDD53" s="61"/>
      <c r="IDE53" s="61"/>
      <c r="IDF53" s="61"/>
      <c r="IDG53" s="61"/>
      <c r="IDH53" s="61"/>
      <c r="IDI53" s="61"/>
      <c r="IDJ53" s="61"/>
      <c r="IDK53" s="61"/>
      <c r="IDL53" s="61"/>
      <c r="IDM53" s="61"/>
      <c r="IDN53" s="61"/>
      <c r="IDO53" s="61"/>
      <c r="IDP53" s="61"/>
      <c r="IDQ53" s="61"/>
      <c r="IDR53" s="61"/>
      <c r="IDS53" s="61"/>
      <c r="IDT53" s="61"/>
      <c r="IDU53" s="61"/>
      <c r="IDV53" s="61"/>
      <c r="IDW53" s="61"/>
      <c r="IDX53" s="61"/>
      <c r="IDY53" s="61"/>
      <c r="IDZ53" s="61"/>
      <c r="IEA53" s="61"/>
      <c r="IEB53" s="61"/>
      <c r="IEC53" s="61"/>
      <c r="IED53" s="61"/>
      <c r="IEE53" s="61"/>
      <c r="IEF53" s="61"/>
      <c r="IEG53" s="61"/>
      <c r="IEH53" s="61"/>
      <c r="IEI53" s="61"/>
      <c r="IEJ53" s="61"/>
      <c r="IEK53" s="61"/>
      <c r="IEL53" s="61"/>
      <c r="IEM53" s="61"/>
      <c r="IEN53" s="61"/>
      <c r="IEO53" s="61"/>
      <c r="IEP53" s="61"/>
      <c r="IEQ53" s="61"/>
      <c r="IER53" s="61"/>
      <c r="IES53" s="61"/>
      <c r="IET53" s="61"/>
      <c r="IEU53" s="61"/>
      <c r="IEV53" s="61"/>
      <c r="IEW53" s="61"/>
      <c r="IEX53" s="61"/>
      <c r="IEY53" s="61"/>
      <c r="IEZ53" s="61"/>
      <c r="IFA53" s="61"/>
      <c r="IFB53" s="61"/>
      <c r="IFC53" s="61"/>
      <c r="IFD53" s="61"/>
      <c r="IFE53" s="61"/>
      <c r="IFF53" s="61"/>
      <c r="IFG53" s="61"/>
      <c r="IFH53" s="61"/>
      <c r="IFI53" s="61"/>
      <c r="IFJ53" s="61"/>
      <c r="IFK53" s="61"/>
      <c r="IFL53" s="61"/>
      <c r="IFM53" s="61"/>
      <c r="IFN53" s="61"/>
      <c r="IFO53" s="61"/>
      <c r="IFP53" s="61"/>
      <c r="IFQ53" s="61"/>
      <c r="IFR53" s="61"/>
      <c r="IFS53" s="61"/>
      <c r="IFT53" s="61"/>
      <c r="IFU53" s="61"/>
      <c r="IFV53" s="61"/>
      <c r="IFW53" s="61"/>
      <c r="IFX53" s="61"/>
      <c r="IFY53" s="61"/>
      <c r="IFZ53" s="61"/>
      <c r="IGA53" s="61"/>
      <c r="IGB53" s="61"/>
      <c r="IGC53" s="61"/>
      <c r="IGD53" s="61"/>
      <c r="IGE53" s="61"/>
      <c r="IGF53" s="61"/>
      <c r="IGG53" s="61"/>
      <c r="IGH53" s="61"/>
      <c r="IGI53" s="61"/>
      <c r="IGJ53" s="61"/>
      <c r="IGK53" s="61"/>
      <c r="IGL53" s="61"/>
      <c r="IGM53" s="61"/>
      <c r="IGN53" s="61"/>
      <c r="IGO53" s="61"/>
      <c r="IGP53" s="61"/>
      <c r="IGQ53" s="61"/>
      <c r="IGR53" s="61"/>
      <c r="IGS53" s="61"/>
      <c r="IGT53" s="61"/>
      <c r="IGU53" s="61"/>
      <c r="IGV53" s="61"/>
      <c r="IGW53" s="61"/>
      <c r="IGX53" s="61"/>
      <c r="IGY53" s="61"/>
      <c r="IGZ53" s="61"/>
      <c r="IHA53" s="61"/>
      <c r="IHB53" s="61"/>
      <c r="IHC53" s="61"/>
      <c r="IHD53" s="61"/>
      <c r="IHE53" s="61"/>
      <c r="IHF53" s="61"/>
      <c r="IHG53" s="61"/>
      <c r="IHH53" s="61"/>
      <c r="IHI53" s="61"/>
      <c r="IHJ53" s="61"/>
      <c r="IHK53" s="61"/>
      <c r="IHL53" s="61"/>
      <c r="IHM53" s="61"/>
      <c r="IHN53" s="61"/>
      <c r="IHO53" s="61"/>
      <c r="IHP53" s="61"/>
      <c r="IHQ53" s="61"/>
      <c r="IHR53" s="61"/>
      <c r="IHS53" s="61"/>
      <c r="IHT53" s="61"/>
      <c r="IHU53" s="61"/>
      <c r="IHV53" s="61"/>
      <c r="IHW53" s="61"/>
      <c r="IHX53" s="61"/>
      <c r="IHY53" s="61"/>
      <c r="IHZ53" s="61"/>
      <c r="IIA53" s="61"/>
      <c r="IIB53" s="61"/>
      <c r="IIC53" s="61"/>
      <c r="IID53" s="61"/>
      <c r="IIE53" s="61"/>
      <c r="IIF53" s="61"/>
      <c r="IIG53" s="61"/>
      <c r="IIH53" s="61"/>
      <c r="III53" s="61"/>
      <c r="IIJ53" s="61"/>
      <c r="IIK53" s="61"/>
      <c r="IIL53" s="61"/>
      <c r="IIM53" s="61"/>
      <c r="IIN53" s="61"/>
      <c r="IIO53" s="61"/>
      <c r="IIP53" s="61"/>
      <c r="IIQ53" s="61"/>
      <c r="IIR53" s="61"/>
      <c r="IIS53" s="61"/>
      <c r="IIT53" s="61"/>
      <c r="IIU53" s="61"/>
      <c r="IIV53" s="61"/>
      <c r="IIW53" s="61"/>
      <c r="IIX53" s="61"/>
      <c r="IIY53" s="61"/>
      <c r="IIZ53" s="61"/>
      <c r="IJA53" s="61"/>
      <c r="IJB53" s="61"/>
      <c r="IJC53" s="61"/>
      <c r="IJD53" s="61"/>
      <c r="IJE53" s="61"/>
      <c r="IJF53" s="61"/>
      <c r="IJG53" s="61"/>
      <c r="IJH53" s="61"/>
      <c r="IJI53" s="61"/>
      <c r="IJJ53" s="61"/>
      <c r="IJK53" s="61"/>
      <c r="IJL53" s="61"/>
      <c r="IJM53" s="61"/>
      <c r="IJN53" s="61"/>
      <c r="IJO53" s="61"/>
      <c r="IJP53" s="61"/>
      <c r="IJQ53" s="61"/>
      <c r="IJR53" s="61"/>
      <c r="IJS53" s="61"/>
      <c r="IJT53" s="61"/>
      <c r="IJU53" s="61"/>
      <c r="IJV53" s="61"/>
      <c r="IJW53" s="61"/>
      <c r="IJX53" s="61"/>
      <c r="IJY53" s="61"/>
      <c r="IJZ53" s="61"/>
      <c r="IKA53" s="61"/>
      <c r="IKB53" s="61"/>
      <c r="IKC53" s="61"/>
      <c r="IKD53" s="61"/>
      <c r="IKE53" s="61"/>
      <c r="IKF53" s="61"/>
      <c r="IKG53" s="61"/>
      <c r="IKH53" s="61"/>
      <c r="IKI53" s="61"/>
      <c r="IKJ53" s="61"/>
      <c r="IKK53" s="61"/>
      <c r="IKL53" s="61"/>
      <c r="IKM53" s="61"/>
      <c r="IKN53" s="61"/>
      <c r="IKO53" s="61"/>
      <c r="IKP53" s="61"/>
      <c r="IKQ53" s="61"/>
      <c r="IKR53" s="61"/>
      <c r="IKS53" s="61"/>
      <c r="IKT53" s="61"/>
      <c r="IKU53" s="61"/>
      <c r="IKV53" s="61"/>
      <c r="IKW53" s="61"/>
      <c r="IKX53" s="61"/>
      <c r="IKY53" s="61"/>
      <c r="IKZ53" s="61"/>
      <c r="ILA53" s="61"/>
      <c r="ILB53" s="61"/>
      <c r="ILC53" s="61"/>
      <c r="ILD53" s="61"/>
      <c r="ILE53" s="61"/>
      <c r="ILF53" s="61"/>
      <c r="ILG53" s="61"/>
      <c r="ILH53" s="61"/>
      <c r="ILI53" s="61"/>
      <c r="ILJ53" s="61"/>
      <c r="ILK53" s="61"/>
      <c r="ILL53" s="61"/>
      <c r="ILM53" s="61"/>
      <c r="ILN53" s="61"/>
      <c r="ILO53" s="61"/>
      <c r="ILP53" s="61"/>
      <c r="ILQ53" s="61"/>
      <c r="ILR53" s="61"/>
      <c r="ILS53" s="61"/>
      <c r="ILT53" s="61"/>
      <c r="ILU53" s="61"/>
      <c r="ILV53" s="61"/>
      <c r="ILW53" s="61"/>
      <c r="ILX53" s="61"/>
      <c r="ILY53" s="61"/>
      <c r="ILZ53" s="61"/>
      <c r="IMA53" s="61"/>
      <c r="IMB53" s="61"/>
      <c r="IMC53" s="61"/>
      <c r="IMD53" s="61"/>
      <c r="IME53" s="61"/>
      <c r="IMF53" s="61"/>
      <c r="IMG53" s="61"/>
      <c r="IMH53" s="61"/>
      <c r="IMI53" s="61"/>
      <c r="IMJ53" s="61"/>
      <c r="IMK53" s="61"/>
      <c r="IML53" s="61"/>
      <c r="IMM53" s="61"/>
      <c r="IMN53" s="61"/>
      <c r="IMO53" s="61"/>
      <c r="IMP53" s="61"/>
      <c r="IMQ53" s="61"/>
      <c r="IMR53" s="61"/>
      <c r="IMS53" s="61"/>
      <c r="IMT53" s="61"/>
      <c r="IMU53" s="61"/>
      <c r="IMV53" s="61"/>
      <c r="IMW53" s="61"/>
      <c r="IMX53" s="61"/>
      <c r="IMY53" s="61"/>
      <c r="IMZ53" s="61"/>
      <c r="INA53" s="61"/>
      <c r="INB53" s="61"/>
      <c r="INC53" s="61"/>
      <c r="IND53" s="61"/>
      <c r="INE53" s="61"/>
      <c r="INF53" s="61"/>
      <c r="ING53" s="61"/>
      <c r="INH53" s="61"/>
      <c r="INI53" s="61"/>
      <c r="INJ53" s="61"/>
      <c r="INK53" s="61"/>
      <c r="INL53" s="61"/>
      <c r="INM53" s="61"/>
      <c r="INN53" s="61"/>
      <c r="INO53" s="61"/>
      <c r="INP53" s="61"/>
      <c r="INQ53" s="61"/>
      <c r="INR53" s="61"/>
      <c r="INS53" s="61"/>
      <c r="INT53" s="61"/>
      <c r="INU53" s="61"/>
      <c r="INV53" s="61"/>
      <c r="INW53" s="61"/>
      <c r="INX53" s="61"/>
      <c r="INY53" s="61"/>
      <c r="INZ53" s="61"/>
      <c r="IOA53" s="61"/>
      <c r="IOB53" s="61"/>
      <c r="IOC53" s="61"/>
      <c r="IOD53" s="61"/>
      <c r="IOE53" s="61"/>
      <c r="IOF53" s="61"/>
      <c r="IOG53" s="61"/>
      <c r="IOH53" s="61"/>
      <c r="IOI53" s="61"/>
      <c r="IOJ53" s="61"/>
      <c r="IOK53" s="61"/>
      <c r="IOL53" s="61"/>
      <c r="IOM53" s="61"/>
      <c r="ION53" s="61"/>
      <c r="IOO53" s="61"/>
      <c r="IOP53" s="61"/>
      <c r="IOQ53" s="61"/>
      <c r="IOR53" s="61"/>
      <c r="IOS53" s="61"/>
      <c r="IOT53" s="61"/>
      <c r="IOU53" s="61"/>
      <c r="IOV53" s="61"/>
      <c r="IOW53" s="61"/>
      <c r="IOX53" s="61"/>
      <c r="IOY53" s="61"/>
      <c r="IOZ53" s="61"/>
      <c r="IPA53" s="61"/>
      <c r="IPB53" s="61"/>
      <c r="IPC53" s="61"/>
      <c r="IPD53" s="61"/>
      <c r="IPE53" s="61"/>
      <c r="IPF53" s="61"/>
      <c r="IPG53" s="61"/>
      <c r="IPH53" s="61"/>
      <c r="IPI53" s="61"/>
      <c r="IPJ53" s="61"/>
      <c r="IPK53" s="61"/>
      <c r="IPL53" s="61"/>
      <c r="IPM53" s="61"/>
      <c r="IPN53" s="61"/>
      <c r="IPO53" s="61"/>
      <c r="IPP53" s="61"/>
      <c r="IPQ53" s="61"/>
      <c r="IPR53" s="61"/>
      <c r="IPS53" s="61"/>
      <c r="IPT53" s="61"/>
      <c r="IPU53" s="61"/>
      <c r="IPV53" s="61"/>
      <c r="IPW53" s="61"/>
      <c r="IPX53" s="61"/>
      <c r="IPY53" s="61"/>
      <c r="IPZ53" s="61"/>
      <c r="IQA53" s="61"/>
      <c r="IQB53" s="61"/>
      <c r="IQC53" s="61"/>
      <c r="IQD53" s="61"/>
      <c r="IQE53" s="61"/>
      <c r="IQF53" s="61"/>
      <c r="IQG53" s="61"/>
      <c r="IQH53" s="61"/>
      <c r="IQI53" s="61"/>
      <c r="IQJ53" s="61"/>
      <c r="IQK53" s="61"/>
      <c r="IQL53" s="61"/>
      <c r="IQM53" s="61"/>
      <c r="IQN53" s="61"/>
      <c r="IQO53" s="61"/>
      <c r="IQP53" s="61"/>
      <c r="IQQ53" s="61"/>
      <c r="IQR53" s="61"/>
      <c r="IQS53" s="61"/>
      <c r="IQT53" s="61"/>
      <c r="IQU53" s="61"/>
      <c r="IQV53" s="61"/>
      <c r="IQW53" s="61"/>
      <c r="IQX53" s="61"/>
      <c r="IQY53" s="61"/>
      <c r="IQZ53" s="61"/>
      <c r="IRA53" s="61"/>
      <c r="IRB53" s="61"/>
      <c r="IRC53" s="61"/>
      <c r="IRD53" s="61"/>
      <c r="IRE53" s="61"/>
      <c r="IRF53" s="61"/>
      <c r="IRG53" s="61"/>
      <c r="IRH53" s="61"/>
      <c r="IRI53" s="61"/>
      <c r="IRJ53" s="61"/>
      <c r="IRK53" s="61"/>
      <c r="IRL53" s="61"/>
      <c r="IRM53" s="61"/>
      <c r="IRN53" s="61"/>
      <c r="IRO53" s="61"/>
      <c r="IRP53" s="61"/>
      <c r="IRQ53" s="61"/>
      <c r="IRR53" s="61"/>
      <c r="IRS53" s="61"/>
      <c r="IRT53" s="61"/>
      <c r="IRU53" s="61"/>
      <c r="IRV53" s="61"/>
      <c r="IRW53" s="61"/>
      <c r="IRX53" s="61"/>
      <c r="IRY53" s="61"/>
      <c r="IRZ53" s="61"/>
      <c r="ISA53" s="61"/>
      <c r="ISB53" s="61"/>
      <c r="ISC53" s="61"/>
      <c r="ISD53" s="61"/>
      <c r="ISE53" s="61"/>
      <c r="ISF53" s="61"/>
      <c r="ISG53" s="61"/>
      <c r="ISH53" s="61"/>
      <c r="ISI53" s="61"/>
      <c r="ISJ53" s="61"/>
      <c r="ISK53" s="61"/>
      <c r="ISL53" s="61"/>
      <c r="ISM53" s="61"/>
      <c r="ISN53" s="61"/>
      <c r="ISO53" s="61"/>
      <c r="ISP53" s="61"/>
      <c r="ISQ53" s="61"/>
      <c r="ISR53" s="61"/>
      <c r="ISS53" s="61"/>
      <c r="IST53" s="61"/>
      <c r="ISU53" s="61"/>
      <c r="ISV53" s="61"/>
      <c r="ISW53" s="61"/>
      <c r="ISX53" s="61"/>
      <c r="ISY53" s="61"/>
      <c r="ISZ53" s="61"/>
      <c r="ITA53" s="61"/>
      <c r="ITB53" s="61"/>
      <c r="ITC53" s="61"/>
      <c r="ITD53" s="61"/>
      <c r="ITE53" s="61"/>
      <c r="ITF53" s="61"/>
      <c r="ITG53" s="61"/>
      <c r="ITH53" s="61"/>
      <c r="ITI53" s="61"/>
      <c r="ITJ53" s="61"/>
      <c r="ITK53" s="61"/>
      <c r="ITL53" s="61"/>
      <c r="ITM53" s="61"/>
      <c r="ITN53" s="61"/>
      <c r="ITO53" s="61"/>
      <c r="ITP53" s="61"/>
      <c r="ITQ53" s="61"/>
      <c r="ITR53" s="61"/>
      <c r="ITS53" s="61"/>
      <c r="ITT53" s="61"/>
      <c r="ITU53" s="61"/>
      <c r="ITV53" s="61"/>
      <c r="ITW53" s="61"/>
      <c r="ITX53" s="61"/>
      <c r="ITY53" s="61"/>
      <c r="ITZ53" s="61"/>
      <c r="IUA53" s="61"/>
      <c r="IUB53" s="61"/>
      <c r="IUC53" s="61"/>
      <c r="IUD53" s="61"/>
      <c r="IUE53" s="61"/>
      <c r="IUF53" s="61"/>
      <c r="IUG53" s="61"/>
      <c r="IUH53" s="61"/>
      <c r="IUI53" s="61"/>
      <c r="IUJ53" s="61"/>
      <c r="IUK53" s="61"/>
      <c r="IUL53" s="61"/>
      <c r="IUM53" s="61"/>
      <c r="IUN53" s="61"/>
      <c r="IUO53" s="61"/>
      <c r="IUP53" s="61"/>
      <c r="IUQ53" s="61"/>
      <c r="IUR53" s="61"/>
      <c r="IUS53" s="61"/>
      <c r="IUT53" s="61"/>
      <c r="IUU53" s="61"/>
      <c r="IUV53" s="61"/>
      <c r="IUW53" s="61"/>
      <c r="IUX53" s="61"/>
      <c r="IUY53" s="61"/>
      <c r="IUZ53" s="61"/>
      <c r="IVA53" s="61"/>
      <c r="IVB53" s="61"/>
      <c r="IVC53" s="61"/>
      <c r="IVD53" s="61"/>
      <c r="IVE53" s="61"/>
      <c r="IVF53" s="61"/>
      <c r="IVG53" s="61"/>
      <c r="IVH53" s="61"/>
      <c r="IVI53" s="61"/>
      <c r="IVJ53" s="61"/>
      <c r="IVK53" s="61"/>
      <c r="IVL53" s="61"/>
      <c r="IVM53" s="61"/>
      <c r="IVN53" s="61"/>
      <c r="IVO53" s="61"/>
      <c r="IVP53" s="61"/>
      <c r="IVQ53" s="61"/>
      <c r="IVR53" s="61"/>
      <c r="IVS53" s="61"/>
      <c r="IVT53" s="61"/>
      <c r="IVU53" s="61"/>
      <c r="IVV53" s="61"/>
      <c r="IVW53" s="61"/>
      <c r="IVX53" s="61"/>
      <c r="IVY53" s="61"/>
      <c r="IVZ53" s="61"/>
      <c r="IWA53" s="61"/>
      <c r="IWB53" s="61"/>
      <c r="IWC53" s="61"/>
      <c r="IWD53" s="61"/>
      <c r="IWE53" s="61"/>
      <c r="IWF53" s="61"/>
      <c r="IWG53" s="61"/>
      <c r="IWH53" s="61"/>
      <c r="IWI53" s="61"/>
      <c r="IWJ53" s="61"/>
      <c r="IWK53" s="61"/>
      <c r="IWL53" s="61"/>
      <c r="IWM53" s="61"/>
      <c r="IWN53" s="61"/>
      <c r="IWO53" s="61"/>
      <c r="IWP53" s="61"/>
      <c r="IWQ53" s="61"/>
      <c r="IWR53" s="61"/>
      <c r="IWS53" s="61"/>
      <c r="IWT53" s="61"/>
      <c r="IWU53" s="61"/>
      <c r="IWV53" s="61"/>
      <c r="IWW53" s="61"/>
      <c r="IWX53" s="61"/>
      <c r="IWY53" s="61"/>
      <c r="IWZ53" s="61"/>
      <c r="IXA53" s="61"/>
      <c r="IXB53" s="61"/>
      <c r="IXC53" s="61"/>
      <c r="IXD53" s="61"/>
      <c r="IXE53" s="61"/>
      <c r="IXF53" s="61"/>
      <c r="IXG53" s="61"/>
      <c r="IXH53" s="61"/>
      <c r="IXI53" s="61"/>
      <c r="IXJ53" s="61"/>
      <c r="IXK53" s="61"/>
      <c r="IXL53" s="61"/>
      <c r="IXM53" s="61"/>
      <c r="IXN53" s="61"/>
      <c r="IXO53" s="61"/>
      <c r="IXP53" s="61"/>
      <c r="IXQ53" s="61"/>
      <c r="IXR53" s="61"/>
      <c r="IXS53" s="61"/>
      <c r="IXT53" s="61"/>
      <c r="IXU53" s="61"/>
      <c r="IXV53" s="61"/>
      <c r="IXW53" s="61"/>
      <c r="IXX53" s="61"/>
      <c r="IXY53" s="61"/>
      <c r="IXZ53" s="61"/>
      <c r="IYA53" s="61"/>
      <c r="IYB53" s="61"/>
      <c r="IYC53" s="61"/>
      <c r="IYD53" s="61"/>
      <c r="IYE53" s="61"/>
      <c r="IYF53" s="61"/>
      <c r="IYG53" s="61"/>
      <c r="IYH53" s="61"/>
      <c r="IYI53" s="61"/>
      <c r="IYJ53" s="61"/>
      <c r="IYK53" s="61"/>
      <c r="IYL53" s="61"/>
      <c r="IYM53" s="61"/>
      <c r="IYN53" s="61"/>
      <c r="IYO53" s="61"/>
      <c r="IYP53" s="61"/>
      <c r="IYQ53" s="61"/>
      <c r="IYR53" s="61"/>
      <c r="IYS53" s="61"/>
      <c r="IYT53" s="61"/>
      <c r="IYU53" s="61"/>
      <c r="IYV53" s="61"/>
      <c r="IYW53" s="61"/>
      <c r="IYX53" s="61"/>
      <c r="IYY53" s="61"/>
      <c r="IYZ53" s="61"/>
      <c r="IZA53" s="61"/>
      <c r="IZB53" s="61"/>
      <c r="IZC53" s="61"/>
      <c r="IZD53" s="61"/>
      <c r="IZE53" s="61"/>
      <c r="IZF53" s="61"/>
      <c r="IZG53" s="61"/>
      <c r="IZH53" s="61"/>
      <c r="IZI53" s="61"/>
      <c r="IZJ53" s="61"/>
      <c r="IZK53" s="61"/>
      <c r="IZL53" s="61"/>
      <c r="IZM53" s="61"/>
      <c r="IZN53" s="61"/>
      <c r="IZO53" s="61"/>
      <c r="IZP53" s="61"/>
      <c r="IZQ53" s="61"/>
      <c r="IZR53" s="61"/>
      <c r="IZS53" s="61"/>
      <c r="IZT53" s="61"/>
      <c r="IZU53" s="61"/>
      <c r="IZV53" s="61"/>
      <c r="IZW53" s="61"/>
      <c r="IZX53" s="61"/>
      <c r="IZY53" s="61"/>
      <c r="IZZ53" s="61"/>
      <c r="JAA53" s="61"/>
      <c r="JAB53" s="61"/>
      <c r="JAC53" s="61"/>
      <c r="JAD53" s="61"/>
      <c r="JAE53" s="61"/>
      <c r="JAF53" s="61"/>
      <c r="JAG53" s="61"/>
      <c r="JAH53" s="61"/>
      <c r="JAI53" s="61"/>
      <c r="JAJ53" s="61"/>
      <c r="JAK53" s="61"/>
      <c r="JAL53" s="61"/>
      <c r="JAM53" s="61"/>
      <c r="JAN53" s="61"/>
      <c r="JAO53" s="61"/>
      <c r="JAP53" s="61"/>
      <c r="JAQ53" s="61"/>
      <c r="JAR53" s="61"/>
      <c r="JAS53" s="61"/>
      <c r="JAT53" s="61"/>
      <c r="JAU53" s="61"/>
      <c r="JAV53" s="61"/>
      <c r="JAW53" s="61"/>
      <c r="JAX53" s="61"/>
      <c r="JAY53" s="61"/>
      <c r="JAZ53" s="61"/>
      <c r="JBA53" s="61"/>
      <c r="JBB53" s="61"/>
      <c r="JBC53" s="61"/>
      <c r="JBD53" s="61"/>
      <c r="JBE53" s="61"/>
      <c r="JBF53" s="61"/>
      <c r="JBG53" s="61"/>
      <c r="JBH53" s="61"/>
      <c r="JBI53" s="61"/>
      <c r="JBJ53" s="61"/>
      <c r="JBK53" s="61"/>
      <c r="JBL53" s="61"/>
      <c r="JBM53" s="61"/>
      <c r="JBN53" s="61"/>
      <c r="JBO53" s="61"/>
      <c r="JBP53" s="61"/>
      <c r="JBQ53" s="61"/>
      <c r="JBR53" s="61"/>
      <c r="JBS53" s="61"/>
      <c r="JBT53" s="61"/>
      <c r="JBU53" s="61"/>
      <c r="JBV53" s="61"/>
      <c r="JBW53" s="61"/>
      <c r="JBX53" s="61"/>
      <c r="JBY53" s="61"/>
      <c r="JBZ53" s="61"/>
      <c r="JCA53" s="61"/>
      <c r="JCB53" s="61"/>
      <c r="JCC53" s="61"/>
      <c r="JCD53" s="61"/>
      <c r="JCE53" s="61"/>
      <c r="JCF53" s="61"/>
      <c r="JCG53" s="61"/>
      <c r="JCH53" s="61"/>
      <c r="JCI53" s="61"/>
      <c r="JCJ53" s="61"/>
      <c r="JCK53" s="61"/>
      <c r="JCL53" s="61"/>
      <c r="JCM53" s="61"/>
      <c r="JCN53" s="61"/>
      <c r="JCO53" s="61"/>
      <c r="JCP53" s="61"/>
      <c r="JCQ53" s="61"/>
      <c r="JCR53" s="61"/>
      <c r="JCS53" s="61"/>
      <c r="JCT53" s="61"/>
      <c r="JCU53" s="61"/>
      <c r="JCV53" s="61"/>
      <c r="JCW53" s="61"/>
      <c r="JCX53" s="61"/>
      <c r="JCY53" s="61"/>
      <c r="JCZ53" s="61"/>
      <c r="JDA53" s="61"/>
      <c r="JDB53" s="61"/>
      <c r="JDC53" s="61"/>
      <c r="JDD53" s="61"/>
      <c r="JDE53" s="61"/>
      <c r="JDF53" s="61"/>
      <c r="JDG53" s="61"/>
      <c r="JDH53" s="61"/>
      <c r="JDI53" s="61"/>
      <c r="JDJ53" s="61"/>
      <c r="JDK53" s="61"/>
      <c r="JDL53" s="61"/>
      <c r="JDM53" s="61"/>
      <c r="JDN53" s="61"/>
      <c r="JDO53" s="61"/>
      <c r="JDP53" s="61"/>
      <c r="JDQ53" s="61"/>
      <c r="JDR53" s="61"/>
      <c r="JDS53" s="61"/>
      <c r="JDT53" s="61"/>
      <c r="JDU53" s="61"/>
      <c r="JDV53" s="61"/>
      <c r="JDW53" s="61"/>
      <c r="JDX53" s="61"/>
      <c r="JDY53" s="61"/>
      <c r="JDZ53" s="61"/>
      <c r="JEA53" s="61"/>
      <c r="JEB53" s="61"/>
      <c r="JEC53" s="61"/>
      <c r="JED53" s="61"/>
      <c r="JEE53" s="61"/>
      <c r="JEF53" s="61"/>
      <c r="JEG53" s="61"/>
      <c r="JEH53" s="61"/>
      <c r="JEI53" s="61"/>
      <c r="JEJ53" s="61"/>
      <c r="JEK53" s="61"/>
      <c r="JEL53" s="61"/>
      <c r="JEM53" s="61"/>
      <c r="JEN53" s="61"/>
      <c r="JEO53" s="61"/>
      <c r="JEP53" s="61"/>
      <c r="JEQ53" s="61"/>
      <c r="JER53" s="61"/>
      <c r="JES53" s="61"/>
      <c r="JET53" s="61"/>
      <c r="JEU53" s="61"/>
      <c r="JEV53" s="61"/>
      <c r="JEW53" s="61"/>
      <c r="JEX53" s="61"/>
      <c r="JEY53" s="61"/>
      <c r="JEZ53" s="61"/>
      <c r="JFA53" s="61"/>
      <c r="JFB53" s="61"/>
      <c r="JFC53" s="61"/>
      <c r="JFD53" s="61"/>
      <c r="JFE53" s="61"/>
      <c r="JFF53" s="61"/>
      <c r="JFG53" s="61"/>
      <c r="JFH53" s="61"/>
      <c r="JFI53" s="61"/>
      <c r="JFJ53" s="61"/>
      <c r="JFK53" s="61"/>
      <c r="JFL53" s="61"/>
      <c r="JFM53" s="61"/>
      <c r="JFN53" s="61"/>
      <c r="JFO53" s="61"/>
      <c r="JFP53" s="61"/>
      <c r="JFQ53" s="61"/>
      <c r="JFR53" s="61"/>
      <c r="JFS53" s="61"/>
      <c r="JFT53" s="61"/>
      <c r="JFU53" s="61"/>
      <c r="JFV53" s="61"/>
      <c r="JFW53" s="61"/>
      <c r="JFX53" s="61"/>
      <c r="JFY53" s="61"/>
      <c r="JFZ53" s="61"/>
      <c r="JGA53" s="61"/>
      <c r="JGB53" s="61"/>
      <c r="JGC53" s="61"/>
      <c r="JGD53" s="61"/>
      <c r="JGE53" s="61"/>
      <c r="JGF53" s="61"/>
      <c r="JGG53" s="61"/>
      <c r="JGH53" s="61"/>
      <c r="JGI53" s="61"/>
      <c r="JGJ53" s="61"/>
      <c r="JGK53" s="61"/>
      <c r="JGL53" s="61"/>
      <c r="JGM53" s="61"/>
      <c r="JGN53" s="61"/>
      <c r="JGO53" s="61"/>
      <c r="JGP53" s="61"/>
      <c r="JGQ53" s="61"/>
      <c r="JGR53" s="61"/>
      <c r="JGS53" s="61"/>
      <c r="JGT53" s="61"/>
      <c r="JGU53" s="61"/>
      <c r="JGV53" s="61"/>
      <c r="JGW53" s="61"/>
      <c r="JGX53" s="61"/>
      <c r="JGY53" s="61"/>
      <c r="JGZ53" s="61"/>
      <c r="JHA53" s="61"/>
      <c r="JHB53" s="61"/>
      <c r="JHC53" s="61"/>
      <c r="JHD53" s="61"/>
      <c r="JHE53" s="61"/>
      <c r="JHF53" s="61"/>
      <c r="JHG53" s="61"/>
      <c r="JHH53" s="61"/>
      <c r="JHI53" s="61"/>
      <c r="JHJ53" s="61"/>
      <c r="JHK53" s="61"/>
      <c r="JHL53" s="61"/>
      <c r="JHM53" s="61"/>
      <c r="JHN53" s="61"/>
      <c r="JHO53" s="61"/>
      <c r="JHP53" s="61"/>
      <c r="JHQ53" s="61"/>
      <c r="JHR53" s="61"/>
      <c r="JHS53" s="61"/>
      <c r="JHT53" s="61"/>
      <c r="JHU53" s="61"/>
      <c r="JHV53" s="61"/>
      <c r="JHW53" s="61"/>
      <c r="JHX53" s="61"/>
      <c r="JHY53" s="61"/>
      <c r="JHZ53" s="61"/>
      <c r="JIA53" s="61"/>
      <c r="JIB53" s="61"/>
      <c r="JIC53" s="61"/>
      <c r="JID53" s="61"/>
      <c r="JIE53" s="61"/>
      <c r="JIF53" s="61"/>
      <c r="JIG53" s="61"/>
      <c r="JIH53" s="61"/>
      <c r="JII53" s="61"/>
      <c r="JIJ53" s="61"/>
      <c r="JIK53" s="61"/>
      <c r="JIL53" s="61"/>
      <c r="JIM53" s="61"/>
      <c r="JIN53" s="61"/>
      <c r="JIO53" s="61"/>
      <c r="JIP53" s="61"/>
      <c r="JIQ53" s="61"/>
      <c r="JIR53" s="61"/>
      <c r="JIS53" s="61"/>
      <c r="JIT53" s="61"/>
      <c r="JIU53" s="61"/>
      <c r="JIV53" s="61"/>
      <c r="JIW53" s="61"/>
      <c r="JIX53" s="61"/>
      <c r="JIY53" s="61"/>
      <c r="JIZ53" s="61"/>
      <c r="JJA53" s="61"/>
      <c r="JJB53" s="61"/>
      <c r="JJC53" s="61"/>
      <c r="JJD53" s="61"/>
      <c r="JJE53" s="61"/>
      <c r="JJF53" s="61"/>
      <c r="JJG53" s="61"/>
      <c r="JJH53" s="61"/>
      <c r="JJI53" s="61"/>
      <c r="JJJ53" s="61"/>
      <c r="JJK53" s="61"/>
      <c r="JJL53" s="61"/>
      <c r="JJM53" s="61"/>
      <c r="JJN53" s="61"/>
      <c r="JJO53" s="61"/>
      <c r="JJP53" s="61"/>
      <c r="JJQ53" s="61"/>
      <c r="JJR53" s="61"/>
      <c r="JJS53" s="61"/>
      <c r="JJT53" s="61"/>
      <c r="JJU53" s="61"/>
      <c r="JJV53" s="61"/>
      <c r="JJW53" s="61"/>
      <c r="JJX53" s="61"/>
      <c r="JJY53" s="61"/>
      <c r="JJZ53" s="61"/>
      <c r="JKA53" s="61"/>
      <c r="JKB53" s="61"/>
      <c r="JKC53" s="61"/>
      <c r="JKD53" s="61"/>
      <c r="JKE53" s="61"/>
      <c r="JKF53" s="61"/>
      <c r="JKG53" s="61"/>
      <c r="JKH53" s="61"/>
      <c r="JKI53" s="61"/>
      <c r="JKJ53" s="61"/>
      <c r="JKK53" s="61"/>
      <c r="JKL53" s="61"/>
      <c r="JKM53" s="61"/>
      <c r="JKN53" s="61"/>
      <c r="JKO53" s="61"/>
      <c r="JKP53" s="61"/>
      <c r="JKQ53" s="61"/>
      <c r="JKR53" s="61"/>
      <c r="JKS53" s="61"/>
      <c r="JKT53" s="61"/>
      <c r="JKU53" s="61"/>
      <c r="JKV53" s="61"/>
      <c r="JKW53" s="61"/>
      <c r="JKX53" s="61"/>
      <c r="JKY53" s="61"/>
      <c r="JKZ53" s="61"/>
      <c r="JLA53" s="61"/>
      <c r="JLB53" s="61"/>
      <c r="JLC53" s="61"/>
      <c r="JLD53" s="61"/>
      <c r="JLE53" s="61"/>
      <c r="JLF53" s="61"/>
      <c r="JLG53" s="61"/>
      <c r="JLH53" s="61"/>
      <c r="JLI53" s="61"/>
      <c r="JLJ53" s="61"/>
      <c r="JLK53" s="61"/>
      <c r="JLL53" s="61"/>
      <c r="JLM53" s="61"/>
      <c r="JLN53" s="61"/>
      <c r="JLO53" s="61"/>
      <c r="JLP53" s="61"/>
      <c r="JLQ53" s="61"/>
      <c r="JLR53" s="61"/>
      <c r="JLS53" s="61"/>
      <c r="JLT53" s="61"/>
      <c r="JLU53" s="61"/>
      <c r="JLV53" s="61"/>
      <c r="JLW53" s="61"/>
      <c r="JLX53" s="61"/>
      <c r="JLY53" s="61"/>
      <c r="JLZ53" s="61"/>
      <c r="JMA53" s="61"/>
      <c r="JMB53" s="61"/>
      <c r="JMC53" s="61"/>
      <c r="JMD53" s="61"/>
      <c r="JME53" s="61"/>
      <c r="JMF53" s="61"/>
      <c r="JMG53" s="61"/>
      <c r="JMH53" s="61"/>
      <c r="JMI53" s="61"/>
      <c r="JMJ53" s="61"/>
      <c r="JMK53" s="61"/>
      <c r="JML53" s="61"/>
      <c r="JMM53" s="61"/>
      <c r="JMN53" s="61"/>
      <c r="JMO53" s="61"/>
      <c r="JMP53" s="61"/>
      <c r="JMQ53" s="61"/>
      <c r="JMR53" s="61"/>
      <c r="JMS53" s="61"/>
      <c r="JMT53" s="61"/>
      <c r="JMU53" s="61"/>
      <c r="JMV53" s="61"/>
      <c r="JMW53" s="61"/>
      <c r="JMX53" s="61"/>
      <c r="JMY53" s="61"/>
      <c r="JMZ53" s="61"/>
      <c r="JNA53" s="61"/>
      <c r="JNB53" s="61"/>
      <c r="JNC53" s="61"/>
      <c r="JND53" s="61"/>
      <c r="JNE53" s="61"/>
      <c r="JNF53" s="61"/>
      <c r="JNG53" s="61"/>
      <c r="JNH53" s="61"/>
      <c r="JNI53" s="61"/>
      <c r="JNJ53" s="61"/>
      <c r="JNK53" s="61"/>
      <c r="JNL53" s="61"/>
      <c r="JNM53" s="61"/>
      <c r="JNN53" s="61"/>
      <c r="JNO53" s="61"/>
      <c r="JNP53" s="61"/>
      <c r="JNQ53" s="61"/>
      <c r="JNR53" s="61"/>
      <c r="JNS53" s="61"/>
      <c r="JNT53" s="61"/>
      <c r="JNU53" s="61"/>
      <c r="JNV53" s="61"/>
      <c r="JNW53" s="61"/>
      <c r="JNX53" s="61"/>
      <c r="JNY53" s="61"/>
      <c r="JNZ53" s="61"/>
      <c r="JOA53" s="61"/>
      <c r="JOB53" s="61"/>
      <c r="JOC53" s="61"/>
      <c r="JOD53" s="61"/>
      <c r="JOE53" s="61"/>
      <c r="JOF53" s="61"/>
      <c r="JOG53" s="61"/>
      <c r="JOH53" s="61"/>
      <c r="JOI53" s="61"/>
      <c r="JOJ53" s="61"/>
      <c r="JOK53" s="61"/>
      <c r="JOL53" s="61"/>
      <c r="JOM53" s="61"/>
      <c r="JON53" s="61"/>
      <c r="JOO53" s="61"/>
      <c r="JOP53" s="61"/>
      <c r="JOQ53" s="61"/>
      <c r="JOR53" s="61"/>
      <c r="JOS53" s="61"/>
      <c r="JOT53" s="61"/>
      <c r="JOU53" s="61"/>
      <c r="JOV53" s="61"/>
      <c r="JOW53" s="61"/>
      <c r="JOX53" s="61"/>
      <c r="JOY53" s="61"/>
      <c r="JOZ53" s="61"/>
      <c r="JPA53" s="61"/>
      <c r="JPB53" s="61"/>
      <c r="JPC53" s="61"/>
      <c r="JPD53" s="61"/>
      <c r="JPE53" s="61"/>
      <c r="JPF53" s="61"/>
      <c r="JPG53" s="61"/>
      <c r="JPH53" s="61"/>
      <c r="JPI53" s="61"/>
      <c r="JPJ53" s="61"/>
      <c r="JPK53" s="61"/>
      <c r="JPL53" s="61"/>
      <c r="JPM53" s="61"/>
      <c r="JPN53" s="61"/>
      <c r="JPO53" s="61"/>
      <c r="JPP53" s="61"/>
      <c r="JPQ53" s="61"/>
      <c r="JPR53" s="61"/>
      <c r="JPS53" s="61"/>
      <c r="JPT53" s="61"/>
      <c r="JPU53" s="61"/>
      <c r="JPV53" s="61"/>
      <c r="JPW53" s="61"/>
      <c r="JPX53" s="61"/>
      <c r="JPY53" s="61"/>
      <c r="JPZ53" s="61"/>
      <c r="JQA53" s="61"/>
      <c r="JQB53" s="61"/>
      <c r="JQC53" s="61"/>
      <c r="JQD53" s="61"/>
      <c r="JQE53" s="61"/>
      <c r="JQF53" s="61"/>
      <c r="JQG53" s="61"/>
      <c r="JQH53" s="61"/>
      <c r="JQI53" s="61"/>
      <c r="JQJ53" s="61"/>
      <c r="JQK53" s="61"/>
      <c r="JQL53" s="61"/>
      <c r="JQM53" s="61"/>
      <c r="JQN53" s="61"/>
      <c r="JQO53" s="61"/>
      <c r="JQP53" s="61"/>
      <c r="JQQ53" s="61"/>
      <c r="JQR53" s="61"/>
      <c r="JQS53" s="61"/>
      <c r="JQT53" s="61"/>
      <c r="JQU53" s="61"/>
      <c r="JQV53" s="61"/>
      <c r="JQW53" s="61"/>
      <c r="JQX53" s="61"/>
      <c r="JQY53" s="61"/>
      <c r="JQZ53" s="61"/>
      <c r="JRA53" s="61"/>
      <c r="JRB53" s="61"/>
      <c r="JRC53" s="61"/>
      <c r="JRD53" s="61"/>
      <c r="JRE53" s="61"/>
      <c r="JRF53" s="61"/>
      <c r="JRG53" s="61"/>
      <c r="JRH53" s="61"/>
      <c r="JRI53" s="61"/>
      <c r="JRJ53" s="61"/>
      <c r="JRK53" s="61"/>
      <c r="JRL53" s="61"/>
      <c r="JRM53" s="61"/>
      <c r="JRN53" s="61"/>
      <c r="JRO53" s="61"/>
      <c r="JRP53" s="61"/>
      <c r="JRQ53" s="61"/>
      <c r="JRR53" s="61"/>
      <c r="JRS53" s="61"/>
      <c r="JRT53" s="61"/>
      <c r="JRU53" s="61"/>
      <c r="JRV53" s="61"/>
      <c r="JRW53" s="61"/>
      <c r="JRX53" s="61"/>
      <c r="JRY53" s="61"/>
      <c r="JRZ53" s="61"/>
      <c r="JSA53" s="61"/>
      <c r="JSB53" s="61"/>
      <c r="JSC53" s="61"/>
      <c r="JSD53" s="61"/>
      <c r="JSE53" s="61"/>
      <c r="JSF53" s="61"/>
      <c r="JSG53" s="61"/>
      <c r="JSH53" s="61"/>
      <c r="JSI53" s="61"/>
      <c r="JSJ53" s="61"/>
      <c r="JSK53" s="61"/>
      <c r="JSL53" s="61"/>
      <c r="JSM53" s="61"/>
      <c r="JSN53" s="61"/>
      <c r="JSO53" s="61"/>
      <c r="JSP53" s="61"/>
      <c r="JSQ53" s="61"/>
      <c r="JSR53" s="61"/>
      <c r="JSS53" s="61"/>
      <c r="JST53" s="61"/>
      <c r="JSU53" s="61"/>
      <c r="JSV53" s="61"/>
      <c r="JSW53" s="61"/>
      <c r="JSX53" s="61"/>
      <c r="JSY53" s="61"/>
      <c r="JSZ53" s="61"/>
      <c r="JTA53" s="61"/>
      <c r="JTB53" s="61"/>
      <c r="JTC53" s="61"/>
      <c r="JTD53" s="61"/>
      <c r="JTE53" s="61"/>
      <c r="JTF53" s="61"/>
      <c r="JTG53" s="61"/>
      <c r="JTH53" s="61"/>
      <c r="JTI53" s="61"/>
      <c r="JTJ53" s="61"/>
      <c r="JTK53" s="61"/>
      <c r="JTL53" s="61"/>
      <c r="JTM53" s="61"/>
      <c r="JTN53" s="61"/>
      <c r="JTO53" s="61"/>
      <c r="JTP53" s="61"/>
      <c r="JTQ53" s="61"/>
      <c r="JTR53" s="61"/>
      <c r="JTS53" s="61"/>
      <c r="JTT53" s="61"/>
      <c r="JTU53" s="61"/>
      <c r="JTV53" s="61"/>
      <c r="JTW53" s="61"/>
      <c r="JTX53" s="61"/>
      <c r="JTY53" s="61"/>
      <c r="JTZ53" s="61"/>
      <c r="JUA53" s="61"/>
      <c r="JUB53" s="61"/>
      <c r="JUC53" s="61"/>
      <c r="JUD53" s="61"/>
      <c r="JUE53" s="61"/>
      <c r="JUF53" s="61"/>
      <c r="JUG53" s="61"/>
      <c r="JUH53" s="61"/>
      <c r="JUI53" s="61"/>
      <c r="JUJ53" s="61"/>
      <c r="JUK53" s="61"/>
      <c r="JUL53" s="61"/>
      <c r="JUM53" s="61"/>
      <c r="JUN53" s="61"/>
      <c r="JUO53" s="61"/>
      <c r="JUP53" s="61"/>
      <c r="JUQ53" s="61"/>
      <c r="JUR53" s="61"/>
      <c r="JUS53" s="61"/>
      <c r="JUT53" s="61"/>
      <c r="JUU53" s="61"/>
      <c r="JUV53" s="61"/>
      <c r="JUW53" s="61"/>
      <c r="JUX53" s="61"/>
      <c r="JUY53" s="61"/>
      <c r="JUZ53" s="61"/>
      <c r="JVA53" s="61"/>
      <c r="JVB53" s="61"/>
      <c r="JVC53" s="61"/>
      <c r="JVD53" s="61"/>
      <c r="JVE53" s="61"/>
      <c r="JVF53" s="61"/>
      <c r="JVG53" s="61"/>
      <c r="JVH53" s="61"/>
      <c r="JVI53" s="61"/>
      <c r="JVJ53" s="61"/>
      <c r="JVK53" s="61"/>
      <c r="JVL53" s="61"/>
      <c r="JVM53" s="61"/>
      <c r="JVN53" s="61"/>
      <c r="JVO53" s="61"/>
      <c r="JVP53" s="61"/>
      <c r="JVQ53" s="61"/>
      <c r="JVR53" s="61"/>
      <c r="JVS53" s="61"/>
      <c r="JVT53" s="61"/>
      <c r="JVU53" s="61"/>
      <c r="JVV53" s="61"/>
      <c r="JVW53" s="61"/>
      <c r="JVX53" s="61"/>
      <c r="JVY53" s="61"/>
      <c r="JVZ53" s="61"/>
      <c r="JWA53" s="61"/>
      <c r="JWB53" s="61"/>
      <c r="JWC53" s="61"/>
      <c r="JWD53" s="61"/>
      <c r="JWE53" s="61"/>
      <c r="JWF53" s="61"/>
      <c r="JWG53" s="61"/>
      <c r="JWH53" s="61"/>
      <c r="JWI53" s="61"/>
      <c r="JWJ53" s="61"/>
      <c r="JWK53" s="61"/>
      <c r="JWL53" s="61"/>
      <c r="JWM53" s="61"/>
      <c r="JWN53" s="61"/>
      <c r="JWO53" s="61"/>
      <c r="JWP53" s="61"/>
      <c r="JWQ53" s="61"/>
      <c r="JWR53" s="61"/>
      <c r="JWS53" s="61"/>
      <c r="JWT53" s="61"/>
      <c r="JWU53" s="61"/>
      <c r="JWV53" s="61"/>
      <c r="JWW53" s="61"/>
      <c r="JWX53" s="61"/>
      <c r="JWY53" s="61"/>
      <c r="JWZ53" s="61"/>
      <c r="JXA53" s="61"/>
      <c r="JXB53" s="61"/>
      <c r="JXC53" s="61"/>
      <c r="JXD53" s="61"/>
      <c r="JXE53" s="61"/>
      <c r="JXF53" s="61"/>
      <c r="JXG53" s="61"/>
      <c r="JXH53" s="61"/>
      <c r="JXI53" s="61"/>
      <c r="JXJ53" s="61"/>
      <c r="JXK53" s="61"/>
      <c r="JXL53" s="61"/>
      <c r="JXM53" s="61"/>
      <c r="JXN53" s="61"/>
      <c r="JXO53" s="61"/>
      <c r="JXP53" s="61"/>
      <c r="JXQ53" s="61"/>
      <c r="JXR53" s="61"/>
      <c r="JXS53" s="61"/>
      <c r="JXT53" s="61"/>
      <c r="JXU53" s="61"/>
      <c r="JXV53" s="61"/>
      <c r="JXW53" s="61"/>
      <c r="JXX53" s="61"/>
      <c r="JXY53" s="61"/>
      <c r="JXZ53" s="61"/>
      <c r="JYA53" s="61"/>
      <c r="JYB53" s="61"/>
      <c r="JYC53" s="61"/>
      <c r="JYD53" s="61"/>
      <c r="JYE53" s="61"/>
      <c r="JYF53" s="61"/>
      <c r="JYG53" s="61"/>
      <c r="JYH53" s="61"/>
      <c r="JYI53" s="61"/>
      <c r="JYJ53" s="61"/>
      <c r="JYK53" s="61"/>
      <c r="JYL53" s="61"/>
      <c r="JYM53" s="61"/>
      <c r="JYN53" s="61"/>
      <c r="JYO53" s="61"/>
      <c r="JYP53" s="61"/>
      <c r="JYQ53" s="61"/>
      <c r="JYR53" s="61"/>
      <c r="JYS53" s="61"/>
      <c r="JYT53" s="61"/>
      <c r="JYU53" s="61"/>
      <c r="JYV53" s="61"/>
      <c r="JYW53" s="61"/>
      <c r="JYX53" s="61"/>
      <c r="JYY53" s="61"/>
      <c r="JYZ53" s="61"/>
      <c r="JZA53" s="61"/>
      <c r="JZB53" s="61"/>
      <c r="JZC53" s="61"/>
      <c r="JZD53" s="61"/>
      <c r="JZE53" s="61"/>
      <c r="JZF53" s="61"/>
      <c r="JZG53" s="61"/>
      <c r="JZH53" s="61"/>
      <c r="JZI53" s="61"/>
      <c r="JZJ53" s="61"/>
      <c r="JZK53" s="61"/>
      <c r="JZL53" s="61"/>
      <c r="JZM53" s="61"/>
      <c r="JZN53" s="61"/>
      <c r="JZO53" s="61"/>
      <c r="JZP53" s="61"/>
      <c r="JZQ53" s="61"/>
      <c r="JZR53" s="61"/>
      <c r="JZS53" s="61"/>
      <c r="JZT53" s="61"/>
      <c r="JZU53" s="61"/>
      <c r="JZV53" s="61"/>
      <c r="JZW53" s="61"/>
      <c r="JZX53" s="61"/>
      <c r="JZY53" s="61"/>
      <c r="JZZ53" s="61"/>
      <c r="KAA53" s="61"/>
      <c r="KAB53" s="61"/>
      <c r="KAC53" s="61"/>
      <c r="KAD53" s="61"/>
      <c r="KAE53" s="61"/>
      <c r="KAF53" s="61"/>
      <c r="KAG53" s="61"/>
      <c r="KAH53" s="61"/>
      <c r="KAI53" s="61"/>
      <c r="KAJ53" s="61"/>
      <c r="KAK53" s="61"/>
      <c r="KAL53" s="61"/>
      <c r="KAM53" s="61"/>
      <c r="KAN53" s="61"/>
      <c r="KAO53" s="61"/>
      <c r="KAP53" s="61"/>
      <c r="KAQ53" s="61"/>
      <c r="KAR53" s="61"/>
      <c r="KAS53" s="61"/>
      <c r="KAT53" s="61"/>
      <c r="KAU53" s="61"/>
      <c r="KAV53" s="61"/>
      <c r="KAW53" s="61"/>
      <c r="KAX53" s="61"/>
      <c r="KAY53" s="61"/>
      <c r="KAZ53" s="61"/>
      <c r="KBA53" s="61"/>
      <c r="KBB53" s="61"/>
      <c r="KBC53" s="61"/>
      <c r="KBD53" s="61"/>
      <c r="KBE53" s="61"/>
      <c r="KBF53" s="61"/>
      <c r="KBG53" s="61"/>
      <c r="KBH53" s="61"/>
      <c r="KBI53" s="61"/>
      <c r="KBJ53" s="61"/>
      <c r="KBK53" s="61"/>
      <c r="KBL53" s="61"/>
      <c r="KBM53" s="61"/>
      <c r="KBN53" s="61"/>
      <c r="KBO53" s="61"/>
      <c r="KBP53" s="61"/>
      <c r="KBQ53" s="61"/>
      <c r="KBR53" s="61"/>
      <c r="KBS53" s="61"/>
      <c r="KBT53" s="61"/>
      <c r="KBU53" s="61"/>
      <c r="KBV53" s="61"/>
      <c r="KBW53" s="61"/>
      <c r="KBX53" s="61"/>
      <c r="KBY53" s="61"/>
      <c r="KBZ53" s="61"/>
      <c r="KCA53" s="61"/>
      <c r="KCB53" s="61"/>
      <c r="KCC53" s="61"/>
      <c r="KCD53" s="61"/>
      <c r="KCE53" s="61"/>
      <c r="KCF53" s="61"/>
      <c r="KCG53" s="61"/>
      <c r="KCH53" s="61"/>
      <c r="KCI53" s="61"/>
      <c r="KCJ53" s="61"/>
      <c r="KCK53" s="61"/>
      <c r="KCL53" s="61"/>
      <c r="KCM53" s="61"/>
      <c r="KCN53" s="61"/>
      <c r="KCO53" s="61"/>
      <c r="KCP53" s="61"/>
      <c r="KCQ53" s="61"/>
      <c r="KCR53" s="61"/>
      <c r="KCS53" s="61"/>
      <c r="KCT53" s="61"/>
      <c r="KCU53" s="61"/>
      <c r="KCV53" s="61"/>
      <c r="KCW53" s="61"/>
      <c r="KCX53" s="61"/>
      <c r="KCY53" s="61"/>
      <c r="KCZ53" s="61"/>
      <c r="KDA53" s="61"/>
      <c r="KDB53" s="61"/>
      <c r="KDC53" s="61"/>
      <c r="KDD53" s="61"/>
      <c r="KDE53" s="61"/>
      <c r="KDF53" s="61"/>
      <c r="KDG53" s="61"/>
      <c r="KDH53" s="61"/>
      <c r="KDI53" s="61"/>
      <c r="KDJ53" s="61"/>
      <c r="KDK53" s="61"/>
      <c r="KDL53" s="61"/>
      <c r="KDM53" s="61"/>
      <c r="KDN53" s="61"/>
      <c r="KDO53" s="61"/>
      <c r="KDP53" s="61"/>
      <c r="KDQ53" s="61"/>
      <c r="KDR53" s="61"/>
      <c r="KDS53" s="61"/>
      <c r="KDT53" s="61"/>
      <c r="KDU53" s="61"/>
      <c r="KDV53" s="61"/>
      <c r="KDW53" s="61"/>
      <c r="KDX53" s="61"/>
      <c r="KDY53" s="61"/>
      <c r="KDZ53" s="61"/>
      <c r="KEA53" s="61"/>
      <c r="KEB53" s="61"/>
      <c r="KEC53" s="61"/>
      <c r="KED53" s="61"/>
      <c r="KEE53" s="61"/>
      <c r="KEF53" s="61"/>
      <c r="KEG53" s="61"/>
      <c r="KEH53" s="61"/>
      <c r="KEI53" s="61"/>
      <c r="KEJ53" s="61"/>
      <c r="KEK53" s="61"/>
      <c r="KEL53" s="61"/>
      <c r="KEM53" s="61"/>
      <c r="KEN53" s="61"/>
      <c r="KEO53" s="61"/>
      <c r="KEP53" s="61"/>
      <c r="KEQ53" s="61"/>
      <c r="KER53" s="61"/>
      <c r="KES53" s="61"/>
      <c r="KET53" s="61"/>
      <c r="KEU53" s="61"/>
      <c r="KEV53" s="61"/>
      <c r="KEW53" s="61"/>
      <c r="KEX53" s="61"/>
      <c r="KEY53" s="61"/>
      <c r="KEZ53" s="61"/>
      <c r="KFA53" s="61"/>
      <c r="KFB53" s="61"/>
      <c r="KFC53" s="61"/>
      <c r="KFD53" s="61"/>
      <c r="KFE53" s="61"/>
      <c r="KFF53" s="61"/>
      <c r="KFG53" s="61"/>
      <c r="KFH53" s="61"/>
      <c r="KFI53" s="61"/>
      <c r="KFJ53" s="61"/>
      <c r="KFK53" s="61"/>
      <c r="KFL53" s="61"/>
      <c r="KFM53" s="61"/>
      <c r="KFN53" s="61"/>
      <c r="KFO53" s="61"/>
      <c r="KFP53" s="61"/>
      <c r="KFQ53" s="61"/>
      <c r="KFR53" s="61"/>
      <c r="KFS53" s="61"/>
      <c r="KFT53" s="61"/>
      <c r="KFU53" s="61"/>
      <c r="KFV53" s="61"/>
      <c r="KFW53" s="61"/>
      <c r="KFX53" s="61"/>
      <c r="KFY53" s="61"/>
      <c r="KFZ53" s="61"/>
      <c r="KGA53" s="61"/>
      <c r="KGB53" s="61"/>
      <c r="KGC53" s="61"/>
      <c r="KGD53" s="61"/>
      <c r="KGE53" s="61"/>
      <c r="KGF53" s="61"/>
      <c r="KGG53" s="61"/>
      <c r="KGH53" s="61"/>
      <c r="KGI53" s="61"/>
      <c r="KGJ53" s="61"/>
      <c r="KGK53" s="61"/>
      <c r="KGL53" s="61"/>
      <c r="KGM53" s="61"/>
      <c r="KGN53" s="61"/>
      <c r="KGO53" s="61"/>
      <c r="KGP53" s="61"/>
      <c r="KGQ53" s="61"/>
      <c r="KGR53" s="61"/>
      <c r="KGS53" s="61"/>
      <c r="KGT53" s="61"/>
      <c r="KGU53" s="61"/>
      <c r="KGV53" s="61"/>
      <c r="KGW53" s="61"/>
      <c r="KGX53" s="61"/>
      <c r="KGY53" s="61"/>
      <c r="KGZ53" s="61"/>
      <c r="KHA53" s="61"/>
      <c r="KHB53" s="61"/>
      <c r="KHC53" s="61"/>
      <c r="KHD53" s="61"/>
      <c r="KHE53" s="61"/>
      <c r="KHF53" s="61"/>
      <c r="KHG53" s="61"/>
      <c r="KHH53" s="61"/>
      <c r="KHI53" s="61"/>
      <c r="KHJ53" s="61"/>
      <c r="KHK53" s="61"/>
      <c r="KHL53" s="61"/>
      <c r="KHM53" s="61"/>
      <c r="KHN53" s="61"/>
      <c r="KHO53" s="61"/>
      <c r="KHP53" s="61"/>
      <c r="KHQ53" s="61"/>
      <c r="KHR53" s="61"/>
      <c r="KHS53" s="61"/>
      <c r="KHT53" s="61"/>
      <c r="KHU53" s="61"/>
      <c r="KHV53" s="61"/>
      <c r="KHW53" s="61"/>
      <c r="KHX53" s="61"/>
      <c r="KHY53" s="61"/>
      <c r="KHZ53" s="61"/>
      <c r="KIA53" s="61"/>
      <c r="KIB53" s="61"/>
      <c r="KIC53" s="61"/>
      <c r="KID53" s="61"/>
      <c r="KIE53" s="61"/>
      <c r="KIF53" s="61"/>
      <c r="KIG53" s="61"/>
      <c r="KIH53" s="61"/>
      <c r="KII53" s="61"/>
      <c r="KIJ53" s="61"/>
      <c r="KIK53" s="61"/>
      <c r="KIL53" s="61"/>
      <c r="KIM53" s="61"/>
      <c r="KIN53" s="61"/>
      <c r="KIO53" s="61"/>
      <c r="KIP53" s="61"/>
      <c r="KIQ53" s="61"/>
      <c r="KIR53" s="61"/>
      <c r="KIS53" s="61"/>
      <c r="KIT53" s="61"/>
      <c r="KIU53" s="61"/>
      <c r="KIV53" s="61"/>
      <c r="KIW53" s="61"/>
      <c r="KIX53" s="61"/>
      <c r="KIY53" s="61"/>
      <c r="KIZ53" s="61"/>
      <c r="KJA53" s="61"/>
      <c r="KJB53" s="61"/>
      <c r="KJC53" s="61"/>
      <c r="KJD53" s="61"/>
      <c r="KJE53" s="61"/>
      <c r="KJF53" s="61"/>
      <c r="KJG53" s="61"/>
      <c r="KJH53" s="61"/>
      <c r="KJI53" s="61"/>
      <c r="KJJ53" s="61"/>
      <c r="KJK53" s="61"/>
      <c r="KJL53" s="61"/>
      <c r="KJM53" s="61"/>
      <c r="KJN53" s="61"/>
      <c r="KJO53" s="61"/>
      <c r="KJP53" s="61"/>
      <c r="KJQ53" s="61"/>
      <c r="KJR53" s="61"/>
      <c r="KJS53" s="61"/>
      <c r="KJT53" s="61"/>
      <c r="KJU53" s="61"/>
      <c r="KJV53" s="61"/>
      <c r="KJW53" s="61"/>
      <c r="KJX53" s="61"/>
      <c r="KJY53" s="61"/>
      <c r="KJZ53" s="61"/>
      <c r="KKA53" s="61"/>
      <c r="KKB53" s="61"/>
      <c r="KKC53" s="61"/>
      <c r="KKD53" s="61"/>
      <c r="KKE53" s="61"/>
      <c r="KKF53" s="61"/>
      <c r="KKG53" s="61"/>
      <c r="KKH53" s="61"/>
      <c r="KKI53" s="61"/>
      <c r="KKJ53" s="61"/>
      <c r="KKK53" s="61"/>
      <c r="KKL53" s="61"/>
      <c r="KKM53" s="61"/>
      <c r="KKN53" s="61"/>
      <c r="KKO53" s="61"/>
      <c r="KKP53" s="61"/>
      <c r="KKQ53" s="61"/>
      <c r="KKR53" s="61"/>
      <c r="KKS53" s="61"/>
      <c r="KKT53" s="61"/>
      <c r="KKU53" s="61"/>
      <c r="KKV53" s="61"/>
      <c r="KKW53" s="61"/>
      <c r="KKX53" s="61"/>
      <c r="KKY53" s="61"/>
      <c r="KKZ53" s="61"/>
      <c r="KLA53" s="61"/>
      <c r="KLB53" s="61"/>
      <c r="KLC53" s="61"/>
      <c r="KLD53" s="61"/>
      <c r="KLE53" s="61"/>
      <c r="KLF53" s="61"/>
      <c r="KLG53" s="61"/>
      <c r="KLH53" s="61"/>
      <c r="KLI53" s="61"/>
      <c r="KLJ53" s="61"/>
      <c r="KLK53" s="61"/>
      <c r="KLL53" s="61"/>
      <c r="KLM53" s="61"/>
      <c r="KLN53" s="61"/>
      <c r="KLO53" s="61"/>
      <c r="KLP53" s="61"/>
      <c r="KLQ53" s="61"/>
      <c r="KLR53" s="61"/>
      <c r="KLS53" s="61"/>
      <c r="KLT53" s="61"/>
      <c r="KLU53" s="61"/>
      <c r="KLV53" s="61"/>
      <c r="KLW53" s="61"/>
      <c r="KLX53" s="61"/>
      <c r="KLY53" s="61"/>
      <c r="KLZ53" s="61"/>
      <c r="KMA53" s="61"/>
      <c r="KMB53" s="61"/>
      <c r="KMC53" s="61"/>
      <c r="KMD53" s="61"/>
      <c r="KME53" s="61"/>
      <c r="KMF53" s="61"/>
      <c r="KMG53" s="61"/>
      <c r="KMH53" s="61"/>
      <c r="KMI53" s="61"/>
      <c r="KMJ53" s="61"/>
      <c r="KMK53" s="61"/>
      <c r="KML53" s="61"/>
      <c r="KMM53" s="61"/>
      <c r="KMN53" s="61"/>
      <c r="KMO53" s="61"/>
      <c r="KMP53" s="61"/>
      <c r="KMQ53" s="61"/>
      <c r="KMR53" s="61"/>
      <c r="KMS53" s="61"/>
      <c r="KMT53" s="61"/>
      <c r="KMU53" s="61"/>
      <c r="KMV53" s="61"/>
      <c r="KMW53" s="61"/>
      <c r="KMX53" s="61"/>
      <c r="KMY53" s="61"/>
      <c r="KMZ53" s="61"/>
      <c r="KNA53" s="61"/>
      <c r="KNB53" s="61"/>
      <c r="KNC53" s="61"/>
      <c r="KND53" s="61"/>
      <c r="KNE53" s="61"/>
      <c r="KNF53" s="61"/>
      <c r="KNG53" s="61"/>
      <c r="KNH53" s="61"/>
      <c r="KNI53" s="61"/>
      <c r="KNJ53" s="61"/>
      <c r="KNK53" s="61"/>
      <c r="KNL53" s="61"/>
      <c r="KNM53" s="61"/>
      <c r="KNN53" s="61"/>
      <c r="KNO53" s="61"/>
      <c r="KNP53" s="61"/>
      <c r="KNQ53" s="61"/>
      <c r="KNR53" s="61"/>
      <c r="KNS53" s="61"/>
      <c r="KNT53" s="61"/>
      <c r="KNU53" s="61"/>
      <c r="KNV53" s="61"/>
      <c r="KNW53" s="61"/>
      <c r="KNX53" s="61"/>
      <c r="KNY53" s="61"/>
      <c r="KNZ53" s="61"/>
      <c r="KOA53" s="61"/>
      <c r="KOB53" s="61"/>
      <c r="KOC53" s="61"/>
      <c r="KOD53" s="61"/>
      <c r="KOE53" s="61"/>
      <c r="KOF53" s="61"/>
      <c r="KOG53" s="61"/>
      <c r="KOH53" s="61"/>
      <c r="KOI53" s="61"/>
      <c r="KOJ53" s="61"/>
      <c r="KOK53" s="61"/>
      <c r="KOL53" s="61"/>
      <c r="KOM53" s="61"/>
      <c r="KON53" s="61"/>
      <c r="KOO53" s="61"/>
      <c r="KOP53" s="61"/>
      <c r="KOQ53" s="61"/>
      <c r="KOR53" s="61"/>
      <c r="KOS53" s="61"/>
      <c r="KOT53" s="61"/>
      <c r="KOU53" s="61"/>
      <c r="KOV53" s="61"/>
      <c r="KOW53" s="61"/>
      <c r="KOX53" s="61"/>
      <c r="KOY53" s="61"/>
      <c r="KOZ53" s="61"/>
      <c r="KPA53" s="61"/>
      <c r="KPB53" s="61"/>
      <c r="KPC53" s="61"/>
      <c r="KPD53" s="61"/>
      <c r="KPE53" s="61"/>
      <c r="KPF53" s="61"/>
      <c r="KPG53" s="61"/>
      <c r="KPH53" s="61"/>
      <c r="KPI53" s="61"/>
      <c r="KPJ53" s="61"/>
      <c r="KPK53" s="61"/>
      <c r="KPL53" s="61"/>
      <c r="KPM53" s="61"/>
      <c r="KPN53" s="61"/>
      <c r="KPO53" s="61"/>
      <c r="KPP53" s="61"/>
      <c r="KPQ53" s="61"/>
      <c r="KPR53" s="61"/>
      <c r="KPS53" s="61"/>
      <c r="KPT53" s="61"/>
      <c r="KPU53" s="61"/>
      <c r="KPV53" s="61"/>
      <c r="KPW53" s="61"/>
      <c r="KPX53" s="61"/>
      <c r="KPY53" s="61"/>
      <c r="KPZ53" s="61"/>
      <c r="KQA53" s="61"/>
      <c r="KQB53" s="61"/>
      <c r="KQC53" s="61"/>
      <c r="KQD53" s="61"/>
      <c r="KQE53" s="61"/>
      <c r="KQF53" s="61"/>
      <c r="KQG53" s="61"/>
      <c r="KQH53" s="61"/>
      <c r="KQI53" s="61"/>
      <c r="KQJ53" s="61"/>
      <c r="KQK53" s="61"/>
      <c r="KQL53" s="61"/>
      <c r="KQM53" s="61"/>
      <c r="KQN53" s="61"/>
      <c r="KQO53" s="61"/>
      <c r="KQP53" s="61"/>
      <c r="KQQ53" s="61"/>
      <c r="KQR53" s="61"/>
      <c r="KQS53" s="61"/>
      <c r="KQT53" s="61"/>
      <c r="KQU53" s="61"/>
      <c r="KQV53" s="61"/>
      <c r="KQW53" s="61"/>
      <c r="KQX53" s="61"/>
      <c r="KQY53" s="61"/>
      <c r="KQZ53" s="61"/>
      <c r="KRA53" s="61"/>
      <c r="KRB53" s="61"/>
      <c r="KRC53" s="61"/>
      <c r="KRD53" s="61"/>
      <c r="KRE53" s="61"/>
      <c r="KRF53" s="61"/>
      <c r="KRG53" s="61"/>
      <c r="KRH53" s="61"/>
      <c r="KRI53" s="61"/>
      <c r="KRJ53" s="61"/>
      <c r="KRK53" s="61"/>
      <c r="KRL53" s="61"/>
      <c r="KRM53" s="61"/>
      <c r="KRN53" s="61"/>
      <c r="KRO53" s="61"/>
      <c r="KRP53" s="61"/>
      <c r="KRQ53" s="61"/>
      <c r="KRR53" s="61"/>
      <c r="KRS53" s="61"/>
      <c r="KRT53" s="61"/>
      <c r="KRU53" s="61"/>
      <c r="KRV53" s="61"/>
      <c r="KRW53" s="61"/>
      <c r="KRX53" s="61"/>
      <c r="KRY53" s="61"/>
      <c r="KRZ53" s="61"/>
      <c r="KSA53" s="61"/>
      <c r="KSB53" s="61"/>
      <c r="KSC53" s="61"/>
      <c r="KSD53" s="61"/>
      <c r="KSE53" s="61"/>
      <c r="KSF53" s="61"/>
      <c r="KSG53" s="61"/>
      <c r="KSH53" s="61"/>
      <c r="KSI53" s="61"/>
      <c r="KSJ53" s="61"/>
      <c r="KSK53" s="61"/>
      <c r="KSL53" s="61"/>
      <c r="KSM53" s="61"/>
      <c r="KSN53" s="61"/>
      <c r="KSO53" s="61"/>
      <c r="KSP53" s="61"/>
      <c r="KSQ53" s="61"/>
      <c r="KSR53" s="61"/>
      <c r="KSS53" s="61"/>
      <c r="KST53" s="61"/>
      <c r="KSU53" s="61"/>
      <c r="KSV53" s="61"/>
      <c r="KSW53" s="61"/>
      <c r="KSX53" s="61"/>
      <c r="KSY53" s="61"/>
      <c r="KSZ53" s="61"/>
      <c r="KTA53" s="61"/>
      <c r="KTB53" s="61"/>
      <c r="KTC53" s="61"/>
      <c r="KTD53" s="61"/>
      <c r="KTE53" s="61"/>
      <c r="KTF53" s="61"/>
      <c r="KTG53" s="61"/>
      <c r="KTH53" s="61"/>
      <c r="KTI53" s="61"/>
      <c r="KTJ53" s="61"/>
      <c r="KTK53" s="61"/>
      <c r="KTL53" s="61"/>
      <c r="KTM53" s="61"/>
      <c r="KTN53" s="61"/>
      <c r="KTO53" s="61"/>
      <c r="KTP53" s="61"/>
      <c r="KTQ53" s="61"/>
      <c r="KTR53" s="61"/>
      <c r="KTS53" s="61"/>
      <c r="KTT53" s="61"/>
      <c r="KTU53" s="61"/>
      <c r="KTV53" s="61"/>
      <c r="KTW53" s="61"/>
      <c r="KTX53" s="61"/>
      <c r="KTY53" s="61"/>
      <c r="KTZ53" s="61"/>
      <c r="KUA53" s="61"/>
      <c r="KUB53" s="61"/>
      <c r="KUC53" s="61"/>
      <c r="KUD53" s="61"/>
      <c r="KUE53" s="61"/>
      <c r="KUF53" s="61"/>
      <c r="KUG53" s="61"/>
      <c r="KUH53" s="61"/>
      <c r="KUI53" s="61"/>
      <c r="KUJ53" s="61"/>
      <c r="KUK53" s="61"/>
      <c r="KUL53" s="61"/>
      <c r="KUM53" s="61"/>
      <c r="KUN53" s="61"/>
      <c r="KUO53" s="61"/>
      <c r="KUP53" s="61"/>
      <c r="KUQ53" s="61"/>
      <c r="KUR53" s="61"/>
      <c r="KUS53" s="61"/>
      <c r="KUT53" s="61"/>
      <c r="KUU53" s="61"/>
      <c r="KUV53" s="61"/>
      <c r="KUW53" s="61"/>
      <c r="KUX53" s="61"/>
      <c r="KUY53" s="61"/>
      <c r="KUZ53" s="61"/>
      <c r="KVA53" s="61"/>
      <c r="KVB53" s="61"/>
      <c r="KVC53" s="61"/>
      <c r="KVD53" s="61"/>
      <c r="KVE53" s="61"/>
      <c r="KVF53" s="61"/>
      <c r="KVG53" s="61"/>
      <c r="KVH53" s="61"/>
      <c r="KVI53" s="61"/>
      <c r="KVJ53" s="61"/>
      <c r="KVK53" s="61"/>
      <c r="KVL53" s="61"/>
      <c r="KVM53" s="61"/>
      <c r="KVN53" s="61"/>
      <c r="KVO53" s="61"/>
      <c r="KVP53" s="61"/>
      <c r="KVQ53" s="61"/>
      <c r="KVR53" s="61"/>
      <c r="KVS53" s="61"/>
      <c r="KVT53" s="61"/>
      <c r="KVU53" s="61"/>
      <c r="KVV53" s="61"/>
      <c r="KVW53" s="61"/>
      <c r="KVX53" s="61"/>
      <c r="KVY53" s="61"/>
      <c r="KVZ53" s="61"/>
      <c r="KWA53" s="61"/>
      <c r="KWB53" s="61"/>
      <c r="KWC53" s="61"/>
      <c r="KWD53" s="61"/>
      <c r="KWE53" s="61"/>
      <c r="KWF53" s="61"/>
      <c r="KWG53" s="61"/>
      <c r="KWH53" s="61"/>
      <c r="KWI53" s="61"/>
      <c r="KWJ53" s="61"/>
      <c r="KWK53" s="61"/>
      <c r="KWL53" s="61"/>
      <c r="KWM53" s="61"/>
      <c r="KWN53" s="61"/>
      <c r="KWO53" s="61"/>
      <c r="KWP53" s="61"/>
      <c r="KWQ53" s="61"/>
      <c r="KWR53" s="61"/>
      <c r="KWS53" s="61"/>
      <c r="KWT53" s="61"/>
      <c r="KWU53" s="61"/>
      <c r="KWV53" s="61"/>
      <c r="KWW53" s="61"/>
      <c r="KWX53" s="61"/>
      <c r="KWY53" s="61"/>
      <c r="KWZ53" s="61"/>
      <c r="KXA53" s="61"/>
      <c r="KXB53" s="61"/>
      <c r="KXC53" s="61"/>
      <c r="KXD53" s="61"/>
      <c r="KXE53" s="61"/>
      <c r="KXF53" s="61"/>
      <c r="KXG53" s="61"/>
      <c r="KXH53" s="61"/>
      <c r="KXI53" s="61"/>
      <c r="KXJ53" s="61"/>
      <c r="KXK53" s="61"/>
      <c r="KXL53" s="61"/>
      <c r="KXM53" s="61"/>
      <c r="KXN53" s="61"/>
      <c r="KXO53" s="61"/>
      <c r="KXP53" s="61"/>
      <c r="KXQ53" s="61"/>
      <c r="KXR53" s="61"/>
      <c r="KXS53" s="61"/>
      <c r="KXT53" s="61"/>
      <c r="KXU53" s="61"/>
      <c r="KXV53" s="61"/>
      <c r="KXW53" s="61"/>
      <c r="KXX53" s="61"/>
      <c r="KXY53" s="61"/>
      <c r="KXZ53" s="61"/>
      <c r="KYA53" s="61"/>
      <c r="KYB53" s="61"/>
      <c r="KYC53" s="61"/>
      <c r="KYD53" s="61"/>
      <c r="KYE53" s="61"/>
      <c r="KYF53" s="61"/>
      <c r="KYG53" s="61"/>
      <c r="KYH53" s="61"/>
      <c r="KYI53" s="61"/>
      <c r="KYJ53" s="61"/>
      <c r="KYK53" s="61"/>
      <c r="KYL53" s="61"/>
      <c r="KYM53" s="61"/>
      <c r="KYN53" s="61"/>
      <c r="KYO53" s="61"/>
      <c r="KYP53" s="61"/>
      <c r="KYQ53" s="61"/>
      <c r="KYR53" s="61"/>
      <c r="KYS53" s="61"/>
      <c r="KYT53" s="61"/>
      <c r="KYU53" s="61"/>
      <c r="KYV53" s="61"/>
      <c r="KYW53" s="61"/>
      <c r="KYX53" s="61"/>
      <c r="KYY53" s="61"/>
      <c r="KYZ53" s="61"/>
      <c r="KZA53" s="61"/>
      <c r="KZB53" s="61"/>
      <c r="KZC53" s="61"/>
      <c r="KZD53" s="61"/>
      <c r="KZE53" s="61"/>
      <c r="KZF53" s="61"/>
      <c r="KZG53" s="61"/>
      <c r="KZH53" s="61"/>
      <c r="KZI53" s="61"/>
      <c r="KZJ53" s="61"/>
      <c r="KZK53" s="61"/>
      <c r="KZL53" s="61"/>
      <c r="KZM53" s="61"/>
      <c r="KZN53" s="61"/>
      <c r="KZO53" s="61"/>
      <c r="KZP53" s="61"/>
      <c r="KZQ53" s="61"/>
      <c r="KZR53" s="61"/>
      <c r="KZS53" s="61"/>
      <c r="KZT53" s="61"/>
      <c r="KZU53" s="61"/>
      <c r="KZV53" s="61"/>
      <c r="KZW53" s="61"/>
      <c r="KZX53" s="61"/>
      <c r="KZY53" s="61"/>
      <c r="KZZ53" s="61"/>
      <c r="LAA53" s="61"/>
      <c r="LAB53" s="61"/>
      <c r="LAC53" s="61"/>
      <c r="LAD53" s="61"/>
      <c r="LAE53" s="61"/>
      <c r="LAF53" s="61"/>
      <c r="LAG53" s="61"/>
      <c r="LAH53" s="61"/>
      <c r="LAI53" s="61"/>
      <c r="LAJ53" s="61"/>
      <c r="LAK53" s="61"/>
      <c r="LAL53" s="61"/>
      <c r="LAM53" s="61"/>
      <c r="LAN53" s="61"/>
      <c r="LAO53" s="61"/>
      <c r="LAP53" s="61"/>
      <c r="LAQ53" s="61"/>
      <c r="LAR53" s="61"/>
      <c r="LAS53" s="61"/>
      <c r="LAT53" s="61"/>
      <c r="LAU53" s="61"/>
      <c r="LAV53" s="61"/>
      <c r="LAW53" s="61"/>
      <c r="LAX53" s="61"/>
      <c r="LAY53" s="61"/>
      <c r="LAZ53" s="61"/>
      <c r="LBA53" s="61"/>
      <c r="LBB53" s="61"/>
      <c r="LBC53" s="61"/>
      <c r="LBD53" s="61"/>
      <c r="LBE53" s="61"/>
      <c r="LBF53" s="61"/>
      <c r="LBG53" s="61"/>
      <c r="LBH53" s="61"/>
      <c r="LBI53" s="61"/>
      <c r="LBJ53" s="61"/>
      <c r="LBK53" s="61"/>
      <c r="LBL53" s="61"/>
      <c r="LBM53" s="61"/>
      <c r="LBN53" s="61"/>
      <c r="LBO53" s="61"/>
      <c r="LBP53" s="61"/>
      <c r="LBQ53" s="61"/>
      <c r="LBR53" s="61"/>
      <c r="LBS53" s="61"/>
      <c r="LBT53" s="61"/>
      <c r="LBU53" s="61"/>
      <c r="LBV53" s="61"/>
      <c r="LBW53" s="61"/>
      <c r="LBX53" s="61"/>
      <c r="LBY53" s="61"/>
      <c r="LBZ53" s="61"/>
      <c r="LCA53" s="61"/>
      <c r="LCB53" s="61"/>
      <c r="LCC53" s="61"/>
      <c r="LCD53" s="61"/>
      <c r="LCE53" s="61"/>
      <c r="LCF53" s="61"/>
      <c r="LCG53" s="61"/>
      <c r="LCH53" s="61"/>
      <c r="LCI53" s="61"/>
      <c r="LCJ53" s="61"/>
      <c r="LCK53" s="61"/>
      <c r="LCL53" s="61"/>
      <c r="LCM53" s="61"/>
      <c r="LCN53" s="61"/>
      <c r="LCO53" s="61"/>
      <c r="LCP53" s="61"/>
      <c r="LCQ53" s="61"/>
      <c r="LCR53" s="61"/>
      <c r="LCS53" s="61"/>
      <c r="LCT53" s="61"/>
      <c r="LCU53" s="61"/>
      <c r="LCV53" s="61"/>
      <c r="LCW53" s="61"/>
      <c r="LCX53" s="61"/>
      <c r="LCY53" s="61"/>
      <c r="LCZ53" s="61"/>
      <c r="LDA53" s="61"/>
      <c r="LDB53" s="61"/>
      <c r="LDC53" s="61"/>
      <c r="LDD53" s="61"/>
      <c r="LDE53" s="61"/>
      <c r="LDF53" s="61"/>
      <c r="LDG53" s="61"/>
      <c r="LDH53" s="61"/>
      <c r="LDI53" s="61"/>
      <c r="LDJ53" s="61"/>
      <c r="LDK53" s="61"/>
      <c r="LDL53" s="61"/>
      <c r="LDM53" s="61"/>
      <c r="LDN53" s="61"/>
      <c r="LDO53" s="61"/>
      <c r="LDP53" s="61"/>
      <c r="LDQ53" s="61"/>
      <c r="LDR53" s="61"/>
      <c r="LDS53" s="61"/>
      <c r="LDT53" s="61"/>
      <c r="LDU53" s="61"/>
      <c r="LDV53" s="61"/>
      <c r="LDW53" s="61"/>
      <c r="LDX53" s="61"/>
      <c r="LDY53" s="61"/>
      <c r="LDZ53" s="61"/>
      <c r="LEA53" s="61"/>
      <c r="LEB53" s="61"/>
      <c r="LEC53" s="61"/>
      <c r="LED53" s="61"/>
      <c r="LEE53" s="61"/>
      <c r="LEF53" s="61"/>
      <c r="LEG53" s="61"/>
      <c r="LEH53" s="61"/>
      <c r="LEI53" s="61"/>
      <c r="LEJ53" s="61"/>
      <c r="LEK53" s="61"/>
      <c r="LEL53" s="61"/>
      <c r="LEM53" s="61"/>
      <c r="LEN53" s="61"/>
      <c r="LEO53" s="61"/>
      <c r="LEP53" s="61"/>
      <c r="LEQ53" s="61"/>
      <c r="LER53" s="61"/>
      <c r="LES53" s="61"/>
      <c r="LET53" s="61"/>
      <c r="LEU53" s="61"/>
      <c r="LEV53" s="61"/>
      <c r="LEW53" s="61"/>
      <c r="LEX53" s="61"/>
      <c r="LEY53" s="61"/>
      <c r="LEZ53" s="61"/>
      <c r="LFA53" s="61"/>
      <c r="LFB53" s="61"/>
      <c r="LFC53" s="61"/>
      <c r="LFD53" s="61"/>
      <c r="LFE53" s="61"/>
      <c r="LFF53" s="61"/>
      <c r="LFG53" s="61"/>
      <c r="LFH53" s="61"/>
      <c r="LFI53" s="61"/>
      <c r="LFJ53" s="61"/>
      <c r="LFK53" s="61"/>
      <c r="LFL53" s="61"/>
      <c r="LFM53" s="61"/>
      <c r="LFN53" s="61"/>
      <c r="LFO53" s="61"/>
      <c r="LFP53" s="61"/>
      <c r="LFQ53" s="61"/>
      <c r="LFR53" s="61"/>
      <c r="LFS53" s="61"/>
      <c r="LFT53" s="61"/>
      <c r="LFU53" s="61"/>
      <c r="LFV53" s="61"/>
      <c r="LFW53" s="61"/>
      <c r="LFX53" s="61"/>
      <c r="LFY53" s="61"/>
      <c r="LFZ53" s="61"/>
      <c r="LGA53" s="61"/>
      <c r="LGB53" s="61"/>
      <c r="LGC53" s="61"/>
      <c r="LGD53" s="61"/>
      <c r="LGE53" s="61"/>
      <c r="LGF53" s="61"/>
      <c r="LGG53" s="61"/>
      <c r="LGH53" s="61"/>
      <c r="LGI53" s="61"/>
      <c r="LGJ53" s="61"/>
      <c r="LGK53" s="61"/>
      <c r="LGL53" s="61"/>
      <c r="LGM53" s="61"/>
      <c r="LGN53" s="61"/>
      <c r="LGO53" s="61"/>
      <c r="LGP53" s="61"/>
      <c r="LGQ53" s="61"/>
      <c r="LGR53" s="61"/>
      <c r="LGS53" s="61"/>
      <c r="LGT53" s="61"/>
      <c r="LGU53" s="61"/>
      <c r="LGV53" s="61"/>
      <c r="LGW53" s="61"/>
      <c r="LGX53" s="61"/>
      <c r="LGY53" s="61"/>
      <c r="LGZ53" s="61"/>
      <c r="LHA53" s="61"/>
      <c r="LHB53" s="61"/>
      <c r="LHC53" s="61"/>
      <c r="LHD53" s="61"/>
      <c r="LHE53" s="61"/>
      <c r="LHF53" s="61"/>
      <c r="LHG53" s="61"/>
      <c r="LHH53" s="61"/>
      <c r="LHI53" s="61"/>
      <c r="LHJ53" s="61"/>
      <c r="LHK53" s="61"/>
      <c r="LHL53" s="61"/>
      <c r="LHM53" s="61"/>
      <c r="LHN53" s="61"/>
      <c r="LHO53" s="61"/>
      <c r="LHP53" s="61"/>
      <c r="LHQ53" s="61"/>
      <c r="LHR53" s="61"/>
      <c r="LHS53" s="61"/>
      <c r="LHT53" s="61"/>
      <c r="LHU53" s="61"/>
      <c r="LHV53" s="61"/>
      <c r="LHW53" s="61"/>
      <c r="LHX53" s="61"/>
      <c r="LHY53" s="61"/>
      <c r="LHZ53" s="61"/>
      <c r="LIA53" s="61"/>
      <c r="LIB53" s="61"/>
      <c r="LIC53" s="61"/>
      <c r="LID53" s="61"/>
      <c r="LIE53" s="61"/>
      <c r="LIF53" s="61"/>
      <c r="LIG53" s="61"/>
      <c r="LIH53" s="61"/>
      <c r="LII53" s="61"/>
      <c r="LIJ53" s="61"/>
      <c r="LIK53" s="61"/>
      <c r="LIL53" s="61"/>
      <c r="LIM53" s="61"/>
      <c r="LIN53" s="61"/>
      <c r="LIO53" s="61"/>
      <c r="LIP53" s="61"/>
      <c r="LIQ53" s="61"/>
      <c r="LIR53" s="61"/>
      <c r="LIS53" s="61"/>
      <c r="LIT53" s="61"/>
      <c r="LIU53" s="61"/>
      <c r="LIV53" s="61"/>
      <c r="LIW53" s="61"/>
      <c r="LIX53" s="61"/>
      <c r="LIY53" s="61"/>
      <c r="LIZ53" s="61"/>
      <c r="LJA53" s="61"/>
      <c r="LJB53" s="61"/>
      <c r="LJC53" s="61"/>
      <c r="LJD53" s="61"/>
      <c r="LJE53" s="61"/>
      <c r="LJF53" s="61"/>
      <c r="LJG53" s="61"/>
      <c r="LJH53" s="61"/>
      <c r="LJI53" s="61"/>
      <c r="LJJ53" s="61"/>
      <c r="LJK53" s="61"/>
      <c r="LJL53" s="61"/>
      <c r="LJM53" s="61"/>
      <c r="LJN53" s="61"/>
      <c r="LJO53" s="61"/>
      <c r="LJP53" s="61"/>
      <c r="LJQ53" s="61"/>
      <c r="LJR53" s="61"/>
      <c r="LJS53" s="61"/>
      <c r="LJT53" s="61"/>
      <c r="LJU53" s="61"/>
      <c r="LJV53" s="61"/>
      <c r="LJW53" s="61"/>
      <c r="LJX53" s="61"/>
      <c r="LJY53" s="61"/>
      <c r="LJZ53" s="61"/>
      <c r="LKA53" s="61"/>
      <c r="LKB53" s="61"/>
      <c r="LKC53" s="61"/>
      <c r="LKD53" s="61"/>
      <c r="LKE53" s="61"/>
      <c r="LKF53" s="61"/>
      <c r="LKG53" s="61"/>
      <c r="LKH53" s="61"/>
      <c r="LKI53" s="61"/>
      <c r="LKJ53" s="61"/>
      <c r="LKK53" s="61"/>
      <c r="LKL53" s="61"/>
      <c r="LKM53" s="61"/>
      <c r="LKN53" s="61"/>
      <c r="LKO53" s="61"/>
      <c r="LKP53" s="61"/>
      <c r="LKQ53" s="61"/>
      <c r="LKR53" s="61"/>
      <c r="LKS53" s="61"/>
      <c r="LKT53" s="61"/>
      <c r="LKU53" s="61"/>
      <c r="LKV53" s="61"/>
      <c r="LKW53" s="61"/>
      <c r="LKX53" s="61"/>
      <c r="LKY53" s="61"/>
      <c r="LKZ53" s="61"/>
      <c r="LLA53" s="61"/>
      <c r="LLB53" s="61"/>
      <c r="LLC53" s="61"/>
      <c r="LLD53" s="61"/>
      <c r="LLE53" s="61"/>
      <c r="LLF53" s="61"/>
      <c r="LLG53" s="61"/>
      <c r="LLH53" s="61"/>
      <c r="LLI53" s="61"/>
      <c r="LLJ53" s="61"/>
      <c r="LLK53" s="61"/>
      <c r="LLL53" s="61"/>
      <c r="LLM53" s="61"/>
      <c r="LLN53" s="61"/>
      <c r="LLO53" s="61"/>
      <c r="LLP53" s="61"/>
      <c r="LLQ53" s="61"/>
      <c r="LLR53" s="61"/>
      <c r="LLS53" s="61"/>
      <c r="LLT53" s="61"/>
      <c r="LLU53" s="61"/>
      <c r="LLV53" s="61"/>
      <c r="LLW53" s="61"/>
      <c r="LLX53" s="61"/>
      <c r="LLY53" s="61"/>
      <c r="LLZ53" s="61"/>
      <c r="LMA53" s="61"/>
      <c r="LMB53" s="61"/>
      <c r="LMC53" s="61"/>
      <c r="LMD53" s="61"/>
      <c r="LME53" s="61"/>
      <c r="LMF53" s="61"/>
      <c r="LMG53" s="61"/>
      <c r="LMH53" s="61"/>
      <c r="LMI53" s="61"/>
      <c r="LMJ53" s="61"/>
      <c r="LMK53" s="61"/>
      <c r="LML53" s="61"/>
      <c r="LMM53" s="61"/>
      <c r="LMN53" s="61"/>
      <c r="LMO53" s="61"/>
      <c r="LMP53" s="61"/>
      <c r="LMQ53" s="61"/>
      <c r="LMR53" s="61"/>
      <c r="LMS53" s="61"/>
      <c r="LMT53" s="61"/>
      <c r="LMU53" s="61"/>
      <c r="LMV53" s="61"/>
      <c r="LMW53" s="61"/>
      <c r="LMX53" s="61"/>
      <c r="LMY53" s="61"/>
      <c r="LMZ53" s="61"/>
      <c r="LNA53" s="61"/>
      <c r="LNB53" s="61"/>
      <c r="LNC53" s="61"/>
      <c r="LND53" s="61"/>
      <c r="LNE53" s="61"/>
      <c r="LNF53" s="61"/>
      <c r="LNG53" s="61"/>
      <c r="LNH53" s="61"/>
      <c r="LNI53" s="61"/>
      <c r="LNJ53" s="61"/>
      <c r="LNK53" s="61"/>
      <c r="LNL53" s="61"/>
      <c r="LNM53" s="61"/>
      <c r="LNN53" s="61"/>
      <c r="LNO53" s="61"/>
      <c r="LNP53" s="61"/>
      <c r="LNQ53" s="61"/>
      <c r="LNR53" s="61"/>
      <c r="LNS53" s="61"/>
      <c r="LNT53" s="61"/>
      <c r="LNU53" s="61"/>
      <c r="LNV53" s="61"/>
      <c r="LNW53" s="61"/>
      <c r="LNX53" s="61"/>
      <c r="LNY53" s="61"/>
      <c r="LNZ53" s="61"/>
      <c r="LOA53" s="61"/>
      <c r="LOB53" s="61"/>
      <c r="LOC53" s="61"/>
      <c r="LOD53" s="61"/>
      <c r="LOE53" s="61"/>
      <c r="LOF53" s="61"/>
      <c r="LOG53" s="61"/>
      <c r="LOH53" s="61"/>
      <c r="LOI53" s="61"/>
      <c r="LOJ53" s="61"/>
      <c r="LOK53" s="61"/>
      <c r="LOL53" s="61"/>
      <c r="LOM53" s="61"/>
      <c r="LON53" s="61"/>
      <c r="LOO53" s="61"/>
      <c r="LOP53" s="61"/>
      <c r="LOQ53" s="61"/>
      <c r="LOR53" s="61"/>
      <c r="LOS53" s="61"/>
      <c r="LOT53" s="61"/>
      <c r="LOU53" s="61"/>
      <c r="LOV53" s="61"/>
      <c r="LOW53" s="61"/>
      <c r="LOX53" s="61"/>
      <c r="LOY53" s="61"/>
      <c r="LOZ53" s="61"/>
      <c r="LPA53" s="61"/>
      <c r="LPB53" s="61"/>
      <c r="LPC53" s="61"/>
      <c r="LPD53" s="61"/>
      <c r="LPE53" s="61"/>
      <c r="LPF53" s="61"/>
      <c r="LPG53" s="61"/>
      <c r="LPH53" s="61"/>
      <c r="LPI53" s="61"/>
      <c r="LPJ53" s="61"/>
      <c r="LPK53" s="61"/>
      <c r="LPL53" s="61"/>
      <c r="LPM53" s="61"/>
      <c r="LPN53" s="61"/>
      <c r="LPO53" s="61"/>
      <c r="LPP53" s="61"/>
      <c r="LPQ53" s="61"/>
      <c r="LPR53" s="61"/>
      <c r="LPS53" s="61"/>
      <c r="LPT53" s="61"/>
      <c r="LPU53" s="61"/>
      <c r="LPV53" s="61"/>
      <c r="LPW53" s="61"/>
      <c r="LPX53" s="61"/>
      <c r="LPY53" s="61"/>
      <c r="LPZ53" s="61"/>
      <c r="LQA53" s="61"/>
      <c r="LQB53" s="61"/>
      <c r="LQC53" s="61"/>
      <c r="LQD53" s="61"/>
      <c r="LQE53" s="61"/>
      <c r="LQF53" s="61"/>
      <c r="LQG53" s="61"/>
      <c r="LQH53" s="61"/>
      <c r="LQI53" s="61"/>
      <c r="LQJ53" s="61"/>
      <c r="LQK53" s="61"/>
      <c r="LQL53" s="61"/>
      <c r="LQM53" s="61"/>
      <c r="LQN53" s="61"/>
      <c r="LQO53" s="61"/>
      <c r="LQP53" s="61"/>
      <c r="LQQ53" s="61"/>
      <c r="LQR53" s="61"/>
      <c r="LQS53" s="61"/>
      <c r="LQT53" s="61"/>
      <c r="LQU53" s="61"/>
      <c r="LQV53" s="61"/>
      <c r="LQW53" s="61"/>
      <c r="LQX53" s="61"/>
      <c r="LQY53" s="61"/>
      <c r="LQZ53" s="61"/>
      <c r="LRA53" s="61"/>
      <c r="LRB53" s="61"/>
      <c r="LRC53" s="61"/>
      <c r="LRD53" s="61"/>
      <c r="LRE53" s="61"/>
      <c r="LRF53" s="61"/>
      <c r="LRG53" s="61"/>
      <c r="LRH53" s="61"/>
      <c r="LRI53" s="61"/>
      <c r="LRJ53" s="61"/>
      <c r="LRK53" s="61"/>
      <c r="LRL53" s="61"/>
      <c r="LRM53" s="61"/>
      <c r="LRN53" s="61"/>
      <c r="LRO53" s="61"/>
      <c r="LRP53" s="61"/>
      <c r="LRQ53" s="61"/>
      <c r="LRR53" s="61"/>
      <c r="LRS53" s="61"/>
      <c r="LRT53" s="61"/>
      <c r="LRU53" s="61"/>
      <c r="LRV53" s="61"/>
      <c r="LRW53" s="61"/>
      <c r="LRX53" s="61"/>
      <c r="LRY53" s="61"/>
      <c r="LRZ53" s="61"/>
      <c r="LSA53" s="61"/>
      <c r="LSB53" s="61"/>
      <c r="LSC53" s="61"/>
      <c r="LSD53" s="61"/>
      <c r="LSE53" s="61"/>
      <c r="LSF53" s="61"/>
      <c r="LSG53" s="61"/>
      <c r="LSH53" s="61"/>
      <c r="LSI53" s="61"/>
      <c r="LSJ53" s="61"/>
      <c r="LSK53" s="61"/>
      <c r="LSL53" s="61"/>
      <c r="LSM53" s="61"/>
      <c r="LSN53" s="61"/>
      <c r="LSO53" s="61"/>
      <c r="LSP53" s="61"/>
      <c r="LSQ53" s="61"/>
      <c r="LSR53" s="61"/>
      <c r="LSS53" s="61"/>
      <c r="LST53" s="61"/>
      <c r="LSU53" s="61"/>
      <c r="LSV53" s="61"/>
      <c r="LSW53" s="61"/>
      <c r="LSX53" s="61"/>
      <c r="LSY53" s="61"/>
      <c r="LSZ53" s="61"/>
      <c r="LTA53" s="61"/>
      <c r="LTB53" s="61"/>
      <c r="LTC53" s="61"/>
      <c r="LTD53" s="61"/>
      <c r="LTE53" s="61"/>
      <c r="LTF53" s="61"/>
      <c r="LTG53" s="61"/>
      <c r="LTH53" s="61"/>
      <c r="LTI53" s="61"/>
      <c r="LTJ53" s="61"/>
      <c r="LTK53" s="61"/>
      <c r="LTL53" s="61"/>
      <c r="LTM53" s="61"/>
      <c r="LTN53" s="61"/>
      <c r="LTO53" s="61"/>
      <c r="LTP53" s="61"/>
      <c r="LTQ53" s="61"/>
      <c r="LTR53" s="61"/>
      <c r="LTS53" s="61"/>
      <c r="LTT53" s="61"/>
      <c r="LTU53" s="61"/>
      <c r="LTV53" s="61"/>
      <c r="LTW53" s="61"/>
      <c r="LTX53" s="61"/>
      <c r="LTY53" s="61"/>
      <c r="LTZ53" s="61"/>
      <c r="LUA53" s="61"/>
      <c r="LUB53" s="61"/>
      <c r="LUC53" s="61"/>
      <c r="LUD53" s="61"/>
      <c r="LUE53" s="61"/>
      <c r="LUF53" s="61"/>
      <c r="LUG53" s="61"/>
      <c r="LUH53" s="61"/>
      <c r="LUI53" s="61"/>
      <c r="LUJ53" s="61"/>
      <c r="LUK53" s="61"/>
      <c r="LUL53" s="61"/>
      <c r="LUM53" s="61"/>
      <c r="LUN53" s="61"/>
      <c r="LUO53" s="61"/>
      <c r="LUP53" s="61"/>
      <c r="LUQ53" s="61"/>
      <c r="LUR53" s="61"/>
      <c r="LUS53" s="61"/>
      <c r="LUT53" s="61"/>
      <c r="LUU53" s="61"/>
      <c r="LUV53" s="61"/>
      <c r="LUW53" s="61"/>
      <c r="LUX53" s="61"/>
      <c r="LUY53" s="61"/>
      <c r="LUZ53" s="61"/>
      <c r="LVA53" s="61"/>
      <c r="LVB53" s="61"/>
      <c r="LVC53" s="61"/>
      <c r="LVD53" s="61"/>
      <c r="LVE53" s="61"/>
      <c r="LVF53" s="61"/>
      <c r="LVG53" s="61"/>
      <c r="LVH53" s="61"/>
      <c r="LVI53" s="61"/>
      <c r="LVJ53" s="61"/>
      <c r="LVK53" s="61"/>
      <c r="LVL53" s="61"/>
      <c r="LVM53" s="61"/>
      <c r="LVN53" s="61"/>
      <c r="LVO53" s="61"/>
      <c r="LVP53" s="61"/>
      <c r="LVQ53" s="61"/>
      <c r="LVR53" s="61"/>
      <c r="LVS53" s="61"/>
      <c r="LVT53" s="61"/>
      <c r="LVU53" s="61"/>
      <c r="LVV53" s="61"/>
      <c r="LVW53" s="61"/>
      <c r="LVX53" s="61"/>
      <c r="LVY53" s="61"/>
      <c r="LVZ53" s="61"/>
      <c r="LWA53" s="61"/>
      <c r="LWB53" s="61"/>
      <c r="LWC53" s="61"/>
      <c r="LWD53" s="61"/>
      <c r="LWE53" s="61"/>
      <c r="LWF53" s="61"/>
      <c r="LWG53" s="61"/>
      <c r="LWH53" s="61"/>
      <c r="LWI53" s="61"/>
      <c r="LWJ53" s="61"/>
      <c r="LWK53" s="61"/>
      <c r="LWL53" s="61"/>
      <c r="LWM53" s="61"/>
      <c r="LWN53" s="61"/>
      <c r="LWO53" s="61"/>
      <c r="LWP53" s="61"/>
      <c r="LWQ53" s="61"/>
      <c r="LWR53" s="61"/>
      <c r="LWS53" s="61"/>
      <c r="LWT53" s="61"/>
      <c r="LWU53" s="61"/>
      <c r="LWV53" s="61"/>
      <c r="LWW53" s="61"/>
      <c r="LWX53" s="61"/>
      <c r="LWY53" s="61"/>
      <c r="LWZ53" s="61"/>
      <c r="LXA53" s="61"/>
      <c r="LXB53" s="61"/>
      <c r="LXC53" s="61"/>
      <c r="LXD53" s="61"/>
      <c r="LXE53" s="61"/>
      <c r="LXF53" s="61"/>
      <c r="LXG53" s="61"/>
      <c r="LXH53" s="61"/>
      <c r="LXI53" s="61"/>
      <c r="LXJ53" s="61"/>
      <c r="LXK53" s="61"/>
      <c r="LXL53" s="61"/>
      <c r="LXM53" s="61"/>
      <c r="LXN53" s="61"/>
      <c r="LXO53" s="61"/>
      <c r="LXP53" s="61"/>
      <c r="LXQ53" s="61"/>
      <c r="LXR53" s="61"/>
      <c r="LXS53" s="61"/>
      <c r="LXT53" s="61"/>
      <c r="LXU53" s="61"/>
      <c r="LXV53" s="61"/>
      <c r="LXW53" s="61"/>
      <c r="LXX53" s="61"/>
      <c r="LXY53" s="61"/>
      <c r="LXZ53" s="61"/>
      <c r="LYA53" s="61"/>
      <c r="LYB53" s="61"/>
      <c r="LYC53" s="61"/>
      <c r="LYD53" s="61"/>
      <c r="LYE53" s="61"/>
      <c r="LYF53" s="61"/>
      <c r="LYG53" s="61"/>
      <c r="LYH53" s="61"/>
      <c r="LYI53" s="61"/>
      <c r="LYJ53" s="61"/>
      <c r="LYK53" s="61"/>
      <c r="LYL53" s="61"/>
      <c r="LYM53" s="61"/>
      <c r="LYN53" s="61"/>
      <c r="LYO53" s="61"/>
      <c r="LYP53" s="61"/>
      <c r="LYQ53" s="61"/>
      <c r="LYR53" s="61"/>
      <c r="LYS53" s="61"/>
      <c r="LYT53" s="61"/>
      <c r="LYU53" s="61"/>
      <c r="LYV53" s="61"/>
      <c r="LYW53" s="61"/>
      <c r="LYX53" s="61"/>
      <c r="LYY53" s="61"/>
      <c r="LYZ53" s="61"/>
      <c r="LZA53" s="61"/>
      <c r="LZB53" s="61"/>
      <c r="LZC53" s="61"/>
      <c r="LZD53" s="61"/>
      <c r="LZE53" s="61"/>
      <c r="LZF53" s="61"/>
      <c r="LZG53" s="61"/>
      <c r="LZH53" s="61"/>
      <c r="LZI53" s="61"/>
      <c r="LZJ53" s="61"/>
      <c r="LZK53" s="61"/>
      <c r="LZL53" s="61"/>
      <c r="LZM53" s="61"/>
      <c r="LZN53" s="61"/>
      <c r="LZO53" s="61"/>
      <c r="LZP53" s="61"/>
      <c r="LZQ53" s="61"/>
      <c r="LZR53" s="61"/>
      <c r="LZS53" s="61"/>
      <c r="LZT53" s="61"/>
      <c r="LZU53" s="61"/>
      <c r="LZV53" s="61"/>
      <c r="LZW53" s="61"/>
      <c r="LZX53" s="61"/>
      <c r="LZY53" s="61"/>
      <c r="LZZ53" s="61"/>
      <c r="MAA53" s="61"/>
      <c r="MAB53" s="61"/>
      <c r="MAC53" s="61"/>
      <c r="MAD53" s="61"/>
      <c r="MAE53" s="61"/>
      <c r="MAF53" s="61"/>
      <c r="MAG53" s="61"/>
      <c r="MAH53" s="61"/>
      <c r="MAI53" s="61"/>
      <c r="MAJ53" s="61"/>
      <c r="MAK53" s="61"/>
      <c r="MAL53" s="61"/>
      <c r="MAM53" s="61"/>
      <c r="MAN53" s="61"/>
      <c r="MAO53" s="61"/>
      <c r="MAP53" s="61"/>
      <c r="MAQ53" s="61"/>
      <c r="MAR53" s="61"/>
      <c r="MAS53" s="61"/>
      <c r="MAT53" s="61"/>
      <c r="MAU53" s="61"/>
      <c r="MAV53" s="61"/>
      <c r="MAW53" s="61"/>
      <c r="MAX53" s="61"/>
      <c r="MAY53" s="61"/>
      <c r="MAZ53" s="61"/>
      <c r="MBA53" s="61"/>
      <c r="MBB53" s="61"/>
      <c r="MBC53" s="61"/>
      <c r="MBD53" s="61"/>
      <c r="MBE53" s="61"/>
      <c r="MBF53" s="61"/>
      <c r="MBG53" s="61"/>
      <c r="MBH53" s="61"/>
      <c r="MBI53" s="61"/>
      <c r="MBJ53" s="61"/>
      <c r="MBK53" s="61"/>
      <c r="MBL53" s="61"/>
      <c r="MBM53" s="61"/>
      <c r="MBN53" s="61"/>
      <c r="MBO53" s="61"/>
      <c r="MBP53" s="61"/>
      <c r="MBQ53" s="61"/>
      <c r="MBR53" s="61"/>
      <c r="MBS53" s="61"/>
      <c r="MBT53" s="61"/>
      <c r="MBU53" s="61"/>
      <c r="MBV53" s="61"/>
      <c r="MBW53" s="61"/>
      <c r="MBX53" s="61"/>
      <c r="MBY53" s="61"/>
      <c r="MBZ53" s="61"/>
      <c r="MCA53" s="61"/>
      <c r="MCB53" s="61"/>
      <c r="MCC53" s="61"/>
      <c r="MCD53" s="61"/>
      <c r="MCE53" s="61"/>
      <c r="MCF53" s="61"/>
      <c r="MCG53" s="61"/>
      <c r="MCH53" s="61"/>
      <c r="MCI53" s="61"/>
      <c r="MCJ53" s="61"/>
      <c r="MCK53" s="61"/>
      <c r="MCL53" s="61"/>
      <c r="MCM53" s="61"/>
      <c r="MCN53" s="61"/>
      <c r="MCO53" s="61"/>
      <c r="MCP53" s="61"/>
      <c r="MCQ53" s="61"/>
      <c r="MCR53" s="61"/>
      <c r="MCS53" s="61"/>
      <c r="MCT53" s="61"/>
      <c r="MCU53" s="61"/>
      <c r="MCV53" s="61"/>
      <c r="MCW53" s="61"/>
      <c r="MCX53" s="61"/>
      <c r="MCY53" s="61"/>
      <c r="MCZ53" s="61"/>
      <c r="MDA53" s="61"/>
      <c r="MDB53" s="61"/>
      <c r="MDC53" s="61"/>
      <c r="MDD53" s="61"/>
      <c r="MDE53" s="61"/>
      <c r="MDF53" s="61"/>
      <c r="MDG53" s="61"/>
      <c r="MDH53" s="61"/>
      <c r="MDI53" s="61"/>
      <c r="MDJ53" s="61"/>
      <c r="MDK53" s="61"/>
      <c r="MDL53" s="61"/>
      <c r="MDM53" s="61"/>
      <c r="MDN53" s="61"/>
      <c r="MDO53" s="61"/>
      <c r="MDP53" s="61"/>
      <c r="MDQ53" s="61"/>
      <c r="MDR53" s="61"/>
      <c r="MDS53" s="61"/>
      <c r="MDT53" s="61"/>
      <c r="MDU53" s="61"/>
      <c r="MDV53" s="61"/>
      <c r="MDW53" s="61"/>
      <c r="MDX53" s="61"/>
      <c r="MDY53" s="61"/>
      <c r="MDZ53" s="61"/>
      <c r="MEA53" s="61"/>
      <c r="MEB53" s="61"/>
      <c r="MEC53" s="61"/>
      <c r="MED53" s="61"/>
      <c r="MEE53" s="61"/>
      <c r="MEF53" s="61"/>
      <c r="MEG53" s="61"/>
      <c r="MEH53" s="61"/>
      <c r="MEI53" s="61"/>
      <c r="MEJ53" s="61"/>
      <c r="MEK53" s="61"/>
      <c r="MEL53" s="61"/>
      <c r="MEM53" s="61"/>
      <c r="MEN53" s="61"/>
      <c r="MEO53" s="61"/>
      <c r="MEP53" s="61"/>
      <c r="MEQ53" s="61"/>
      <c r="MER53" s="61"/>
      <c r="MES53" s="61"/>
      <c r="MET53" s="61"/>
      <c r="MEU53" s="61"/>
      <c r="MEV53" s="61"/>
      <c r="MEW53" s="61"/>
      <c r="MEX53" s="61"/>
      <c r="MEY53" s="61"/>
      <c r="MEZ53" s="61"/>
      <c r="MFA53" s="61"/>
      <c r="MFB53" s="61"/>
      <c r="MFC53" s="61"/>
      <c r="MFD53" s="61"/>
      <c r="MFE53" s="61"/>
      <c r="MFF53" s="61"/>
      <c r="MFG53" s="61"/>
      <c r="MFH53" s="61"/>
      <c r="MFI53" s="61"/>
      <c r="MFJ53" s="61"/>
      <c r="MFK53" s="61"/>
      <c r="MFL53" s="61"/>
      <c r="MFM53" s="61"/>
      <c r="MFN53" s="61"/>
      <c r="MFO53" s="61"/>
      <c r="MFP53" s="61"/>
      <c r="MFQ53" s="61"/>
      <c r="MFR53" s="61"/>
      <c r="MFS53" s="61"/>
      <c r="MFT53" s="61"/>
      <c r="MFU53" s="61"/>
      <c r="MFV53" s="61"/>
      <c r="MFW53" s="61"/>
      <c r="MFX53" s="61"/>
      <c r="MFY53" s="61"/>
      <c r="MFZ53" s="61"/>
      <c r="MGA53" s="61"/>
      <c r="MGB53" s="61"/>
      <c r="MGC53" s="61"/>
      <c r="MGD53" s="61"/>
      <c r="MGE53" s="61"/>
      <c r="MGF53" s="61"/>
      <c r="MGG53" s="61"/>
      <c r="MGH53" s="61"/>
      <c r="MGI53" s="61"/>
      <c r="MGJ53" s="61"/>
      <c r="MGK53" s="61"/>
      <c r="MGL53" s="61"/>
      <c r="MGM53" s="61"/>
      <c r="MGN53" s="61"/>
      <c r="MGO53" s="61"/>
      <c r="MGP53" s="61"/>
      <c r="MGQ53" s="61"/>
      <c r="MGR53" s="61"/>
      <c r="MGS53" s="61"/>
      <c r="MGT53" s="61"/>
      <c r="MGU53" s="61"/>
      <c r="MGV53" s="61"/>
      <c r="MGW53" s="61"/>
      <c r="MGX53" s="61"/>
      <c r="MGY53" s="61"/>
      <c r="MGZ53" s="61"/>
      <c r="MHA53" s="61"/>
      <c r="MHB53" s="61"/>
      <c r="MHC53" s="61"/>
      <c r="MHD53" s="61"/>
      <c r="MHE53" s="61"/>
      <c r="MHF53" s="61"/>
      <c r="MHG53" s="61"/>
      <c r="MHH53" s="61"/>
      <c r="MHI53" s="61"/>
      <c r="MHJ53" s="61"/>
      <c r="MHK53" s="61"/>
      <c r="MHL53" s="61"/>
      <c r="MHM53" s="61"/>
      <c r="MHN53" s="61"/>
      <c r="MHO53" s="61"/>
      <c r="MHP53" s="61"/>
      <c r="MHQ53" s="61"/>
      <c r="MHR53" s="61"/>
      <c r="MHS53" s="61"/>
      <c r="MHT53" s="61"/>
      <c r="MHU53" s="61"/>
      <c r="MHV53" s="61"/>
      <c r="MHW53" s="61"/>
      <c r="MHX53" s="61"/>
      <c r="MHY53" s="61"/>
      <c r="MHZ53" s="61"/>
      <c r="MIA53" s="61"/>
      <c r="MIB53" s="61"/>
      <c r="MIC53" s="61"/>
      <c r="MID53" s="61"/>
      <c r="MIE53" s="61"/>
      <c r="MIF53" s="61"/>
      <c r="MIG53" s="61"/>
      <c r="MIH53" s="61"/>
      <c r="MII53" s="61"/>
      <c r="MIJ53" s="61"/>
      <c r="MIK53" s="61"/>
      <c r="MIL53" s="61"/>
      <c r="MIM53" s="61"/>
      <c r="MIN53" s="61"/>
      <c r="MIO53" s="61"/>
      <c r="MIP53" s="61"/>
      <c r="MIQ53" s="61"/>
      <c r="MIR53" s="61"/>
      <c r="MIS53" s="61"/>
      <c r="MIT53" s="61"/>
      <c r="MIU53" s="61"/>
      <c r="MIV53" s="61"/>
      <c r="MIW53" s="61"/>
      <c r="MIX53" s="61"/>
      <c r="MIY53" s="61"/>
      <c r="MIZ53" s="61"/>
      <c r="MJA53" s="61"/>
      <c r="MJB53" s="61"/>
      <c r="MJC53" s="61"/>
      <c r="MJD53" s="61"/>
      <c r="MJE53" s="61"/>
      <c r="MJF53" s="61"/>
      <c r="MJG53" s="61"/>
      <c r="MJH53" s="61"/>
      <c r="MJI53" s="61"/>
      <c r="MJJ53" s="61"/>
      <c r="MJK53" s="61"/>
      <c r="MJL53" s="61"/>
      <c r="MJM53" s="61"/>
      <c r="MJN53" s="61"/>
      <c r="MJO53" s="61"/>
      <c r="MJP53" s="61"/>
      <c r="MJQ53" s="61"/>
      <c r="MJR53" s="61"/>
      <c r="MJS53" s="61"/>
      <c r="MJT53" s="61"/>
      <c r="MJU53" s="61"/>
      <c r="MJV53" s="61"/>
      <c r="MJW53" s="61"/>
      <c r="MJX53" s="61"/>
      <c r="MJY53" s="61"/>
      <c r="MJZ53" s="61"/>
      <c r="MKA53" s="61"/>
      <c r="MKB53" s="61"/>
      <c r="MKC53" s="61"/>
      <c r="MKD53" s="61"/>
      <c r="MKE53" s="61"/>
      <c r="MKF53" s="61"/>
      <c r="MKG53" s="61"/>
      <c r="MKH53" s="61"/>
      <c r="MKI53" s="61"/>
      <c r="MKJ53" s="61"/>
      <c r="MKK53" s="61"/>
      <c r="MKL53" s="61"/>
      <c r="MKM53" s="61"/>
      <c r="MKN53" s="61"/>
      <c r="MKO53" s="61"/>
      <c r="MKP53" s="61"/>
      <c r="MKQ53" s="61"/>
      <c r="MKR53" s="61"/>
      <c r="MKS53" s="61"/>
      <c r="MKT53" s="61"/>
      <c r="MKU53" s="61"/>
      <c r="MKV53" s="61"/>
      <c r="MKW53" s="61"/>
      <c r="MKX53" s="61"/>
      <c r="MKY53" s="61"/>
      <c r="MKZ53" s="61"/>
      <c r="MLA53" s="61"/>
      <c r="MLB53" s="61"/>
      <c r="MLC53" s="61"/>
      <c r="MLD53" s="61"/>
      <c r="MLE53" s="61"/>
      <c r="MLF53" s="61"/>
      <c r="MLG53" s="61"/>
      <c r="MLH53" s="61"/>
      <c r="MLI53" s="61"/>
      <c r="MLJ53" s="61"/>
      <c r="MLK53" s="61"/>
      <c r="MLL53" s="61"/>
      <c r="MLM53" s="61"/>
      <c r="MLN53" s="61"/>
      <c r="MLO53" s="61"/>
      <c r="MLP53" s="61"/>
      <c r="MLQ53" s="61"/>
      <c r="MLR53" s="61"/>
      <c r="MLS53" s="61"/>
      <c r="MLT53" s="61"/>
      <c r="MLU53" s="61"/>
      <c r="MLV53" s="61"/>
      <c r="MLW53" s="61"/>
      <c r="MLX53" s="61"/>
      <c r="MLY53" s="61"/>
      <c r="MLZ53" s="61"/>
      <c r="MMA53" s="61"/>
      <c r="MMB53" s="61"/>
      <c r="MMC53" s="61"/>
      <c r="MMD53" s="61"/>
      <c r="MME53" s="61"/>
      <c r="MMF53" s="61"/>
      <c r="MMG53" s="61"/>
      <c r="MMH53" s="61"/>
      <c r="MMI53" s="61"/>
      <c r="MMJ53" s="61"/>
      <c r="MMK53" s="61"/>
      <c r="MML53" s="61"/>
      <c r="MMM53" s="61"/>
      <c r="MMN53" s="61"/>
      <c r="MMO53" s="61"/>
      <c r="MMP53" s="61"/>
      <c r="MMQ53" s="61"/>
      <c r="MMR53" s="61"/>
      <c r="MMS53" s="61"/>
      <c r="MMT53" s="61"/>
      <c r="MMU53" s="61"/>
      <c r="MMV53" s="61"/>
      <c r="MMW53" s="61"/>
      <c r="MMX53" s="61"/>
      <c r="MMY53" s="61"/>
      <c r="MMZ53" s="61"/>
      <c r="MNA53" s="61"/>
      <c r="MNB53" s="61"/>
      <c r="MNC53" s="61"/>
      <c r="MND53" s="61"/>
      <c r="MNE53" s="61"/>
      <c r="MNF53" s="61"/>
      <c r="MNG53" s="61"/>
      <c r="MNH53" s="61"/>
      <c r="MNI53" s="61"/>
      <c r="MNJ53" s="61"/>
      <c r="MNK53" s="61"/>
      <c r="MNL53" s="61"/>
      <c r="MNM53" s="61"/>
      <c r="MNN53" s="61"/>
      <c r="MNO53" s="61"/>
      <c r="MNP53" s="61"/>
      <c r="MNQ53" s="61"/>
      <c r="MNR53" s="61"/>
      <c r="MNS53" s="61"/>
      <c r="MNT53" s="61"/>
      <c r="MNU53" s="61"/>
      <c r="MNV53" s="61"/>
      <c r="MNW53" s="61"/>
      <c r="MNX53" s="61"/>
      <c r="MNY53" s="61"/>
      <c r="MNZ53" s="61"/>
      <c r="MOA53" s="61"/>
      <c r="MOB53" s="61"/>
      <c r="MOC53" s="61"/>
      <c r="MOD53" s="61"/>
      <c r="MOE53" s="61"/>
      <c r="MOF53" s="61"/>
      <c r="MOG53" s="61"/>
      <c r="MOH53" s="61"/>
      <c r="MOI53" s="61"/>
      <c r="MOJ53" s="61"/>
      <c r="MOK53" s="61"/>
      <c r="MOL53" s="61"/>
      <c r="MOM53" s="61"/>
      <c r="MON53" s="61"/>
      <c r="MOO53" s="61"/>
      <c r="MOP53" s="61"/>
      <c r="MOQ53" s="61"/>
      <c r="MOR53" s="61"/>
      <c r="MOS53" s="61"/>
      <c r="MOT53" s="61"/>
      <c r="MOU53" s="61"/>
      <c r="MOV53" s="61"/>
      <c r="MOW53" s="61"/>
      <c r="MOX53" s="61"/>
      <c r="MOY53" s="61"/>
      <c r="MOZ53" s="61"/>
      <c r="MPA53" s="61"/>
      <c r="MPB53" s="61"/>
      <c r="MPC53" s="61"/>
      <c r="MPD53" s="61"/>
      <c r="MPE53" s="61"/>
      <c r="MPF53" s="61"/>
      <c r="MPG53" s="61"/>
      <c r="MPH53" s="61"/>
      <c r="MPI53" s="61"/>
      <c r="MPJ53" s="61"/>
      <c r="MPK53" s="61"/>
      <c r="MPL53" s="61"/>
      <c r="MPM53" s="61"/>
      <c r="MPN53" s="61"/>
      <c r="MPO53" s="61"/>
      <c r="MPP53" s="61"/>
      <c r="MPQ53" s="61"/>
      <c r="MPR53" s="61"/>
      <c r="MPS53" s="61"/>
      <c r="MPT53" s="61"/>
      <c r="MPU53" s="61"/>
      <c r="MPV53" s="61"/>
      <c r="MPW53" s="61"/>
      <c r="MPX53" s="61"/>
      <c r="MPY53" s="61"/>
      <c r="MPZ53" s="61"/>
      <c r="MQA53" s="61"/>
      <c r="MQB53" s="61"/>
      <c r="MQC53" s="61"/>
      <c r="MQD53" s="61"/>
      <c r="MQE53" s="61"/>
      <c r="MQF53" s="61"/>
      <c r="MQG53" s="61"/>
      <c r="MQH53" s="61"/>
      <c r="MQI53" s="61"/>
      <c r="MQJ53" s="61"/>
      <c r="MQK53" s="61"/>
      <c r="MQL53" s="61"/>
      <c r="MQM53" s="61"/>
      <c r="MQN53" s="61"/>
      <c r="MQO53" s="61"/>
      <c r="MQP53" s="61"/>
      <c r="MQQ53" s="61"/>
      <c r="MQR53" s="61"/>
      <c r="MQS53" s="61"/>
      <c r="MQT53" s="61"/>
      <c r="MQU53" s="61"/>
      <c r="MQV53" s="61"/>
      <c r="MQW53" s="61"/>
      <c r="MQX53" s="61"/>
      <c r="MQY53" s="61"/>
      <c r="MQZ53" s="61"/>
      <c r="MRA53" s="61"/>
      <c r="MRB53" s="61"/>
      <c r="MRC53" s="61"/>
      <c r="MRD53" s="61"/>
      <c r="MRE53" s="61"/>
      <c r="MRF53" s="61"/>
      <c r="MRG53" s="61"/>
      <c r="MRH53" s="61"/>
      <c r="MRI53" s="61"/>
      <c r="MRJ53" s="61"/>
      <c r="MRK53" s="61"/>
      <c r="MRL53" s="61"/>
      <c r="MRM53" s="61"/>
      <c r="MRN53" s="61"/>
      <c r="MRO53" s="61"/>
      <c r="MRP53" s="61"/>
      <c r="MRQ53" s="61"/>
      <c r="MRR53" s="61"/>
      <c r="MRS53" s="61"/>
      <c r="MRT53" s="61"/>
      <c r="MRU53" s="61"/>
      <c r="MRV53" s="61"/>
      <c r="MRW53" s="61"/>
      <c r="MRX53" s="61"/>
      <c r="MRY53" s="61"/>
      <c r="MRZ53" s="61"/>
      <c r="MSA53" s="61"/>
      <c r="MSB53" s="61"/>
      <c r="MSC53" s="61"/>
      <c r="MSD53" s="61"/>
      <c r="MSE53" s="61"/>
      <c r="MSF53" s="61"/>
      <c r="MSG53" s="61"/>
      <c r="MSH53" s="61"/>
      <c r="MSI53" s="61"/>
      <c r="MSJ53" s="61"/>
      <c r="MSK53" s="61"/>
      <c r="MSL53" s="61"/>
      <c r="MSM53" s="61"/>
      <c r="MSN53" s="61"/>
      <c r="MSO53" s="61"/>
      <c r="MSP53" s="61"/>
      <c r="MSQ53" s="61"/>
      <c r="MSR53" s="61"/>
      <c r="MSS53" s="61"/>
      <c r="MST53" s="61"/>
      <c r="MSU53" s="61"/>
      <c r="MSV53" s="61"/>
      <c r="MSW53" s="61"/>
      <c r="MSX53" s="61"/>
      <c r="MSY53" s="61"/>
      <c r="MSZ53" s="61"/>
      <c r="MTA53" s="61"/>
      <c r="MTB53" s="61"/>
      <c r="MTC53" s="61"/>
      <c r="MTD53" s="61"/>
      <c r="MTE53" s="61"/>
      <c r="MTF53" s="61"/>
      <c r="MTG53" s="61"/>
      <c r="MTH53" s="61"/>
      <c r="MTI53" s="61"/>
      <c r="MTJ53" s="61"/>
      <c r="MTK53" s="61"/>
      <c r="MTL53" s="61"/>
      <c r="MTM53" s="61"/>
      <c r="MTN53" s="61"/>
      <c r="MTO53" s="61"/>
      <c r="MTP53" s="61"/>
      <c r="MTQ53" s="61"/>
      <c r="MTR53" s="61"/>
      <c r="MTS53" s="61"/>
      <c r="MTT53" s="61"/>
      <c r="MTU53" s="61"/>
      <c r="MTV53" s="61"/>
      <c r="MTW53" s="61"/>
      <c r="MTX53" s="61"/>
      <c r="MTY53" s="61"/>
      <c r="MTZ53" s="61"/>
      <c r="MUA53" s="61"/>
      <c r="MUB53" s="61"/>
      <c r="MUC53" s="61"/>
      <c r="MUD53" s="61"/>
      <c r="MUE53" s="61"/>
      <c r="MUF53" s="61"/>
      <c r="MUG53" s="61"/>
      <c r="MUH53" s="61"/>
      <c r="MUI53" s="61"/>
      <c r="MUJ53" s="61"/>
      <c r="MUK53" s="61"/>
      <c r="MUL53" s="61"/>
      <c r="MUM53" s="61"/>
      <c r="MUN53" s="61"/>
      <c r="MUO53" s="61"/>
      <c r="MUP53" s="61"/>
      <c r="MUQ53" s="61"/>
      <c r="MUR53" s="61"/>
      <c r="MUS53" s="61"/>
      <c r="MUT53" s="61"/>
      <c r="MUU53" s="61"/>
      <c r="MUV53" s="61"/>
      <c r="MUW53" s="61"/>
      <c r="MUX53" s="61"/>
      <c r="MUY53" s="61"/>
      <c r="MUZ53" s="61"/>
      <c r="MVA53" s="61"/>
      <c r="MVB53" s="61"/>
      <c r="MVC53" s="61"/>
      <c r="MVD53" s="61"/>
      <c r="MVE53" s="61"/>
      <c r="MVF53" s="61"/>
      <c r="MVG53" s="61"/>
      <c r="MVH53" s="61"/>
      <c r="MVI53" s="61"/>
      <c r="MVJ53" s="61"/>
      <c r="MVK53" s="61"/>
      <c r="MVL53" s="61"/>
      <c r="MVM53" s="61"/>
      <c r="MVN53" s="61"/>
      <c r="MVO53" s="61"/>
      <c r="MVP53" s="61"/>
      <c r="MVQ53" s="61"/>
      <c r="MVR53" s="61"/>
      <c r="MVS53" s="61"/>
      <c r="MVT53" s="61"/>
      <c r="MVU53" s="61"/>
      <c r="MVV53" s="61"/>
      <c r="MVW53" s="61"/>
      <c r="MVX53" s="61"/>
      <c r="MVY53" s="61"/>
      <c r="MVZ53" s="61"/>
      <c r="MWA53" s="61"/>
      <c r="MWB53" s="61"/>
      <c r="MWC53" s="61"/>
      <c r="MWD53" s="61"/>
      <c r="MWE53" s="61"/>
      <c r="MWF53" s="61"/>
      <c r="MWG53" s="61"/>
      <c r="MWH53" s="61"/>
      <c r="MWI53" s="61"/>
      <c r="MWJ53" s="61"/>
      <c r="MWK53" s="61"/>
      <c r="MWL53" s="61"/>
      <c r="MWM53" s="61"/>
      <c r="MWN53" s="61"/>
      <c r="MWO53" s="61"/>
      <c r="MWP53" s="61"/>
      <c r="MWQ53" s="61"/>
      <c r="MWR53" s="61"/>
      <c r="MWS53" s="61"/>
      <c r="MWT53" s="61"/>
      <c r="MWU53" s="61"/>
      <c r="MWV53" s="61"/>
      <c r="MWW53" s="61"/>
      <c r="MWX53" s="61"/>
      <c r="MWY53" s="61"/>
      <c r="MWZ53" s="61"/>
      <c r="MXA53" s="61"/>
      <c r="MXB53" s="61"/>
      <c r="MXC53" s="61"/>
      <c r="MXD53" s="61"/>
      <c r="MXE53" s="61"/>
      <c r="MXF53" s="61"/>
      <c r="MXG53" s="61"/>
      <c r="MXH53" s="61"/>
      <c r="MXI53" s="61"/>
      <c r="MXJ53" s="61"/>
      <c r="MXK53" s="61"/>
      <c r="MXL53" s="61"/>
      <c r="MXM53" s="61"/>
      <c r="MXN53" s="61"/>
      <c r="MXO53" s="61"/>
      <c r="MXP53" s="61"/>
      <c r="MXQ53" s="61"/>
      <c r="MXR53" s="61"/>
      <c r="MXS53" s="61"/>
      <c r="MXT53" s="61"/>
      <c r="MXU53" s="61"/>
      <c r="MXV53" s="61"/>
      <c r="MXW53" s="61"/>
      <c r="MXX53" s="61"/>
      <c r="MXY53" s="61"/>
      <c r="MXZ53" s="61"/>
      <c r="MYA53" s="61"/>
      <c r="MYB53" s="61"/>
      <c r="MYC53" s="61"/>
      <c r="MYD53" s="61"/>
      <c r="MYE53" s="61"/>
      <c r="MYF53" s="61"/>
      <c r="MYG53" s="61"/>
      <c r="MYH53" s="61"/>
      <c r="MYI53" s="61"/>
      <c r="MYJ53" s="61"/>
      <c r="MYK53" s="61"/>
      <c r="MYL53" s="61"/>
      <c r="MYM53" s="61"/>
      <c r="MYN53" s="61"/>
      <c r="MYO53" s="61"/>
      <c r="MYP53" s="61"/>
      <c r="MYQ53" s="61"/>
      <c r="MYR53" s="61"/>
      <c r="MYS53" s="61"/>
      <c r="MYT53" s="61"/>
      <c r="MYU53" s="61"/>
      <c r="MYV53" s="61"/>
      <c r="MYW53" s="61"/>
      <c r="MYX53" s="61"/>
      <c r="MYY53" s="61"/>
      <c r="MYZ53" s="61"/>
      <c r="MZA53" s="61"/>
      <c r="MZB53" s="61"/>
      <c r="MZC53" s="61"/>
      <c r="MZD53" s="61"/>
      <c r="MZE53" s="61"/>
      <c r="MZF53" s="61"/>
      <c r="MZG53" s="61"/>
      <c r="MZH53" s="61"/>
      <c r="MZI53" s="61"/>
      <c r="MZJ53" s="61"/>
      <c r="MZK53" s="61"/>
      <c r="MZL53" s="61"/>
      <c r="MZM53" s="61"/>
      <c r="MZN53" s="61"/>
      <c r="MZO53" s="61"/>
      <c r="MZP53" s="61"/>
      <c r="MZQ53" s="61"/>
      <c r="MZR53" s="61"/>
      <c r="MZS53" s="61"/>
      <c r="MZT53" s="61"/>
      <c r="MZU53" s="61"/>
      <c r="MZV53" s="61"/>
      <c r="MZW53" s="61"/>
      <c r="MZX53" s="61"/>
      <c r="MZY53" s="61"/>
      <c r="MZZ53" s="61"/>
      <c r="NAA53" s="61"/>
      <c r="NAB53" s="61"/>
      <c r="NAC53" s="61"/>
      <c r="NAD53" s="61"/>
      <c r="NAE53" s="61"/>
      <c r="NAF53" s="61"/>
      <c r="NAG53" s="61"/>
      <c r="NAH53" s="61"/>
      <c r="NAI53" s="61"/>
      <c r="NAJ53" s="61"/>
      <c r="NAK53" s="61"/>
      <c r="NAL53" s="61"/>
      <c r="NAM53" s="61"/>
      <c r="NAN53" s="61"/>
      <c r="NAO53" s="61"/>
      <c r="NAP53" s="61"/>
      <c r="NAQ53" s="61"/>
      <c r="NAR53" s="61"/>
      <c r="NAS53" s="61"/>
      <c r="NAT53" s="61"/>
      <c r="NAU53" s="61"/>
      <c r="NAV53" s="61"/>
      <c r="NAW53" s="61"/>
      <c r="NAX53" s="61"/>
      <c r="NAY53" s="61"/>
      <c r="NAZ53" s="61"/>
      <c r="NBA53" s="61"/>
      <c r="NBB53" s="61"/>
      <c r="NBC53" s="61"/>
      <c r="NBD53" s="61"/>
      <c r="NBE53" s="61"/>
      <c r="NBF53" s="61"/>
      <c r="NBG53" s="61"/>
      <c r="NBH53" s="61"/>
      <c r="NBI53" s="61"/>
      <c r="NBJ53" s="61"/>
      <c r="NBK53" s="61"/>
      <c r="NBL53" s="61"/>
      <c r="NBM53" s="61"/>
      <c r="NBN53" s="61"/>
      <c r="NBO53" s="61"/>
      <c r="NBP53" s="61"/>
      <c r="NBQ53" s="61"/>
      <c r="NBR53" s="61"/>
      <c r="NBS53" s="61"/>
      <c r="NBT53" s="61"/>
      <c r="NBU53" s="61"/>
      <c r="NBV53" s="61"/>
      <c r="NBW53" s="61"/>
      <c r="NBX53" s="61"/>
      <c r="NBY53" s="61"/>
      <c r="NBZ53" s="61"/>
      <c r="NCA53" s="61"/>
      <c r="NCB53" s="61"/>
      <c r="NCC53" s="61"/>
      <c r="NCD53" s="61"/>
      <c r="NCE53" s="61"/>
      <c r="NCF53" s="61"/>
      <c r="NCG53" s="61"/>
      <c r="NCH53" s="61"/>
      <c r="NCI53" s="61"/>
      <c r="NCJ53" s="61"/>
      <c r="NCK53" s="61"/>
      <c r="NCL53" s="61"/>
      <c r="NCM53" s="61"/>
      <c r="NCN53" s="61"/>
      <c r="NCO53" s="61"/>
      <c r="NCP53" s="61"/>
      <c r="NCQ53" s="61"/>
      <c r="NCR53" s="61"/>
      <c r="NCS53" s="61"/>
      <c r="NCT53" s="61"/>
      <c r="NCU53" s="61"/>
      <c r="NCV53" s="61"/>
      <c r="NCW53" s="61"/>
      <c r="NCX53" s="61"/>
      <c r="NCY53" s="61"/>
      <c r="NCZ53" s="61"/>
      <c r="NDA53" s="61"/>
      <c r="NDB53" s="61"/>
      <c r="NDC53" s="61"/>
      <c r="NDD53" s="61"/>
      <c r="NDE53" s="61"/>
      <c r="NDF53" s="61"/>
      <c r="NDG53" s="61"/>
      <c r="NDH53" s="61"/>
      <c r="NDI53" s="61"/>
      <c r="NDJ53" s="61"/>
      <c r="NDK53" s="61"/>
      <c r="NDL53" s="61"/>
      <c r="NDM53" s="61"/>
      <c r="NDN53" s="61"/>
      <c r="NDO53" s="61"/>
      <c r="NDP53" s="61"/>
      <c r="NDQ53" s="61"/>
      <c r="NDR53" s="61"/>
      <c r="NDS53" s="61"/>
      <c r="NDT53" s="61"/>
      <c r="NDU53" s="61"/>
      <c r="NDV53" s="61"/>
      <c r="NDW53" s="61"/>
      <c r="NDX53" s="61"/>
      <c r="NDY53" s="61"/>
      <c r="NDZ53" s="61"/>
      <c r="NEA53" s="61"/>
      <c r="NEB53" s="61"/>
      <c r="NEC53" s="61"/>
      <c r="NED53" s="61"/>
      <c r="NEE53" s="61"/>
      <c r="NEF53" s="61"/>
      <c r="NEG53" s="61"/>
      <c r="NEH53" s="61"/>
      <c r="NEI53" s="61"/>
      <c r="NEJ53" s="61"/>
      <c r="NEK53" s="61"/>
      <c r="NEL53" s="61"/>
      <c r="NEM53" s="61"/>
      <c r="NEN53" s="61"/>
      <c r="NEO53" s="61"/>
      <c r="NEP53" s="61"/>
      <c r="NEQ53" s="61"/>
      <c r="NER53" s="61"/>
      <c r="NES53" s="61"/>
      <c r="NET53" s="61"/>
      <c r="NEU53" s="61"/>
      <c r="NEV53" s="61"/>
      <c r="NEW53" s="61"/>
      <c r="NEX53" s="61"/>
      <c r="NEY53" s="61"/>
      <c r="NEZ53" s="61"/>
      <c r="NFA53" s="61"/>
      <c r="NFB53" s="61"/>
      <c r="NFC53" s="61"/>
      <c r="NFD53" s="61"/>
      <c r="NFE53" s="61"/>
      <c r="NFF53" s="61"/>
      <c r="NFG53" s="61"/>
      <c r="NFH53" s="61"/>
      <c r="NFI53" s="61"/>
      <c r="NFJ53" s="61"/>
      <c r="NFK53" s="61"/>
      <c r="NFL53" s="61"/>
      <c r="NFM53" s="61"/>
      <c r="NFN53" s="61"/>
      <c r="NFO53" s="61"/>
      <c r="NFP53" s="61"/>
      <c r="NFQ53" s="61"/>
      <c r="NFR53" s="61"/>
      <c r="NFS53" s="61"/>
      <c r="NFT53" s="61"/>
      <c r="NFU53" s="61"/>
      <c r="NFV53" s="61"/>
      <c r="NFW53" s="61"/>
      <c r="NFX53" s="61"/>
      <c r="NFY53" s="61"/>
      <c r="NFZ53" s="61"/>
      <c r="NGA53" s="61"/>
      <c r="NGB53" s="61"/>
      <c r="NGC53" s="61"/>
      <c r="NGD53" s="61"/>
      <c r="NGE53" s="61"/>
      <c r="NGF53" s="61"/>
      <c r="NGG53" s="61"/>
      <c r="NGH53" s="61"/>
      <c r="NGI53" s="61"/>
      <c r="NGJ53" s="61"/>
      <c r="NGK53" s="61"/>
      <c r="NGL53" s="61"/>
      <c r="NGM53" s="61"/>
      <c r="NGN53" s="61"/>
      <c r="NGO53" s="61"/>
      <c r="NGP53" s="61"/>
      <c r="NGQ53" s="61"/>
      <c r="NGR53" s="61"/>
      <c r="NGS53" s="61"/>
      <c r="NGT53" s="61"/>
      <c r="NGU53" s="61"/>
      <c r="NGV53" s="61"/>
      <c r="NGW53" s="61"/>
      <c r="NGX53" s="61"/>
      <c r="NGY53" s="61"/>
      <c r="NGZ53" s="61"/>
      <c r="NHA53" s="61"/>
      <c r="NHB53" s="61"/>
      <c r="NHC53" s="61"/>
      <c r="NHD53" s="61"/>
      <c r="NHE53" s="61"/>
      <c r="NHF53" s="61"/>
      <c r="NHG53" s="61"/>
      <c r="NHH53" s="61"/>
      <c r="NHI53" s="61"/>
      <c r="NHJ53" s="61"/>
      <c r="NHK53" s="61"/>
      <c r="NHL53" s="61"/>
      <c r="NHM53" s="61"/>
      <c r="NHN53" s="61"/>
      <c r="NHO53" s="61"/>
      <c r="NHP53" s="61"/>
      <c r="NHQ53" s="61"/>
      <c r="NHR53" s="61"/>
      <c r="NHS53" s="61"/>
      <c r="NHT53" s="61"/>
      <c r="NHU53" s="61"/>
      <c r="NHV53" s="61"/>
      <c r="NHW53" s="61"/>
      <c r="NHX53" s="61"/>
      <c r="NHY53" s="61"/>
      <c r="NHZ53" s="61"/>
      <c r="NIA53" s="61"/>
      <c r="NIB53" s="61"/>
      <c r="NIC53" s="61"/>
      <c r="NID53" s="61"/>
      <c r="NIE53" s="61"/>
      <c r="NIF53" s="61"/>
      <c r="NIG53" s="61"/>
      <c r="NIH53" s="61"/>
      <c r="NII53" s="61"/>
      <c r="NIJ53" s="61"/>
      <c r="NIK53" s="61"/>
      <c r="NIL53" s="61"/>
      <c r="NIM53" s="61"/>
      <c r="NIN53" s="61"/>
      <c r="NIO53" s="61"/>
      <c r="NIP53" s="61"/>
      <c r="NIQ53" s="61"/>
      <c r="NIR53" s="61"/>
      <c r="NIS53" s="61"/>
      <c r="NIT53" s="61"/>
      <c r="NIU53" s="61"/>
      <c r="NIV53" s="61"/>
      <c r="NIW53" s="61"/>
      <c r="NIX53" s="61"/>
      <c r="NIY53" s="61"/>
      <c r="NIZ53" s="61"/>
      <c r="NJA53" s="61"/>
      <c r="NJB53" s="61"/>
      <c r="NJC53" s="61"/>
      <c r="NJD53" s="61"/>
      <c r="NJE53" s="61"/>
      <c r="NJF53" s="61"/>
      <c r="NJG53" s="61"/>
      <c r="NJH53" s="61"/>
      <c r="NJI53" s="61"/>
      <c r="NJJ53" s="61"/>
      <c r="NJK53" s="61"/>
      <c r="NJL53" s="61"/>
      <c r="NJM53" s="61"/>
      <c r="NJN53" s="61"/>
      <c r="NJO53" s="61"/>
      <c r="NJP53" s="61"/>
      <c r="NJQ53" s="61"/>
      <c r="NJR53" s="61"/>
      <c r="NJS53" s="61"/>
      <c r="NJT53" s="61"/>
      <c r="NJU53" s="61"/>
      <c r="NJV53" s="61"/>
      <c r="NJW53" s="61"/>
      <c r="NJX53" s="61"/>
      <c r="NJY53" s="61"/>
      <c r="NJZ53" s="61"/>
      <c r="NKA53" s="61"/>
      <c r="NKB53" s="61"/>
      <c r="NKC53" s="61"/>
      <c r="NKD53" s="61"/>
      <c r="NKE53" s="61"/>
      <c r="NKF53" s="61"/>
      <c r="NKG53" s="61"/>
      <c r="NKH53" s="61"/>
      <c r="NKI53" s="61"/>
      <c r="NKJ53" s="61"/>
      <c r="NKK53" s="61"/>
      <c r="NKL53" s="61"/>
      <c r="NKM53" s="61"/>
      <c r="NKN53" s="61"/>
      <c r="NKO53" s="61"/>
      <c r="NKP53" s="61"/>
      <c r="NKQ53" s="61"/>
      <c r="NKR53" s="61"/>
      <c r="NKS53" s="61"/>
      <c r="NKT53" s="61"/>
      <c r="NKU53" s="61"/>
      <c r="NKV53" s="61"/>
      <c r="NKW53" s="61"/>
      <c r="NKX53" s="61"/>
      <c r="NKY53" s="61"/>
      <c r="NKZ53" s="61"/>
      <c r="NLA53" s="61"/>
      <c r="NLB53" s="61"/>
      <c r="NLC53" s="61"/>
      <c r="NLD53" s="61"/>
      <c r="NLE53" s="61"/>
      <c r="NLF53" s="61"/>
      <c r="NLG53" s="61"/>
      <c r="NLH53" s="61"/>
      <c r="NLI53" s="61"/>
      <c r="NLJ53" s="61"/>
      <c r="NLK53" s="61"/>
      <c r="NLL53" s="61"/>
      <c r="NLM53" s="61"/>
      <c r="NLN53" s="61"/>
      <c r="NLO53" s="61"/>
      <c r="NLP53" s="61"/>
      <c r="NLQ53" s="61"/>
      <c r="NLR53" s="61"/>
      <c r="NLS53" s="61"/>
      <c r="NLT53" s="61"/>
      <c r="NLU53" s="61"/>
      <c r="NLV53" s="61"/>
      <c r="NLW53" s="61"/>
      <c r="NLX53" s="61"/>
      <c r="NLY53" s="61"/>
      <c r="NLZ53" s="61"/>
      <c r="NMA53" s="61"/>
      <c r="NMB53" s="61"/>
      <c r="NMC53" s="61"/>
      <c r="NMD53" s="61"/>
      <c r="NME53" s="61"/>
      <c r="NMF53" s="61"/>
      <c r="NMG53" s="61"/>
      <c r="NMH53" s="61"/>
      <c r="NMI53" s="61"/>
      <c r="NMJ53" s="61"/>
      <c r="NMK53" s="61"/>
      <c r="NML53" s="61"/>
      <c r="NMM53" s="61"/>
      <c r="NMN53" s="61"/>
      <c r="NMO53" s="61"/>
      <c r="NMP53" s="61"/>
      <c r="NMQ53" s="61"/>
      <c r="NMR53" s="61"/>
      <c r="NMS53" s="61"/>
      <c r="NMT53" s="61"/>
      <c r="NMU53" s="61"/>
      <c r="NMV53" s="61"/>
      <c r="NMW53" s="61"/>
      <c r="NMX53" s="61"/>
      <c r="NMY53" s="61"/>
      <c r="NMZ53" s="61"/>
      <c r="NNA53" s="61"/>
      <c r="NNB53" s="61"/>
      <c r="NNC53" s="61"/>
      <c r="NND53" s="61"/>
      <c r="NNE53" s="61"/>
      <c r="NNF53" s="61"/>
      <c r="NNG53" s="61"/>
      <c r="NNH53" s="61"/>
      <c r="NNI53" s="61"/>
      <c r="NNJ53" s="61"/>
      <c r="NNK53" s="61"/>
      <c r="NNL53" s="61"/>
      <c r="NNM53" s="61"/>
      <c r="NNN53" s="61"/>
      <c r="NNO53" s="61"/>
      <c r="NNP53" s="61"/>
      <c r="NNQ53" s="61"/>
      <c r="NNR53" s="61"/>
      <c r="NNS53" s="61"/>
      <c r="NNT53" s="61"/>
      <c r="NNU53" s="61"/>
      <c r="NNV53" s="61"/>
      <c r="NNW53" s="61"/>
      <c r="NNX53" s="61"/>
      <c r="NNY53" s="61"/>
      <c r="NNZ53" s="61"/>
      <c r="NOA53" s="61"/>
      <c r="NOB53" s="61"/>
      <c r="NOC53" s="61"/>
      <c r="NOD53" s="61"/>
      <c r="NOE53" s="61"/>
      <c r="NOF53" s="61"/>
      <c r="NOG53" s="61"/>
      <c r="NOH53" s="61"/>
      <c r="NOI53" s="61"/>
      <c r="NOJ53" s="61"/>
      <c r="NOK53" s="61"/>
      <c r="NOL53" s="61"/>
      <c r="NOM53" s="61"/>
      <c r="NON53" s="61"/>
      <c r="NOO53" s="61"/>
      <c r="NOP53" s="61"/>
      <c r="NOQ53" s="61"/>
      <c r="NOR53" s="61"/>
      <c r="NOS53" s="61"/>
      <c r="NOT53" s="61"/>
      <c r="NOU53" s="61"/>
      <c r="NOV53" s="61"/>
      <c r="NOW53" s="61"/>
      <c r="NOX53" s="61"/>
      <c r="NOY53" s="61"/>
      <c r="NOZ53" s="61"/>
      <c r="NPA53" s="61"/>
      <c r="NPB53" s="61"/>
      <c r="NPC53" s="61"/>
      <c r="NPD53" s="61"/>
      <c r="NPE53" s="61"/>
      <c r="NPF53" s="61"/>
      <c r="NPG53" s="61"/>
      <c r="NPH53" s="61"/>
      <c r="NPI53" s="61"/>
      <c r="NPJ53" s="61"/>
      <c r="NPK53" s="61"/>
      <c r="NPL53" s="61"/>
      <c r="NPM53" s="61"/>
      <c r="NPN53" s="61"/>
      <c r="NPO53" s="61"/>
      <c r="NPP53" s="61"/>
      <c r="NPQ53" s="61"/>
      <c r="NPR53" s="61"/>
      <c r="NPS53" s="61"/>
      <c r="NPT53" s="61"/>
      <c r="NPU53" s="61"/>
      <c r="NPV53" s="61"/>
      <c r="NPW53" s="61"/>
      <c r="NPX53" s="61"/>
      <c r="NPY53" s="61"/>
      <c r="NPZ53" s="61"/>
      <c r="NQA53" s="61"/>
      <c r="NQB53" s="61"/>
      <c r="NQC53" s="61"/>
      <c r="NQD53" s="61"/>
      <c r="NQE53" s="61"/>
      <c r="NQF53" s="61"/>
      <c r="NQG53" s="61"/>
      <c r="NQH53" s="61"/>
      <c r="NQI53" s="61"/>
      <c r="NQJ53" s="61"/>
      <c r="NQK53" s="61"/>
      <c r="NQL53" s="61"/>
      <c r="NQM53" s="61"/>
      <c r="NQN53" s="61"/>
      <c r="NQO53" s="61"/>
      <c r="NQP53" s="61"/>
      <c r="NQQ53" s="61"/>
      <c r="NQR53" s="61"/>
      <c r="NQS53" s="61"/>
      <c r="NQT53" s="61"/>
      <c r="NQU53" s="61"/>
      <c r="NQV53" s="61"/>
      <c r="NQW53" s="61"/>
      <c r="NQX53" s="61"/>
      <c r="NQY53" s="61"/>
      <c r="NQZ53" s="61"/>
      <c r="NRA53" s="61"/>
      <c r="NRB53" s="61"/>
      <c r="NRC53" s="61"/>
      <c r="NRD53" s="61"/>
      <c r="NRE53" s="61"/>
      <c r="NRF53" s="61"/>
      <c r="NRG53" s="61"/>
      <c r="NRH53" s="61"/>
      <c r="NRI53" s="61"/>
      <c r="NRJ53" s="61"/>
      <c r="NRK53" s="61"/>
      <c r="NRL53" s="61"/>
      <c r="NRM53" s="61"/>
      <c r="NRN53" s="61"/>
      <c r="NRO53" s="61"/>
      <c r="NRP53" s="61"/>
      <c r="NRQ53" s="61"/>
      <c r="NRR53" s="61"/>
      <c r="NRS53" s="61"/>
      <c r="NRT53" s="61"/>
      <c r="NRU53" s="61"/>
      <c r="NRV53" s="61"/>
      <c r="NRW53" s="61"/>
      <c r="NRX53" s="61"/>
      <c r="NRY53" s="61"/>
      <c r="NRZ53" s="61"/>
      <c r="NSA53" s="61"/>
      <c r="NSB53" s="61"/>
      <c r="NSC53" s="61"/>
      <c r="NSD53" s="61"/>
      <c r="NSE53" s="61"/>
      <c r="NSF53" s="61"/>
      <c r="NSG53" s="61"/>
      <c r="NSH53" s="61"/>
      <c r="NSI53" s="61"/>
      <c r="NSJ53" s="61"/>
      <c r="NSK53" s="61"/>
      <c r="NSL53" s="61"/>
      <c r="NSM53" s="61"/>
      <c r="NSN53" s="61"/>
      <c r="NSO53" s="61"/>
      <c r="NSP53" s="61"/>
      <c r="NSQ53" s="61"/>
      <c r="NSR53" s="61"/>
      <c r="NSS53" s="61"/>
      <c r="NST53" s="61"/>
      <c r="NSU53" s="61"/>
      <c r="NSV53" s="61"/>
      <c r="NSW53" s="61"/>
      <c r="NSX53" s="61"/>
      <c r="NSY53" s="61"/>
      <c r="NSZ53" s="61"/>
      <c r="NTA53" s="61"/>
      <c r="NTB53" s="61"/>
      <c r="NTC53" s="61"/>
      <c r="NTD53" s="61"/>
      <c r="NTE53" s="61"/>
      <c r="NTF53" s="61"/>
      <c r="NTG53" s="61"/>
      <c r="NTH53" s="61"/>
      <c r="NTI53" s="61"/>
      <c r="NTJ53" s="61"/>
      <c r="NTK53" s="61"/>
      <c r="NTL53" s="61"/>
      <c r="NTM53" s="61"/>
      <c r="NTN53" s="61"/>
      <c r="NTO53" s="61"/>
      <c r="NTP53" s="61"/>
      <c r="NTQ53" s="61"/>
      <c r="NTR53" s="61"/>
      <c r="NTS53" s="61"/>
      <c r="NTT53" s="61"/>
      <c r="NTU53" s="61"/>
      <c r="NTV53" s="61"/>
      <c r="NTW53" s="61"/>
      <c r="NTX53" s="61"/>
      <c r="NTY53" s="61"/>
      <c r="NTZ53" s="61"/>
      <c r="NUA53" s="61"/>
      <c r="NUB53" s="61"/>
      <c r="NUC53" s="61"/>
      <c r="NUD53" s="61"/>
      <c r="NUE53" s="61"/>
      <c r="NUF53" s="61"/>
      <c r="NUG53" s="61"/>
      <c r="NUH53" s="61"/>
      <c r="NUI53" s="61"/>
      <c r="NUJ53" s="61"/>
      <c r="NUK53" s="61"/>
      <c r="NUL53" s="61"/>
      <c r="NUM53" s="61"/>
      <c r="NUN53" s="61"/>
      <c r="NUO53" s="61"/>
      <c r="NUP53" s="61"/>
      <c r="NUQ53" s="61"/>
      <c r="NUR53" s="61"/>
      <c r="NUS53" s="61"/>
      <c r="NUT53" s="61"/>
      <c r="NUU53" s="61"/>
      <c r="NUV53" s="61"/>
      <c r="NUW53" s="61"/>
      <c r="NUX53" s="61"/>
      <c r="NUY53" s="61"/>
      <c r="NUZ53" s="61"/>
      <c r="NVA53" s="61"/>
      <c r="NVB53" s="61"/>
      <c r="NVC53" s="61"/>
      <c r="NVD53" s="61"/>
      <c r="NVE53" s="61"/>
      <c r="NVF53" s="61"/>
      <c r="NVG53" s="61"/>
      <c r="NVH53" s="61"/>
      <c r="NVI53" s="61"/>
      <c r="NVJ53" s="61"/>
      <c r="NVK53" s="61"/>
      <c r="NVL53" s="61"/>
      <c r="NVM53" s="61"/>
      <c r="NVN53" s="61"/>
      <c r="NVO53" s="61"/>
      <c r="NVP53" s="61"/>
      <c r="NVQ53" s="61"/>
      <c r="NVR53" s="61"/>
      <c r="NVS53" s="61"/>
      <c r="NVT53" s="61"/>
      <c r="NVU53" s="61"/>
      <c r="NVV53" s="61"/>
      <c r="NVW53" s="61"/>
      <c r="NVX53" s="61"/>
      <c r="NVY53" s="61"/>
      <c r="NVZ53" s="61"/>
      <c r="NWA53" s="61"/>
      <c r="NWB53" s="61"/>
      <c r="NWC53" s="61"/>
      <c r="NWD53" s="61"/>
      <c r="NWE53" s="61"/>
      <c r="NWF53" s="61"/>
      <c r="NWG53" s="61"/>
      <c r="NWH53" s="61"/>
      <c r="NWI53" s="61"/>
      <c r="NWJ53" s="61"/>
      <c r="NWK53" s="61"/>
      <c r="NWL53" s="61"/>
      <c r="NWM53" s="61"/>
      <c r="NWN53" s="61"/>
      <c r="NWO53" s="61"/>
      <c r="NWP53" s="61"/>
      <c r="NWQ53" s="61"/>
      <c r="NWR53" s="61"/>
      <c r="NWS53" s="61"/>
      <c r="NWT53" s="61"/>
      <c r="NWU53" s="61"/>
      <c r="NWV53" s="61"/>
      <c r="NWW53" s="61"/>
      <c r="NWX53" s="61"/>
      <c r="NWY53" s="61"/>
      <c r="NWZ53" s="61"/>
      <c r="NXA53" s="61"/>
      <c r="NXB53" s="61"/>
      <c r="NXC53" s="61"/>
      <c r="NXD53" s="61"/>
      <c r="NXE53" s="61"/>
      <c r="NXF53" s="61"/>
      <c r="NXG53" s="61"/>
      <c r="NXH53" s="61"/>
      <c r="NXI53" s="61"/>
      <c r="NXJ53" s="61"/>
      <c r="NXK53" s="61"/>
      <c r="NXL53" s="61"/>
      <c r="NXM53" s="61"/>
      <c r="NXN53" s="61"/>
      <c r="NXO53" s="61"/>
      <c r="NXP53" s="61"/>
      <c r="NXQ53" s="61"/>
      <c r="NXR53" s="61"/>
      <c r="NXS53" s="61"/>
      <c r="NXT53" s="61"/>
      <c r="NXU53" s="61"/>
      <c r="NXV53" s="61"/>
      <c r="NXW53" s="61"/>
      <c r="NXX53" s="61"/>
      <c r="NXY53" s="61"/>
      <c r="NXZ53" s="61"/>
      <c r="NYA53" s="61"/>
      <c r="NYB53" s="61"/>
      <c r="NYC53" s="61"/>
      <c r="NYD53" s="61"/>
      <c r="NYE53" s="61"/>
      <c r="NYF53" s="61"/>
      <c r="NYG53" s="61"/>
      <c r="NYH53" s="61"/>
      <c r="NYI53" s="61"/>
      <c r="NYJ53" s="61"/>
      <c r="NYK53" s="61"/>
      <c r="NYL53" s="61"/>
      <c r="NYM53" s="61"/>
      <c r="NYN53" s="61"/>
      <c r="NYO53" s="61"/>
      <c r="NYP53" s="61"/>
      <c r="NYQ53" s="61"/>
      <c r="NYR53" s="61"/>
      <c r="NYS53" s="61"/>
      <c r="NYT53" s="61"/>
      <c r="NYU53" s="61"/>
      <c r="NYV53" s="61"/>
      <c r="NYW53" s="61"/>
      <c r="NYX53" s="61"/>
      <c r="NYY53" s="61"/>
      <c r="NYZ53" s="61"/>
      <c r="NZA53" s="61"/>
      <c r="NZB53" s="61"/>
      <c r="NZC53" s="61"/>
      <c r="NZD53" s="61"/>
      <c r="NZE53" s="61"/>
      <c r="NZF53" s="61"/>
      <c r="NZG53" s="61"/>
      <c r="NZH53" s="61"/>
      <c r="NZI53" s="61"/>
      <c r="NZJ53" s="61"/>
      <c r="NZK53" s="61"/>
      <c r="NZL53" s="61"/>
      <c r="NZM53" s="61"/>
      <c r="NZN53" s="61"/>
      <c r="NZO53" s="61"/>
      <c r="NZP53" s="61"/>
      <c r="NZQ53" s="61"/>
      <c r="NZR53" s="61"/>
      <c r="NZS53" s="61"/>
      <c r="NZT53" s="61"/>
      <c r="NZU53" s="61"/>
      <c r="NZV53" s="61"/>
      <c r="NZW53" s="61"/>
      <c r="NZX53" s="61"/>
      <c r="NZY53" s="61"/>
      <c r="NZZ53" s="61"/>
      <c r="OAA53" s="61"/>
      <c r="OAB53" s="61"/>
      <c r="OAC53" s="61"/>
      <c r="OAD53" s="61"/>
      <c r="OAE53" s="61"/>
      <c r="OAF53" s="61"/>
      <c r="OAG53" s="61"/>
      <c r="OAH53" s="61"/>
      <c r="OAI53" s="61"/>
      <c r="OAJ53" s="61"/>
      <c r="OAK53" s="61"/>
      <c r="OAL53" s="61"/>
      <c r="OAM53" s="61"/>
      <c r="OAN53" s="61"/>
      <c r="OAO53" s="61"/>
      <c r="OAP53" s="61"/>
      <c r="OAQ53" s="61"/>
      <c r="OAR53" s="61"/>
      <c r="OAS53" s="61"/>
      <c r="OAT53" s="61"/>
      <c r="OAU53" s="61"/>
      <c r="OAV53" s="61"/>
      <c r="OAW53" s="61"/>
      <c r="OAX53" s="61"/>
      <c r="OAY53" s="61"/>
      <c r="OAZ53" s="61"/>
      <c r="OBA53" s="61"/>
      <c r="OBB53" s="61"/>
      <c r="OBC53" s="61"/>
      <c r="OBD53" s="61"/>
      <c r="OBE53" s="61"/>
      <c r="OBF53" s="61"/>
      <c r="OBG53" s="61"/>
      <c r="OBH53" s="61"/>
      <c r="OBI53" s="61"/>
      <c r="OBJ53" s="61"/>
      <c r="OBK53" s="61"/>
      <c r="OBL53" s="61"/>
      <c r="OBM53" s="61"/>
      <c r="OBN53" s="61"/>
      <c r="OBO53" s="61"/>
      <c r="OBP53" s="61"/>
      <c r="OBQ53" s="61"/>
      <c r="OBR53" s="61"/>
      <c r="OBS53" s="61"/>
      <c r="OBT53" s="61"/>
      <c r="OBU53" s="61"/>
      <c r="OBV53" s="61"/>
      <c r="OBW53" s="61"/>
      <c r="OBX53" s="61"/>
      <c r="OBY53" s="61"/>
      <c r="OBZ53" s="61"/>
      <c r="OCA53" s="61"/>
      <c r="OCB53" s="61"/>
      <c r="OCC53" s="61"/>
      <c r="OCD53" s="61"/>
      <c r="OCE53" s="61"/>
      <c r="OCF53" s="61"/>
      <c r="OCG53" s="61"/>
      <c r="OCH53" s="61"/>
      <c r="OCI53" s="61"/>
      <c r="OCJ53" s="61"/>
      <c r="OCK53" s="61"/>
      <c r="OCL53" s="61"/>
      <c r="OCM53" s="61"/>
      <c r="OCN53" s="61"/>
      <c r="OCO53" s="61"/>
      <c r="OCP53" s="61"/>
      <c r="OCQ53" s="61"/>
      <c r="OCR53" s="61"/>
      <c r="OCS53" s="61"/>
      <c r="OCT53" s="61"/>
      <c r="OCU53" s="61"/>
      <c r="OCV53" s="61"/>
      <c r="OCW53" s="61"/>
      <c r="OCX53" s="61"/>
      <c r="OCY53" s="61"/>
      <c r="OCZ53" s="61"/>
      <c r="ODA53" s="61"/>
      <c r="ODB53" s="61"/>
      <c r="ODC53" s="61"/>
      <c r="ODD53" s="61"/>
      <c r="ODE53" s="61"/>
      <c r="ODF53" s="61"/>
      <c r="ODG53" s="61"/>
      <c r="ODH53" s="61"/>
      <c r="ODI53" s="61"/>
      <c r="ODJ53" s="61"/>
      <c r="ODK53" s="61"/>
      <c r="ODL53" s="61"/>
      <c r="ODM53" s="61"/>
      <c r="ODN53" s="61"/>
      <c r="ODO53" s="61"/>
      <c r="ODP53" s="61"/>
      <c r="ODQ53" s="61"/>
      <c r="ODR53" s="61"/>
      <c r="ODS53" s="61"/>
      <c r="ODT53" s="61"/>
      <c r="ODU53" s="61"/>
      <c r="ODV53" s="61"/>
      <c r="ODW53" s="61"/>
      <c r="ODX53" s="61"/>
      <c r="ODY53" s="61"/>
      <c r="ODZ53" s="61"/>
      <c r="OEA53" s="61"/>
      <c r="OEB53" s="61"/>
      <c r="OEC53" s="61"/>
      <c r="OED53" s="61"/>
      <c r="OEE53" s="61"/>
      <c r="OEF53" s="61"/>
      <c r="OEG53" s="61"/>
      <c r="OEH53" s="61"/>
      <c r="OEI53" s="61"/>
      <c r="OEJ53" s="61"/>
      <c r="OEK53" s="61"/>
      <c r="OEL53" s="61"/>
      <c r="OEM53" s="61"/>
      <c r="OEN53" s="61"/>
      <c r="OEO53" s="61"/>
      <c r="OEP53" s="61"/>
      <c r="OEQ53" s="61"/>
      <c r="OER53" s="61"/>
      <c r="OES53" s="61"/>
      <c r="OET53" s="61"/>
      <c r="OEU53" s="61"/>
      <c r="OEV53" s="61"/>
      <c r="OEW53" s="61"/>
      <c r="OEX53" s="61"/>
      <c r="OEY53" s="61"/>
      <c r="OEZ53" s="61"/>
      <c r="OFA53" s="61"/>
      <c r="OFB53" s="61"/>
      <c r="OFC53" s="61"/>
      <c r="OFD53" s="61"/>
      <c r="OFE53" s="61"/>
      <c r="OFF53" s="61"/>
      <c r="OFG53" s="61"/>
      <c r="OFH53" s="61"/>
      <c r="OFI53" s="61"/>
      <c r="OFJ53" s="61"/>
      <c r="OFK53" s="61"/>
      <c r="OFL53" s="61"/>
      <c r="OFM53" s="61"/>
      <c r="OFN53" s="61"/>
      <c r="OFO53" s="61"/>
      <c r="OFP53" s="61"/>
      <c r="OFQ53" s="61"/>
      <c r="OFR53" s="61"/>
      <c r="OFS53" s="61"/>
      <c r="OFT53" s="61"/>
      <c r="OFU53" s="61"/>
      <c r="OFV53" s="61"/>
      <c r="OFW53" s="61"/>
      <c r="OFX53" s="61"/>
      <c r="OFY53" s="61"/>
      <c r="OFZ53" s="61"/>
      <c r="OGA53" s="61"/>
      <c r="OGB53" s="61"/>
      <c r="OGC53" s="61"/>
      <c r="OGD53" s="61"/>
      <c r="OGE53" s="61"/>
      <c r="OGF53" s="61"/>
      <c r="OGG53" s="61"/>
      <c r="OGH53" s="61"/>
      <c r="OGI53" s="61"/>
      <c r="OGJ53" s="61"/>
      <c r="OGK53" s="61"/>
      <c r="OGL53" s="61"/>
      <c r="OGM53" s="61"/>
      <c r="OGN53" s="61"/>
      <c r="OGO53" s="61"/>
      <c r="OGP53" s="61"/>
      <c r="OGQ53" s="61"/>
      <c r="OGR53" s="61"/>
      <c r="OGS53" s="61"/>
      <c r="OGT53" s="61"/>
      <c r="OGU53" s="61"/>
      <c r="OGV53" s="61"/>
      <c r="OGW53" s="61"/>
      <c r="OGX53" s="61"/>
      <c r="OGY53" s="61"/>
      <c r="OGZ53" s="61"/>
      <c r="OHA53" s="61"/>
      <c r="OHB53" s="61"/>
      <c r="OHC53" s="61"/>
      <c r="OHD53" s="61"/>
      <c r="OHE53" s="61"/>
      <c r="OHF53" s="61"/>
      <c r="OHG53" s="61"/>
      <c r="OHH53" s="61"/>
      <c r="OHI53" s="61"/>
      <c r="OHJ53" s="61"/>
      <c r="OHK53" s="61"/>
      <c r="OHL53" s="61"/>
      <c r="OHM53" s="61"/>
      <c r="OHN53" s="61"/>
      <c r="OHO53" s="61"/>
      <c r="OHP53" s="61"/>
      <c r="OHQ53" s="61"/>
      <c r="OHR53" s="61"/>
      <c r="OHS53" s="61"/>
      <c r="OHT53" s="61"/>
      <c r="OHU53" s="61"/>
      <c r="OHV53" s="61"/>
      <c r="OHW53" s="61"/>
      <c r="OHX53" s="61"/>
      <c r="OHY53" s="61"/>
      <c r="OHZ53" s="61"/>
      <c r="OIA53" s="61"/>
      <c r="OIB53" s="61"/>
      <c r="OIC53" s="61"/>
      <c r="OID53" s="61"/>
      <c r="OIE53" s="61"/>
      <c r="OIF53" s="61"/>
      <c r="OIG53" s="61"/>
      <c r="OIH53" s="61"/>
      <c r="OII53" s="61"/>
      <c r="OIJ53" s="61"/>
      <c r="OIK53" s="61"/>
      <c r="OIL53" s="61"/>
      <c r="OIM53" s="61"/>
      <c r="OIN53" s="61"/>
      <c r="OIO53" s="61"/>
      <c r="OIP53" s="61"/>
      <c r="OIQ53" s="61"/>
      <c r="OIR53" s="61"/>
      <c r="OIS53" s="61"/>
      <c r="OIT53" s="61"/>
      <c r="OIU53" s="61"/>
      <c r="OIV53" s="61"/>
      <c r="OIW53" s="61"/>
      <c r="OIX53" s="61"/>
      <c r="OIY53" s="61"/>
      <c r="OIZ53" s="61"/>
      <c r="OJA53" s="61"/>
      <c r="OJB53" s="61"/>
      <c r="OJC53" s="61"/>
      <c r="OJD53" s="61"/>
      <c r="OJE53" s="61"/>
      <c r="OJF53" s="61"/>
      <c r="OJG53" s="61"/>
      <c r="OJH53" s="61"/>
      <c r="OJI53" s="61"/>
      <c r="OJJ53" s="61"/>
      <c r="OJK53" s="61"/>
      <c r="OJL53" s="61"/>
      <c r="OJM53" s="61"/>
      <c r="OJN53" s="61"/>
      <c r="OJO53" s="61"/>
      <c r="OJP53" s="61"/>
      <c r="OJQ53" s="61"/>
      <c r="OJR53" s="61"/>
      <c r="OJS53" s="61"/>
      <c r="OJT53" s="61"/>
      <c r="OJU53" s="61"/>
      <c r="OJV53" s="61"/>
      <c r="OJW53" s="61"/>
      <c r="OJX53" s="61"/>
      <c r="OJY53" s="61"/>
      <c r="OJZ53" s="61"/>
      <c r="OKA53" s="61"/>
      <c r="OKB53" s="61"/>
      <c r="OKC53" s="61"/>
      <c r="OKD53" s="61"/>
      <c r="OKE53" s="61"/>
      <c r="OKF53" s="61"/>
      <c r="OKG53" s="61"/>
      <c r="OKH53" s="61"/>
      <c r="OKI53" s="61"/>
      <c r="OKJ53" s="61"/>
      <c r="OKK53" s="61"/>
      <c r="OKL53" s="61"/>
      <c r="OKM53" s="61"/>
      <c r="OKN53" s="61"/>
      <c r="OKO53" s="61"/>
      <c r="OKP53" s="61"/>
      <c r="OKQ53" s="61"/>
      <c r="OKR53" s="61"/>
      <c r="OKS53" s="61"/>
      <c r="OKT53" s="61"/>
      <c r="OKU53" s="61"/>
      <c r="OKV53" s="61"/>
      <c r="OKW53" s="61"/>
      <c r="OKX53" s="61"/>
      <c r="OKY53" s="61"/>
      <c r="OKZ53" s="61"/>
      <c r="OLA53" s="61"/>
      <c r="OLB53" s="61"/>
      <c r="OLC53" s="61"/>
      <c r="OLD53" s="61"/>
      <c r="OLE53" s="61"/>
      <c r="OLF53" s="61"/>
      <c r="OLG53" s="61"/>
      <c r="OLH53" s="61"/>
      <c r="OLI53" s="61"/>
      <c r="OLJ53" s="61"/>
      <c r="OLK53" s="61"/>
      <c r="OLL53" s="61"/>
      <c r="OLM53" s="61"/>
      <c r="OLN53" s="61"/>
      <c r="OLO53" s="61"/>
      <c r="OLP53" s="61"/>
      <c r="OLQ53" s="61"/>
      <c r="OLR53" s="61"/>
      <c r="OLS53" s="61"/>
      <c r="OLT53" s="61"/>
      <c r="OLU53" s="61"/>
      <c r="OLV53" s="61"/>
      <c r="OLW53" s="61"/>
      <c r="OLX53" s="61"/>
      <c r="OLY53" s="61"/>
      <c r="OLZ53" s="61"/>
      <c r="OMA53" s="61"/>
      <c r="OMB53" s="61"/>
      <c r="OMC53" s="61"/>
      <c r="OMD53" s="61"/>
      <c r="OME53" s="61"/>
      <c r="OMF53" s="61"/>
      <c r="OMG53" s="61"/>
      <c r="OMH53" s="61"/>
      <c r="OMI53" s="61"/>
      <c r="OMJ53" s="61"/>
      <c r="OMK53" s="61"/>
      <c r="OML53" s="61"/>
      <c r="OMM53" s="61"/>
      <c r="OMN53" s="61"/>
      <c r="OMO53" s="61"/>
      <c r="OMP53" s="61"/>
      <c r="OMQ53" s="61"/>
      <c r="OMR53" s="61"/>
      <c r="OMS53" s="61"/>
      <c r="OMT53" s="61"/>
      <c r="OMU53" s="61"/>
      <c r="OMV53" s="61"/>
      <c r="OMW53" s="61"/>
      <c r="OMX53" s="61"/>
      <c r="OMY53" s="61"/>
      <c r="OMZ53" s="61"/>
      <c r="ONA53" s="61"/>
      <c r="ONB53" s="61"/>
      <c r="ONC53" s="61"/>
      <c r="OND53" s="61"/>
      <c r="ONE53" s="61"/>
      <c r="ONF53" s="61"/>
      <c r="ONG53" s="61"/>
      <c r="ONH53" s="61"/>
      <c r="ONI53" s="61"/>
      <c r="ONJ53" s="61"/>
      <c r="ONK53" s="61"/>
      <c r="ONL53" s="61"/>
      <c r="ONM53" s="61"/>
      <c r="ONN53" s="61"/>
      <c r="ONO53" s="61"/>
      <c r="ONP53" s="61"/>
      <c r="ONQ53" s="61"/>
      <c r="ONR53" s="61"/>
      <c r="ONS53" s="61"/>
      <c r="ONT53" s="61"/>
      <c r="ONU53" s="61"/>
      <c r="ONV53" s="61"/>
      <c r="ONW53" s="61"/>
      <c r="ONX53" s="61"/>
      <c r="ONY53" s="61"/>
      <c r="ONZ53" s="61"/>
      <c r="OOA53" s="61"/>
      <c r="OOB53" s="61"/>
      <c r="OOC53" s="61"/>
      <c r="OOD53" s="61"/>
      <c r="OOE53" s="61"/>
      <c r="OOF53" s="61"/>
      <c r="OOG53" s="61"/>
      <c r="OOH53" s="61"/>
      <c r="OOI53" s="61"/>
      <c r="OOJ53" s="61"/>
      <c r="OOK53" s="61"/>
      <c r="OOL53" s="61"/>
      <c r="OOM53" s="61"/>
      <c r="OON53" s="61"/>
      <c r="OOO53" s="61"/>
      <c r="OOP53" s="61"/>
      <c r="OOQ53" s="61"/>
      <c r="OOR53" s="61"/>
      <c r="OOS53" s="61"/>
      <c r="OOT53" s="61"/>
      <c r="OOU53" s="61"/>
      <c r="OOV53" s="61"/>
      <c r="OOW53" s="61"/>
      <c r="OOX53" s="61"/>
      <c r="OOY53" s="61"/>
      <c r="OOZ53" s="61"/>
      <c r="OPA53" s="61"/>
      <c r="OPB53" s="61"/>
      <c r="OPC53" s="61"/>
      <c r="OPD53" s="61"/>
      <c r="OPE53" s="61"/>
      <c r="OPF53" s="61"/>
      <c r="OPG53" s="61"/>
      <c r="OPH53" s="61"/>
      <c r="OPI53" s="61"/>
      <c r="OPJ53" s="61"/>
      <c r="OPK53" s="61"/>
      <c r="OPL53" s="61"/>
      <c r="OPM53" s="61"/>
      <c r="OPN53" s="61"/>
      <c r="OPO53" s="61"/>
      <c r="OPP53" s="61"/>
      <c r="OPQ53" s="61"/>
      <c r="OPR53" s="61"/>
      <c r="OPS53" s="61"/>
      <c r="OPT53" s="61"/>
      <c r="OPU53" s="61"/>
      <c r="OPV53" s="61"/>
      <c r="OPW53" s="61"/>
      <c r="OPX53" s="61"/>
      <c r="OPY53" s="61"/>
      <c r="OPZ53" s="61"/>
      <c r="OQA53" s="61"/>
      <c r="OQB53" s="61"/>
      <c r="OQC53" s="61"/>
      <c r="OQD53" s="61"/>
      <c r="OQE53" s="61"/>
      <c r="OQF53" s="61"/>
      <c r="OQG53" s="61"/>
      <c r="OQH53" s="61"/>
      <c r="OQI53" s="61"/>
      <c r="OQJ53" s="61"/>
      <c r="OQK53" s="61"/>
      <c r="OQL53" s="61"/>
      <c r="OQM53" s="61"/>
      <c r="OQN53" s="61"/>
      <c r="OQO53" s="61"/>
      <c r="OQP53" s="61"/>
      <c r="OQQ53" s="61"/>
      <c r="OQR53" s="61"/>
      <c r="OQS53" s="61"/>
      <c r="OQT53" s="61"/>
      <c r="OQU53" s="61"/>
      <c r="OQV53" s="61"/>
      <c r="OQW53" s="61"/>
      <c r="OQX53" s="61"/>
      <c r="OQY53" s="61"/>
      <c r="OQZ53" s="61"/>
      <c r="ORA53" s="61"/>
      <c r="ORB53" s="61"/>
      <c r="ORC53" s="61"/>
      <c r="ORD53" s="61"/>
      <c r="ORE53" s="61"/>
      <c r="ORF53" s="61"/>
      <c r="ORG53" s="61"/>
      <c r="ORH53" s="61"/>
      <c r="ORI53" s="61"/>
      <c r="ORJ53" s="61"/>
      <c r="ORK53" s="61"/>
      <c r="ORL53" s="61"/>
      <c r="ORM53" s="61"/>
      <c r="ORN53" s="61"/>
      <c r="ORO53" s="61"/>
      <c r="ORP53" s="61"/>
      <c r="ORQ53" s="61"/>
      <c r="ORR53" s="61"/>
      <c r="ORS53" s="61"/>
      <c r="ORT53" s="61"/>
      <c r="ORU53" s="61"/>
      <c r="ORV53" s="61"/>
      <c r="ORW53" s="61"/>
      <c r="ORX53" s="61"/>
      <c r="ORY53" s="61"/>
      <c r="ORZ53" s="61"/>
      <c r="OSA53" s="61"/>
      <c r="OSB53" s="61"/>
      <c r="OSC53" s="61"/>
      <c r="OSD53" s="61"/>
      <c r="OSE53" s="61"/>
      <c r="OSF53" s="61"/>
      <c r="OSG53" s="61"/>
      <c r="OSH53" s="61"/>
      <c r="OSI53" s="61"/>
      <c r="OSJ53" s="61"/>
      <c r="OSK53" s="61"/>
      <c r="OSL53" s="61"/>
      <c r="OSM53" s="61"/>
      <c r="OSN53" s="61"/>
      <c r="OSO53" s="61"/>
      <c r="OSP53" s="61"/>
      <c r="OSQ53" s="61"/>
      <c r="OSR53" s="61"/>
      <c r="OSS53" s="61"/>
      <c r="OST53" s="61"/>
      <c r="OSU53" s="61"/>
      <c r="OSV53" s="61"/>
      <c r="OSW53" s="61"/>
      <c r="OSX53" s="61"/>
      <c r="OSY53" s="61"/>
      <c r="OSZ53" s="61"/>
      <c r="OTA53" s="61"/>
      <c r="OTB53" s="61"/>
      <c r="OTC53" s="61"/>
      <c r="OTD53" s="61"/>
      <c r="OTE53" s="61"/>
      <c r="OTF53" s="61"/>
      <c r="OTG53" s="61"/>
      <c r="OTH53" s="61"/>
      <c r="OTI53" s="61"/>
      <c r="OTJ53" s="61"/>
      <c r="OTK53" s="61"/>
      <c r="OTL53" s="61"/>
      <c r="OTM53" s="61"/>
      <c r="OTN53" s="61"/>
      <c r="OTO53" s="61"/>
      <c r="OTP53" s="61"/>
      <c r="OTQ53" s="61"/>
      <c r="OTR53" s="61"/>
      <c r="OTS53" s="61"/>
      <c r="OTT53" s="61"/>
      <c r="OTU53" s="61"/>
      <c r="OTV53" s="61"/>
      <c r="OTW53" s="61"/>
      <c r="OTX53" s="61"/>
      <c r="OTY53" s="61"/>
      <c r="OTZ53" s="61"/>
      <c r="OUA53" s="61"/>
      <c r="OUB53" s="61"/>
      <c r="OUC53" s="61"/>
      <c r="OUD53" s="61"/>
      <c r="OUE53" s="61"/>
      <c r="OUF53" s="61"/>
      <c r="OUG53" s="61"/>
      <c r="OUH53" s="61"/>
      <c r="OUI53" s="61"/>
      <c r="OUJ53" s="61"/>
      <c r="OUK53" s="61"/>
      <c r="OUL53" s="61"/>
      <c r="OUM53" s="61"/>
      <c r="OUN53" s="61"/>
      <c r="OUO53" s="61"/>
      <c r="OUP53" s="61"/>
      <c r="OUQ53" s="61"/>
      <c r="OUR53" s="61"/>
      <c r="OUS53" s="61"/>
      <c r="OUT53" s="61"/>
      <c r="OUU53" s="61"/>
      <c r="OUV53" s="61"/>
      <c r="OUW53" s="61"/>
      <c r="OUX53" s="61"/>
      <c r="OUY53" s="61"/>
      <c r="OUZ53" s="61"/>
      <c r="OVA53" s="61"/>
      <c r="OVB53" s="61"/>
      <c r="OVC53" s="61"/>
      <c r="OVD53" s="61"/>
      <c r="OVE53" s="61"/>
      <c r="OVF53" s="61"/>
      <c r="OVG53" s="61"/>
      <c r="OVH53" s="61"/>
      <c r="OVI53" s="61"/>
      <c r="OVJ53" s="61"/>
      <c r="OVK53" s="61"/>
      <c r="OVL53" s="61"/>
      <c r="OVM53" s="61"/>
      <c r="OVN53" s="61"/>
      <c r="OVO53" s="61"/>
      <c r="OVP53" s="61"/>
      <c r="OVQ53" s="61"/>
      <c r="OVR53" s="61"/>
      <c r="OVS53" s="61"/>
      <c r="OVT53" s="61"/>
      <c r="OVU53" s="61"/>
      <c r="OVV53" s="61"/>
      <c r="OVW53" s="61"/>
      <c r="OVX53" s="61"/>
      <c r="OVY53" s="61"/>
      <c r="OVZ53" s="61"/>
      <c r="OWA53" s="61"/>
      <c r="OWB53" s="61"/>
      <c r="OWC53" s="61"/>
      <c r="OWD53" s="61"/>
      <c r="OWE53" s="61"/>
      <c r="OWF53" s="61"/>
      <c r="OWG53" s="61"/>
      <c r="OWH53" s="61"/>
      <c r="OWI53" s="61"/>
      <c r="OWJ53" s="61"/>
      <c r="OWK53" s="61"/>
      <c r="OWL53" s="61"/>
      <c r="OWM53" s="61"/>
      <c r="OWN53" s="61"/>
      <c r="OWO53" s="61"/>
      <c r="OWP53" s="61"/>
      <c r="OWQ53" s="61"/>
      <c r="OWR53" s="61"/>
      <c r="OWS53" s="61"/>
      <c r="OWT53" s="61"/>
      <c r="OWU53" s="61"/>
      <c r="OWV53" s="61"/>
      <c r="OWW53" s="61"/>
      <c r="OWX53" s="61"/>
      <c r="OWY53" s="61"/>
      <c r="OWZ53" s="61"/>
      <c r="OXA53" s="61"/>
      <c r="OXB53" s="61"/>
      <c r="OXC53" s="61"/>
      <c r="OXD53" s="61"/>
      <c r="OXE53" s="61"/>
      <c r="OXF53" s="61"/>
      <c r="OXG53" s="61"/>
      <c r="OXH53" s="61"/>
      <c r="OXI53" s="61"/>
      <c r="OXJ53" s="61"/>
      <c r="OXK53" s="61"/>
      <c r="OXL53" s="61"/>
      <c r="OXM53" s="61"/>
      <c r="OXN53" s="61"/>
      <c r="OXO53" s="61"/>
      <c r="OXP53" s="61"/>
      <c r="OXQ53" s="61"/>
      <c r="OXR53" s="61"/>
      <c r="OXS53" s="61"/>
      <c r="OXT53" s="61"/>
      <c r="OXU53" s="61"/>
      <c r="OXV53" s="61"/>
      <c r="OXW53" s="61"/>
      <c r="OXX53" s="61"/>
      <c r="OXY53" s="61"/>
      <c r="OXZ53" s="61"/>
      <c r="OYA53" s="61"/>
      <c r="OYB53" s="61"/>
      <c r="OYC53" s="61"/>
      <c r="OYD53" s="61"/>
      <c r="OYE53" s="61"/>
      <c r="OYF53" s="61"/>
      <c r="OYG53" s="61"/>
      <c r="OYH53" s="61"/>
      <c r="OYI53" s="61"/>
      <c r="OYJ53" s="61"/>
      <c r="OYK53" s="61"/>
      <c r="OYL53" s="61"/>
      <c r="OYM53" s="61"/>
      <c r="OYN53" s="61"/>
      <c r="OYO53" s="61"/>
      <c r="OYP53" s="61"/>
      <c r="OYQ53" s="61"/>
      <c r="OYR53" s="61"/>
      <c r="OYS53" s="61"/>
      <c r="OYT53" s="61"/>
      <c r="OYU53" s="61"/>
      <c r="OYV53" s="61"/>
      <c r="OYW53" s="61"/>
      <c r="OYX53" s="61"/>
      <c r="OYY53" s="61"/>
      <c r="OYZ53" s="61"/>
      <c r="OZA53" s="61"/>
      <c r="OZB53" s="61"/>
      <c r="OZC53" s="61"/>
      <c r="OZD53" s="61"/>
      <c r="OZE53" s="61"/>
      <c r="OZF53" s="61"/>
      <c r="OZG53" s="61"/>
      <c r="OZH53" s="61"/>
      <c r="OZI53" s="61"/>
      <c r="OZJ53" s="61"/>
      <c r="OZK53" s="61"/>
      <c r="OZL53" s="61"/>
      <c r="OZM53" s="61"/>
      <c r="OZN53" s="61"/>
      <c r="OZO53" s="61"/>
      <c r="OZP53" s="61"/>
      <c r="OZQ53" s="61"/>
      <c r="OZR53" s="61"/>
      <c r="OZS53" s="61"/>
      <c r="OZT53" s="61"/>
      <c r="OZU53" s="61"/>
      <c r="OZV53" s="61"/>
      <c r="OZW53" s="61"/>
      <c r="OZX53" s="61"/>
      <c r="OZY53" s="61"/>
      <c r="OZZ53" s="61"/>
      <c r="PAA53" s="61"/>
      <c r="PAB53" s="61"/>
      <c r="PAC53" s="61"/>
      <c r="PAD53" s="61"/>
      <c r="PAE53" s="61"/>
      <c r="PAF53" s="61"/>
      <c r="PAG53" s="61"/>
      <c r="PAH53" s="61"/>
      <c r="PAI53" s="61"/>
      <c r="PAJ53" s="61"/>
      <c r="PAK53" s="61"/>
      <c r="PAL53" s="61"/>
      <c r="PAM53" s="61"/>
      <c r="PAN53" s="61"/>
      <c r="PAO53" s="61"/>
      <c r="PAP53" s="61"/>
      <c r="PAQ53" s="61"/>
      <c r="PAR53" s="61"/>
      <c r="PAS53" s="61"/>
      <c r="PAT53" s="61"/>
      <c r="PAU53" s="61"/>
      <c r="PAV53" s="61"/>
      <c r="PAW53" s="61"/>
      <c r="PAX53" s="61"/>
      <c r="PAY53" s="61"/>
      <c r="PAZ53" s="61"/>
      <c r="PBA53" s="61"/>
      <c r="PBB53" s="61"/>
      <c r="PBC53" s="61"/>
      <c r="PBD53" s="61"/>
      <c r="PBE53" s="61"/>
      <c r="PBF53" s="61"/>
      <c r="PBG53" s="61"/>
      <c r="PBH53" s="61"/>
      <c r="PBI53" s="61"/>
      <c r="PBJ53" s="61"/>
      <c r="PBK53" s="61"/>
      <c r="PBL53" s="61"/>
      <c r="PBM53" s="61"/>
      <c r="PBN53" s="61"/>
      <c r="PBO53" s="61"/>
      <c r="PBP53" s="61"/>
      <c r="PBQ53" s="61"/>
      <c r="PBR53" s="61"/>
      <c r="PBS53" s="61"/>
      <c r="PBT53" s="61"/>
      <c r="PBU53" s="61"/>
      <c r="PBV53" s="61"/>
      <c r="PBW53" s="61"/>
      <c r="PBX53" s="61"/>
      <c r="PBY53" s="61"/>
      <c r="PBZ53" s="61"/>
      <c r="PCA53" s="61"/>
      <c r="PCB53" s="61"/>
      <c r="PCC53" s="61"/>
      <c r="PCD53" s="61"/>
      <c r="PCE53" s="61"/>
      <c r="PCF53" s="61"/>
      <c r="PCG53" s="61"/>
      <c r="PCH53" s="61"/>
      <c r="PCI53" s="61"/>
      <c r="PCJ53" s="61"/>
      <c r="PCK53" s="61"/>
      <c r="PCL53" s="61"/>
      <c r="PCM53" s="61"/>
      <c r="PCN53" s="61"/>
      <c r="PCO53" s="61"/>
      <c r="PCP53" s="61"/>
      <c r="PCQ53" s="61"/>
      <c r="PCR53" s="61"/>
      <c r="PCS53" s="61"/>
      <c r="PCT53" s="61"/>
      <c r="PCU53" s="61"/>
      <c r="PCV53" s="61"/>
      <c r="PCW53" s="61"/>
      <c r="PCX53" s="61"/>
      <c r="PCY53" s="61"/>
      <c r="PCZ53" s="61"/>
      <c r="PDA53" s="61"/>
      <c r="PDB53" s="61"/>
      <c r="PDC53" s="61"/>
      <c r="PDD53" s="61"/>
      <c r="PDE53" s="61"/>
      <c r="PDF53" s="61"/>
      <c r="PDG53" s="61"/>
      <c r="PDH53" s="61"/>
      <c r="PDI53" s="61"/>
      <c r="PDJ53" s="61"/>
      <c r="PDK53" s="61"/>
      <c r="PDL53" s="61"/>
      <c r="PDM53" s="61"/>
      <c r="PDN53" s="61"/>
      <c r="PDO53" s="61"/>
      <c r="PDP53" s="61"/>
      <c r="PDQ53" s="61"/>
      <c r="PDR53" s="61"/>
      <c r="PDS53" s="61"/>
      <c r="PDT53" s="61"/>
      <c r="PDU53" s="61"/>
      <c r="PDV53" s="61"/>
      <c r="PDW53" s="61"/>
      <c r="PDX53" s="61"/>
      <c r="PDY53" s="61"/>
      <c r="PDZ53" s="61"/>
      <c r="PEA53" s="61"/>
      <c r="PEB53" s="61"/>
      <c r="PEC53" s="61"/>
      <c r="PED53" s="61"/>
      <c r="PEE53" s="61"/>
      <c r="PEF53" s="61"/>
      <c r="PEG53" s="61"/>
      <c r="PEH53" s="61"/>
      <c r="PEI53" s="61"/>
      <c r="PEJ53" s="61"/>
      <c r="PEK53" s="61"/>
      <c r="PEL53" s="61"/>
      <c r="PEM53" s="61"/>
      <c r="PEN53" s="61"/>
      <c r="PEO53" s="61"/>
      <c r="PEP53" s="61"/>
      <c r="PEQ53" s="61"/>
      <c r="PER53" s="61"/>
      <c r="PES53" s="61"/>
      <c r="PET53" s="61"/>
      <c r="PEU53" s="61"/>
      <c r="PEV53" s="61"/>
      <c r="PEW53" s="61"/>
      <c r="PEX53" s="61"/>
      <c r="PEY53" s="61"/>
      <c r="PEZ53" s="61"/>
      <c r="PFA53" s="61"/>
      <c r="PFB53" s="61"/>
      <c r="PFC53" s="61"/>
      <c r="PFD53" s="61"/>
      <c r="PFE53" s="61"/>
      <c r="PFF53" s="61"/>
      <c r="PFG53" s="61"/>
      <c r="PFH53" s="61"/>
      <c r="PFI53" s="61"/>
      <c r="PFJ53" s="61"/>
      <c r="PFK53" s="61"/>
      <c r="PFL53" s="61"/>
      <c r="PFM53" s="61"/>
      <c r="PFN53" s="61"/>
      <c r="PFO53" s="61"/>
      <c r="PFP53" s="61"/>
      <c r="PFQ53" s="61"/>
      <c r="PFR53" s="61"/>
      <c r="PFS53" s="61"/>
      <c r="PFT53" s="61"/>
      <c r="PFU53" s="61"/>
      <c r="PFV53" s="61"/>
      <c r="PFW53" s="61"/>
      <c r="PFX53" s="61"/>
      <c r="PFY53" s="61"/>
      <c r="PFZ53" s="61"/>
      <c r="PGA53" s="61"/>
      <c r="PGB53" s="61"/>
      <c r="PGC53" s="61"/>
      <c r="PGD53" s="61"/>
      <c r="PGE53" s="61"/>
      <c r="PGF53" s="61"/>
      <c r="PGG53" s="61"/>
      <c r="PGH53" s="61"/>
      <c r="PGI53" s="61"/>
      <c r="PGJ53" s="61"/>
      <c r="PGK53" s="61"/>
      <c r="PGL53" s="61"/>
      <c r="PGM53" s="61"/>
      <c r="PGN53" s="61"/>
      <c r="PGO53" s="61"/>
      <c r="PGP53" s="61"/>
      <c r="PGQ53" s="61"/>
      <c r="PGR53" s="61"/>
      <c r="PGS53" s="61"/>
      <c r="PGT53" s="61"/>
      <c r="PGU53" s="61"/>
      <c r="PGV53" s="61"/>
      <c r="PGW53" s="61"/>
      <c r="PGX53" s="61"/>
      <c r="PGY53" s="61"/>
      <c r="PGZ53" s="61"/>
      <c r="PHA53" s="61"/>
      <c r="PHB53" s="61"/>
      <c r="PHC53" s="61"/>
      <c r="PHD53" s="61"/>
      <c r="PHE53" s="61"/>
      <c r="PHF53" s="61"/>
      <c r="PHG53" s="61"/>
      <c r="PHH53" s="61"/>
      <c r="PHI53" s="61"/>
      <c r="PHJ53" s="61"/>
      <c r="PHK53" s="61"/>
      <c r="PHL53" s="61"/>
      <c r="PHM53" s="61"/>
      <c r="PHN53" s="61"/>
      <c r="PHO53" s="61"/>
      <c r="PHP53" s="61"/>
      <c r="PHQ53" s="61"/>
      <c r="PHR53" s="61"/>
      <c r="PHS53" s="61"/>
      <c r="PHT53" s="61"/>
      <c r="PHU53" s="61"/>
      <c r="PHV53" s="61"/>
      <c r="PHW53" s="61"/>
      <c r="PHX53" s="61"/>
      <c r="PHY53" s="61"/>
      <c r="PHZ53" s="61"/>
      <c r="PIA53" s="61"/>
      <c r="PIB53" s="61"/>
      <c r="PIC53" s="61"/>
      <c r="PID53" s="61"/>
      <c r="PIE53" s="61"/>
      <c r="PIF53" s="61"/>
      <c r="PIG53" s="61"/>
      <c r="PIH53" s="61"/>
      <c r="PII53" s="61"/>
      <c r="PIJ53" s="61"/>
      <c r="PIK53" s="61"/>
      <c r="PIL53" s="61"/>
      <c r="PIM53" s="61"/>
      <c r="PIN53" s="61"/>
      <c r="PIO53" s="61"/>
      <c r="PIP53" s="61"/>
      <c r="PIQ53" s="61"/>
      <c r="PIR53" s="61"/>
      <c r="PIS53" s="61"/>
      <c r="PIT53" s="61"/>
      <c r="PIU53" s="61"/>
      <c r="PIV53" s="61"/>
      <c r="PIW53" s="61"/>
      <c r="PIX53" s="61"/>
      <c r="PIY53" s="61"/>
      <c r="PIZ53" s="61"/>
      <c r="PJA53" s="61"/>
      <c r="PJB53" s="61"/>
      <c r="PJC53" s="61"/>
      <c r="PJD53" s="61"/>
      <c r="PJE53" s="61"/>
      <c r="PJF53" s="61"/>
      <c r="PJG53" s="61"/>
      <c r="PJH53" s="61"/>
      <c r="PJI53" s="61"/>
      <c r="PJJ53" s="61"/>
      <c r="PJK53" s="61"/>
      <c r="PJL53" s="61"/>
      <c r="PJM53" s="61"/>
      <c r="PJN53" s="61"/>
      <c r="PJO53" s="61"/>
      <c r="PJP53" s="61"/>
      <c r="PJQ53" s="61"/>
      <c r="PJR53" s="61"/>
      <c r="PJS53" s="61"/>
      <c r="PJT53" s="61"/>
      <c r="PJU53" s="61"/>
      <c r="PJV53" s="61"/>
      <c r="PJW53" s="61"/>
      <c r="PJX53" s="61"/>
      <c r="PJY53" s="61"/>
      <c r="PJZ53" s="61"/>
      <c r="PKA53" s="61"/>
      <c r="PKB53" s="61"/>
      <c r="PKC53" s="61"/>
      <c r="PKD53" s="61"/>
      <c r="PKE53" s="61"/>
      <c r="PKF53" s="61"/>
      <c r="PKG53" s="61"/>
      <c r="PKH53" s="61"/>
      <c r="PKI53" s="61"/>
      <c r="PKJ53" s="61"/>
      <c r="PKK53" s="61"/>
      <c r="PKL53" s="61"/>
      <c r="PKM53" s="61"/>
      <c r="PKN53" s="61"/>
      <c r="PKO53" s="61"/>
      <c r="PKP53" s="61"/>
      <c r="PKQ53" s="61"/>
      <c r="PKR53" s="61"/>
      <c r="PKS53" s="61"/>
      <c r="PKT53" s="61"/>
      <c r="PKU53" s="61"/>
      <c r="PKV53" s="61"/>
      <c r="PKW53" s="61"/>
      <c r="PKX53" s="61"/>
      <c r="PKY53" s="61"/>
      <c r="PKZ53" s="61"/>
      <c r="PLA53" s="61"/>
      <c r="PLB53" s="61"/>
      <c r="PLC53" s="61"/>
      <c r="PLD53" s="61"/>
      <c r="PLE53" s="61"/>
      <c r="PLF53" s="61"/>
      <c r="PLG53" s="61"/>
      <c r="PLH53" s="61"/>
      <c r="PLI53" s="61"/>
      <c r="PLJ53" s="61"/>
      <c r="PLK53" s="61"/>
      <c r="PLL53" s="61"/>
      <c r="PLM53" s="61"/>
      <c r="PLN53" s="61"/>
      <c r="PLO53" s="61"/>
      <c r="PLP53" s="61"/>
      <c r="PLQ53" s="61"/>
      <c r="PLR53" s="61"/>
      <c r="PLS53" s="61"/>
      <c r="PLT53" s="61"/>
      <c r="PLU53" s="61"/>
      <c r="PLV53" s="61"/>
      <c r="PLW53" s="61"/>
      <c r="PLX53" s="61"/>
      <c r="PLY53" s="61"/>
      <c r="PLZ53" s="61"/>
      <c r="PMA53" s="61"/>
      <c r="PMB53" s="61"/>
      <c r="PMC53" s="61"/>
      <c r="PMD53" s="61"/>
      <c r="PME53" s="61"/>
      <c r="PMF53" s="61"/>
      <c r="PMG53" s="61"/>
      <c r="PMH53" s="61"/>
      <c r="PMI53" s="61"/>
      <c r="PMJ53" s="61"/>
      <c r="PMK53" s="61"/>
      <c r="PML53" s="61"/>
      <c r="PMM53" s="61"/>
      <c r="PMN53" s="61"/>
      <c r="PMO53" s="61"/>
      <c r="PMP53" s="61"/>
      <c r="PMQ53" s="61"/>
      <c r="PMR53" s="61"/>
      <c r="PMS53" s="61"/>
      <c r="PMT53" s="61"/>
      <c r="PMU53" s="61"/>
      <c r="PMV53" s="61"/>
      <c r="PMW53" s="61"/>
      <c r="PMX53" s="61"/>
      <c r="PMY53" s="61"/>
      <c r="PMZ53" s="61"/>
      <c r="PNA53" s="61"/>
      <c r="PNB53" s="61"/>
      <c r="PNC53" s="61"/>
      <c r="PND53" s="61"/>
      <c r="PNE53" s="61"/>
      <c r="PNF53" s="61"/>
      <c r="PNG53" s="61"/>
      <c r="PNH53" s="61"/>
      <c r="PNI53" s="61"/>
      <c r="PNJ53" s="61"/>
      <c r="PNK53" s="61"/>
      <c r="PNL53" s="61"/>
      <c r="PNM53" s="61"/>
      <c r="PNN53" s="61"/>
      <c r="PNO53" s="61"/>
      <c r="PNP53" s="61"/>
      <c r="PNQ53" s="61"/>
      <c r="PNR53" s="61"/>
      <c r="PNS53" s="61"/>
      <c r="PNT53" s="61"/>
      <c r="PNU53" s="61"/>
      <c r="PNV53" s="61"/>
      <c r="PNW53" s="61"/>
      <c r="PNX53" s="61"/>
      <c r="PNY53" s="61"/>
      <c r="PNZ53" s="61"/>
      <c r="POA53" s="61"/>
      <c r="POB53" s="61"/>
      <c r="POC53" s="61"/>
      <c r="POD53" s="61"/>
      <c r="POE53" s="61"/>
      <c r="POF53" s="61"/>
      <c r="POG53" s="61"/>
      <c r="POH53" s="61"/>
      <c r="POI53" s="61"/>
      <c r="POJ53" s="61"/>
      <c r="POK53" s="61"/>
      <c r="POL53" s="61"/>
      <c r="POM53" s="61"/>
      <c r="PON53" s="61"/>
      <c r="POO53" s="61"/>
      <c r="POP53" s="61"/>
      <c r="POQ53" s="61"/>
      <c r="POR53" s="61"/>
      <c r="POS53" s="61"/>
      <c r="POT53" s="61"/>
      <c r="POU53" s="61"/>
      <c r="POV53" s="61"/>
      <c r="POW53" s="61"/>
      <c r="POX53" s="61"/>
      <c r="POY53" s="61"/>
      <c r="POZ53" s="61"/>
      <c r="PPA53" s="61"/>
      <c r="PPB53" s="61"/>
      <c r="PPC53" s="61"/>
      <c r="PPD53" s="61"/>
      <c r="PPE53" s="61"/>
      <c r="PPF53" s="61"/>
      <c r="PPG53" s="61"/>
      <c r="PPH53" s="61"/>
      <c r="PPI53" s="61"/>
      <c r="PPJ53" s="61"/>
      <c r="PPK53" s="61"/>
      <c r="PPL53" s="61"/>
      <c r="PPM53" s="61"/>
      <c r="PPN53" s="61"/>
      <c r="PPO53" s="61"/>
      <c r="PPP53" s="61"/>
      <c r="PPQ53" s="61"/>
      <c r="PPR53" s="61"/>
      <c r="PPS53" s="61"/>
      <c r="PPT53" s="61"/>
      <c r="PPU53" s="61"/>
      <c r="PPV53" s="61"/>
      <c r="PPW53" s="61"/>
      <c r="PPX53" s="61"/>
      <c r="PPY53" s="61"/>
      <c r="PPZ53" s="61"/>
      <c r="PQA53" s="61"/>
      <c r="PQB53" s="61"/>
      <c r="PQC53" s="61"/>
      <c r="PQD53" s="61"/>
      <c r="PQE53" s="61"/>
      <c r="PQF53" s="61"/>
      <c r="PQG53" s="61"/>
      <c r="PQH53" s="61"/>
      <c r="PQI53" s="61"/>
      <c r="PQJ53" s="61"/>
      <c r="PQK53" s="61"/>
      <c r="PQL53" s="61"/>
      <c r="PQM53" s="61"/>
      <c r="PQN53" s="61"/>
      <c r="PQO53" s="61"/>
      <c r="PQP53" s="61"/>
      <c r="PQQ53" s="61"/>
      <c r="PQR53" s="61"/>
      <c r="PQS53" s="61"/>
      <c r="PQT53" s="61"/>
      <c r="PQU53" s="61"/>
      <c r="PQV53" s="61"/>
      <c r="PQW53" s="61"/>
      <c r="PQX53" s="61"/>
      <c r="PQY53" s="61"/>
      <c r="PQZ53" s="61"/>
      <c r="PRA53" s="61"/>
      <c r="PRB53" s="61"/>
      <c r="PRC53" s="61"/>
      <c r="PRD53" s="61"/>
      <c r="PRE53" s="61"/>
      <c r="PRF53" s="61"/>
      <c r="PRG53" s="61"/>
      <c r="PRH53" s="61"/>
      <c r="PRI53" s="61"/>
      <c r="PRJ53" s="61"/>
      <c r="PRK53" s="61"/>
      <c r="PRL53" s="61"/>
      <c r="PRM53" s="61"/>
      <c r="PRN53" s="61"/>
      <c r="PRO53" s="61"/>
      <c r="PRP53" s="61"/>
      <c r="PRQ53" s="61"/>
      <c r="PRR53" s="61"/>
      <c r="PRS53" s="61"/>
      <c r="PRT53" s="61"/>
      <c r="PRU53" s="61"/>
      <c r="PRV53" s="61"/>
      <c r="PRW53" s="61"/>
      <c r="PRX53" s="61"/>
      <c r="PRY53" s="61"/>
      <c r="PRZ53" s="61"/>
      <c r="PSA53" s="61"/>
      <c r="PSB53" s="61"/>
      <c r="PSC53" s="61"/>
      <c r="PSD53" s="61"/>
      <c r="PSE53" s="61"/>
      <c r="PSF53" s="61"/>
      <c r="PSG53" s="61"/>
      <c r="PSH53" s="61"/>
      <c r="PSI53" s="61"/>
      <c r="PSJ53" s="61"/>
      <c r="PSK53" s="61"/>
      <c r="PSL53" s="61"/>
      <c r="PSM53" s="61"/>
      <c r="PSN53" s="61"/>
      <c r="PSO53" s="61"/>
      <c r="PSP53" s="61"/>
      <c r="PSQ53" s="61"/>
      <c r="PSR53" s="61"/>
      <c r="PSS53" s="61"/>
      <c r="PST53" s="61"/>
      <c r="PSU53" s="61"/>
      <c r="PSV53" s="61"/>
      <c r="PSW53" s="61"/>
      <c r="PSX53" s="61"/>
      <c r="PSY53" s="61"/>
      <c r="PSZ53" s="61"/>
      <c r="PTA53" s="61"/>
      <c r="PTB53" s="61"/>
      <c r="PTC53" s="61"/>
      <c r="PTD53" s="61"/>
      <c r="PTE53" s="61"/>
      <c r="PTF53" s="61"/>
      <c r="PTG53" s="61"/>
      <c r="PTH53" s="61"/>
      <c r="PTI53" s="61"/>
      <c r="PTJ53" s="61"/>
      <c r="PTK53" s="61"/>
      <c r="PTL53" s="61"/>
      <c r="PTM53" s="61"/>
      <c r="PTN53" s="61"/>
      <c r="PTO53" s="61"/>
      <c r="PTP53" s="61"/>
      <c r="PTQ53" s="61"/>
      <c r="PTR53" s="61"/>
      <c r="PTS53" s="61"/>
      <c r="PTT53" s="61"/>
      <c r="PTU53" s="61"/>
      <c r="PTV53" s="61"/>
      <c r="PTW53" s="61"/>
      <c r="PTX53" s="61"/>
      <c r="PTY53" s="61"/>
      <c r="PTZ53" s="61"/>
      <c r="PUA53" s="61"/>
      <c r="PUB53" s="61"/>
      <c r="PUC53" s="61"/>
      <c r="PUD53" s="61"/>
      <c r="PUE53" s="61"/>
      <c r="PUF53" s="61"/>
      <c r="PUG53" s="61"/>
      <c r="PUH53" s="61"/>
      <c r="PUI53" s="61"/>
      <c r="PUJ53" s="61"/>
      <c r="PUK53" s="61"/>
      <c r="PUL53" s="61"/>
      <c r="PUM53" s="61"/>
      <c r="PUN53" s="61"/>
      <c r="PUO53" s="61"/>
      <c r="PUP53" s="61"/>
      <c r="PUQ53" s="61"/>
      <c r="PUR53" s="61"/>
      <c r="PUS53" s="61"/>
      <c r="PUT53" s="61"/>
      <c r="PUU53" s="61"/>
      <c r="PUV53" s="61"/>
      <c r="PUW53" s="61"/>
      <c r="PUX53" s="61"/>
      <c r="PUY53" s="61"/>
      <c r="PUZ53" s="61"/>
      <c r="PVA53" s="61"/>
      <c r="PVB53" s="61"/>
      <c r="PVC53" s="61"/>
      <c r="PVD53" s="61"/>
      <c r="PVE53" s="61"/>
      <c r="PVF53" s="61"/>
      <c r="PVG53" s="61"/>
      <c r="PVH53" s="61"/>
      <c r="PVI53" s="61"/>
      <c r="PVJ53" s="61"/>
      <c r="PVK53" s="61"/>
      <c r="PVL53" s="61"/>
      <c r="PVM53" s="61"/>
      <c r="PVN53" s="61"/>
      <c r="PVO53" s="61"/>
      <c r="PVP53" s="61"/>
      <c r="PVQ53" s="61"/>
      <c r="PVR53" s="61"/>
      <c r="PVS53" s="61"/>
      <c r="PVT53" s="61"/>
      <c r="PVU53" s="61"/>
      <c r="PVV53" s="61"/>
      <c r="PVW53" s="61"/>
      <c r="PVX53" s="61"/>
      <c r="PVY53" s="61"/>
      <c r="PVZ53" s="61"/>
      <c r="PWA53" s="61"/>
      <c r="PWB53" s="61"/>
      <c r="PWC53" s="61"/>
      <c r="PWD53" s="61"/>
      <c r="PWE53" s="61"/>
      <c r="PWF53" s="61"/>
      <c r="PWG53" s="61"/>
      <c r="PWH53" s="61"/>
      <c r="PWI53" s="61"/>
      <c r="PWJ53" s="61"/>
      <c r="PWK53" s="61"/>
      <c r="PWL53" s="61"/>
      <c r="PWM53" s="61"/>
      <c r="PWN53" s="61"/>
      <c r="PWO53" s="61"/>
      <c r="PWP53" s="61"/>
      <c r="PWQ53" s="61"/>
      <c r="PWR53" s="61"/>
      <c r="PWS53" s="61"/>
      <c r="PWT53" s="61"/>
      <c r="PWU53" s="61"/>
      <c r="PWV53" s="61"/>
      <c r="PWW53" s="61"/>
      <c r="PWX53" s="61"/>
      <c r="PWY53" s="61"/>
      <c r="PWZ53" s="61"/>
      <c r="PXA53" s="61"/>
      <c r="PXB53" s="61"/>
      <c r="PXC53" s="61"/>
      <c r="PXD53" s="61"/>
      <c r="PXE53" s="61"/>
      <c r="PXF53" s="61"/>
      <c r="PXG53" s="61"/>
      <c r="PXH53" s="61"/>
      <c r="PXI53" s="61"/>
      <c r="PXJ53" s="61"/>
      <c r="PXK53" s="61"/>
      <c r="PXL53" s="61"/>
      <c r="PXM53" s="61"/>
      <c r="PXN53" s="61"/>
      <c r="PXO53" s="61"/>
      <c r="PXP53" s="61"/>
      <c r="PXQ53" s="61"/>
      <c r="PXR53" s="61"/>
      <c r="PXS53" s="61"/>
      <c r="PXT53" s="61"/>
      <c r="PXU53" s="61"/>
      <c r="PXV53" s="61"/>
      <c r="PXW53" s="61"/>
      <c r="PXX53" s="61"/>
      <c r="PXY53" s="61"/>
      <c r="PXZ53" s="61"/>
      <c r="PYA53" s="61"/>
      <c r="PYB53" s="61"/>
      <c r="PYC53" s="61"/>
      <c r="PYD53" s="61"/>
      <c r="PYE53" s="61"/>
      <c r="PYF53" s="61"/>
      <c r="PYG53" s="61"/>
      <c r="PYH53" s="61"/>
      <c r="PYI53" s="61"/>
      <c r="PYJ53" s="61"/>
      <c r="PYK53" s="61"/>
      <c r="PYL53" s="61"/>
      <c r="PYM53" s="61"/>
      <c r="PYN53" s="61"/>
      <c r="PYO53" s="61"/>
      <c r="PYP53" s="61"/>
      <c r="PYQ53" s="61"/>
      <c r="PYR53" s="61"/>
      <c r="PYS53" s="61"/>
      <c r="PYT53" s="61"/>
      <c r="PYU53" s="61"/>
      <c r="PYV53" s="61"/>
      <c r="PYW53" s="61"/>
      <c r="PYX53" s="61"/>
      <c r="PYY53" s="61"/>
      <c r="PYZ53" s="61"/>
      <c r="PZA53" s="61"/>
      <c r="PZB53" s="61"/>
      <c r="PZC53" s="61"/>
      <c r="PZD53" s="61"/>
      <c r="PZE53" s="61"/>
      <c r="PZF53" s="61"/>
      <c r="PZG53" s="61"/>
      <c r="PZH53" s="61"/>
      <c r="PZI53" s="61"/>
      <c r="PZJ53" s="61"/>
      <c r="PZK53" s="61"/>
      <c r="PZL53" s="61"/>
      <c r="PZM53" s="61"/>
      <c r="PZN53" s="61"/>
      <c r="PZO53" s="61"/>
      <c r="PZP53" s="61"/>
      <c r="PZQ53" s="61"/>
      <c r="PZR53" s="61"/>
      <c r="PZS53" s="61"/>
      <c r="PZT53" s="61"/>
      <c r="PZU53" s="61"/>
      <c r="PZV53" s="61"/>
      <c r="PZW53" s="61"/>
      <c r="PZX53" s="61"/>
      <c r="PZY53" s="61"/>
      <c r="PZZ53" s="61"/>
      <c r="QAA53" s="61"/>
      <c r="QAB53" s="61"/>
      <c r="QAC53" s="61"/>
      <c r="QAD53" s="61"/>
      <c r="QAE53" s="61"/>
      <c r="QAF53" s="61"/>
      <c r="QAG53" s="61"/>
      <c r="QAH53" s="61"/>
      <c r="QAI53" s="61"/>
      <c r="QAJ53" s="61"/>
      <c r="QAK53" s="61"/>
      <c r="QAL53" s="61"/>
      <c r="QAM53" s="61"/>
      <c r="QAN53" s="61"/>
      <c r="QAO53" s="61"/>
      <c r="QAP53" s="61"/>
      <c r="QAQ53" s="61"/>
      <c r="QAR53" s="61"/>
      <c r="QAS53" s="61"/>
      <c r="QAT53" s="61"/>
      <c r="QAU53" s="61"/>
      <c r="QAV53" s="61"/>
      <c r="QAW53" s="61"/>
      <c r="QAX53" s="61"/>
      <c r="QAY53" s="61"/>
      <c r="QAZ53" s="61"/>
      <c r="QBA53" s="61"/>
      <c r="QBB53" s="61"/>
      <c r="QBC53" s="61"/>
      <c r="QBD53" s="61"/>
      <c r="QBE53" s="61"/>
      <c r="QBF53" s="61"/>
      <c r="QBG53" s="61"/>
      <c r="QBH53" s="61"/>
      <c r="QBI53" s="61"/>
      <c r="QBJ53" s="61"/>
      <c r="QBK53" s="61"/>
      <c r="QBL53" s="61"/>
      <c r="QBM53" s="61"/>
      <c r="QBN53" s="61"/>
      <c r="QBO53" s="61"/>
      <c r="QBP53" s="61"/>
      <c r="QBQ53" s="61"/>
      <c r="QBR53" s="61"/>
      <c r="QBS53" s="61"/>
      <c r="QBT53" s="61"/>
      <c r="QBU53" s="61"/>
      <c r="QBV53" s="61"/>
      <c r="QBW53" s="61"/>
      <c r="QBX53" s="61"/>
      <c r="QBY53" s="61"/>
      <c r="QBZ53" s="61"/>
      <c r="QCA53" s="61"/>
      <c r="QCB53" s="61"/>
      <c r="QCC53" s="61"/>
      <c r="QCD53" s="61"/>
      <c r="QCE53" s="61"/>
      <c r="QCF53" s="61"/>
      <c r="QCG53" s="61"/>
      <c r="QCH53" s="61"/>
      <c r="QCI53" s="61"/>
      <c r="QCJ53" s="61"/>
      <c r="QCK53" s="61"/>
      <c r="QCL53" s="61"/>
      <c r="QCM53" s="61"/>
      <c r="QCN53" s="61"/>
      <c r="QCO53" s="61"/>
      <c r="QCP53" s="61"/>
      <c r="QCQ53" s="61"/>
      <c r="QCR53" s="61"/>
      <c r="QCS53" s="61"/>
      <c r="QCT53" s="61"/>
      <c r="QCU53" s="61"/>
      <c r="QCV53" s="61"/>
      <c r="QCW53" s="61"/>
      <c r="QCX53" s="61"/>
      <c r="QCY53" s="61"/>
      <c r="QCZ53" s="61"/>
      <c r="QDA53" s="61"/>
      <c r="QDB53" s="61"/>
      <c r="QDC53" s="61"/>
      <c r="QDD53" s="61"/>
      <c r="QDE53" s="61"/>
      <c r="QDF53" s="61"/>
      <c r="QDG53" s="61"/>
      <c r="QDH53" s="61"/>
      <c r="QDI53" s="61"/>
      <c r="QDJ53" s="61"/>
      <c r="QDK53" s="61"/>
      <c r="QDL53" s="61"/>
      <c r="QDM53" s="61"/>
      <c r="QDN53" s="61"/>
      <c r="QDO53" s="61"/>
      <c r="QDP53" s="61"/>
      <c r="QDQ53" s="61"/>
      <c r="QDR53" s="61"/>
      <c r="QDS53" s="61"/>
      <c r="QDT53" s="61"/>
      <c r="QDU53" s="61"/>
      <c r="QDV53" s="61"/>
      <c r="QDW53" s="61"/>
      <c r="QDX53" s="61"/>
      <c r="QDY53" s="61"/>
      <c r="QDZ53" s="61"/>
      <c r="QEA53" s="61"/>
      <c r="QEB53" s="61"/>
      <c r="QEC53" s="61"/>
      <c r="QED53" s="61"/>
      <c r="QEE53" s="61"/>
      <c r="QEF53" s="61"/>
      <c r="QEG53" s="61"/>
      <c r="QEH53" s="61"/>
      <c r="QEI53" s="61"/>
      <c r="QEJ53" s="61"/>
      <c r="QEK53" s="61"/>
      <c r="QEL53" s="61"/>
      <c r="QEM53" s="61"/>
      <c r="QEN53" s="61"/>
      <c r="QEO53" s="61"/>
      <c r="QEP53" s="61"/>
      <c r="QEQ53" s="61"/>
      <c r="QER53" s="61"/>
      <c r="QES53" s="61"/>
      <c r="QET53" s="61"/>
      <c r="QEU53" s="61"/>
      <c r="QEV53" s="61"/>
      <c r="QEW53" s="61"/>
      <c r="QEX53" s="61"/>
      <c r="QEY53" s="61"/>
      <c r="QEZ53" s="61"/>
      <c r="QFA53" s="61"/>
      <c r="QFB53" s="61"/>
      <c r="QFC53" s="61"/>
      <c r="QFD53" s="61"/>
      <c r="QFE53" s="61"/>
      <c r="QFF53" s="61"/>
      <c r="QFG53" s="61"/>
      <c r="QFH53" s="61"/>
      <c r="QFI53" s="61"/>
      <c r="QFJ53" s="61"/>
      <c r="QFK53" s="61"/>
      <c r="QFL53" s="61"/>
      <c r="QFM53" s="61"/>
      <c r="QFN53" s="61"/>
      <c r="QFO53" s="61"/>
      <c r="QFP53" s="61"/>
      <c r="QFQ53" s="61"/>
      <c r="QFR53" s="61"/>
      <c r="QFS53" s="61"/>
      <c r="QFT53" s="61"/>
      <c r="QFU53" s="61"/>
      <c r="QFV53" s="61"/>
      <c r="QFW53" s="61"/>
      <c r="QFX53" s="61"/>
      <c r="QFY53" s="61"/>
      <c r="QFZ53" s="61"/>
      <c r="QGA53" s="61"/>
      <c r="QGB53" s="61"/>
      <c r="QGC53" s="61"/>
      <c r="QGD53" s="61"/>
      <c r="QGE53" s="61"/>
      <c r="QGF53" s="61"/>
      <c r="QGG53" s="61"/>
      <c r="QGH53" s="61"/>
      <c r="QGI53" s="61"/>
      <c r="QGJ53" s="61"/>
      <c r="QGK53" s="61"/>
      <c r="QGL53" s="61"/>
      <c r="QGM53" s="61"/>
      <c r="QGN53" s="61"/>
      <c r="QGO53" s="61"/>
      <c r="QGP53" s="61"/>
      <c r="QGQ53" s="61"/>
      <c r="QGR53" s="61"/>
      <c r="QGS53" s="61"/>
      <c r="QGT53" s="61"/>
      <c r="QGU53" s="61"/>
      <c r="QGV53" s="61"/>
      <c r="QGW53" s="61"/>
      <c r="QGX53" s="61"/>
      <c r="QGY53" s="61"/>
      <c r="QGZ53" s="61"/>
      <c r="QHA53" s="61"/>
      <c r="QHB53" s="61"/>
      <c r="QHC53" s="61"/>
      <c r="QHD53" s="61"/>
      <c r="QHE53" s="61"/>
      <c r="QHF53" s="61"/>
      <c r="QHG53" s="61"/>
      <c r="QHH53" s="61"/>
      <c r="QHI53" s="61"/>
      <c r="QHJ53" s="61"/>
      <c r="QHK53" s="61"/>
      <c r="QHL53" s="61"/>
      <c r="QHM53" s="61"/>
      <c r="QHN53" s="61"/>
      <c r="QHO53" s="61"/>
      <c r="QHP53" s="61"/>
      <c r="QHQ53" s="61"/>
      <c r="QHR53" s="61"/>
      <c r="QHS53" s="61"/>
      <c r="QHT53" s="61"/>
      <c r="QHU53" s="61"/>
      <c r="QHV53" s="61"/>
      <c r="QHW53" s="61"/>
      <c r="QHX53" s="61"/>
      <c r="QHY53" s="61"/>
      <c r="QHZ53" s="61"/>
      <c r="QIA53" s="61"/>
      <c r="QIB53" s="61"/>
      <c r="QIC53" s="61"/>
      <c r="QID53" s="61"/>
      <c r="QIE53" s="61"/>
      <c r="QIF53" s="61"/>
      <c r="QIG53" s="61"/>
      <c r="QIH53" s="61"/>
      <c r="QII53" s="61"/>
      <c r="QIJ53" s="61"/>
      <c r="QIK53" s="61"/>
      <c r="QIL53" s="61"/>
      <c r="QIM53" s="61"/>
      <c r="QIN53" s="61"/>
      <c r="QIO53" s="61"/>
      <c r="QIP53" s="61"/>
      <c r="QIQ53" s="61"/>
      <c r="QIR53" s="61"/>
      <c r="QIS53" s="61"/>
      <c r="QIT53" s="61"/>
      <c r="QIU53" s="61"/>
      <c r="QIV53" s="61"/>
      <c r="QIW53" s="61"/>
      <c r="QIX53" s="61"/>
      <c r="QIY53" s="61"/>
      <c r="QIZ53" s="61"/>
      <c r="QJA53" s="61"/>
      <c r="QJB53" s="61"/>
      <c r="QJC53" s="61"/>
      <c r="QJD53" s="61"/>
      <c r="QJE53" s="61"/>
      <c r="QJF53" s="61"/>
      <c r="QJG53" s="61"/>
      <c r="QJH53" s="61"/>
      <c r="QJI53" s="61"/>
      <c r="QJJ53" s="61"/>
      <c r="QJK53" s="61"/>
      <c r="QJL53" s="61"/>
      <c r="QJM53" s="61"/>
      <c r="QJN53" s="61"/>
      <c r="QJO53" s="61"/>
      <c r="QJP53" s="61"/>
      <c r="QJQ53" s="61"/>
      <c r="QJR53" s="61"/>
      <c r="QJS53" s="61"/>
      <c r="QJT53" s="61"/>
      <c r="QJU53" s="61"/>
      <c r="QJV53" s="61"/>
      <c r="QJW53" s="61"/>
      <c r="QJX53" s="61"/>
      <c r="QJY53" s="61"/>
      <c r="QJZ53" s="61"/>
      <c r="QKA53" s="61"/>
      <c r="QKB53" s="61"/>
      <c r="QKC53" s="61"/>
      <c r="QKD53" s="61"/>
      <c r="QKE53" s="61"/>
      <c r="QKF53" s="61"/>
      <c r="QKG53" s="61"/>
      <c r="QKH53" s="61"/>
      <c r="QKI53" s="61"/>
      <c r="QKJ53" s="61"/>
      <c r="QKK53" s="61"/>
      <c r="QKL53" s="61"/>
      <c r="QKM53" s="61"/>
      <c r="QKN53" s="61"/>
      <c r="QKO53" s="61"/>
      <c r="QKP53" s="61"/>
      <c r="QKQ53" s="61"/>
      <c r="QKR53" s="61"/>
      <c r="QKS53" s="61"/>
      <c r="QKT53" s="61"/>
      <c r="QKU53" s="61"/>
      <c r="QKV53" s="61"/>
      <c r="QKW53" s="61"/>
      <c r="QKX53" s="61"/>
      <c r="QKY53" s="61"/>
      <c r="QKZ53" s="61"/>
      <c r="QLA53" s="61"/>
      <c r="QLB53" s="61"/>
      <c r="QLC53" s="61"/>
      <c r="QLD53" s="61"/>
      <c r="QLE53" s="61"/>
      <c r="QLF53" s="61"/>
      <c r="QLG53" s="61"/>
      <c r="QLH53" s="61"/>
      <c r="QLI53" s="61"/>
      <c r="QLJ53" s="61"/>
      <c r="QLK53" s="61"/>
      <c r="QLL53" s="61"/>
      <c r="QLM53" s="61"/>
      <c r="QLN53" s="61"/>
      <c r="QLO53" s="61"/>
      <c r="QLP53" s="61"/>
      <c r="QLQ53" s="61"/>
      <c r="QLR53" s="61"/>
      <c r="QLS53" s="61"/>
      <c r="QLT53" s="61"/>
      <c r="QLU53" s="61"/>
      <c r="QLV53" s="61"/>
      <c r="QLW53" s="61"/>
      <c r="QLX53" s="61"/>
      <c r="QLY53" s="61"/>
      <c r="QLZ53" s="61"/>
      <c r="QMA53" s="61"/>
      <c r="QMB53" s="61"/>
      <c r="QMC53" s="61"/>
      <c r="QMD53" s="61"/>
      <c r="QME53" s="61"/>
      <c r="QMF53" s="61"/>
      <c r="QMG53" s="61"/>
      <c r="QMH53" s="61"/>
      <c r="QMI53" s="61"/>
      <c r="QMJ53" s="61"/>
      <c r="QMK53" s="61"/>
      <c r="QML53" s="61"/>
      <c r="QMM53" s="61"/>
      <c r="QMN53" s="61"/>
      <c r="QMO53" s="61"/>
      <c r="QMP53" s="61"/>
      <c r="QMQ53" s="61"/>
      <c r="QMR53" s="61"/>
      <c r="QMS53" s="61"/>
      <c r="QMT53" s="61"/>
      <c r="QMU53" s="61"/>
      <c r="QMV53" s="61"/>
      <c r="QMW53" s="61"/>
      <c r="QMX53" s="61"/>
      <c r="QMY53" s="61"/>
      <c r="QMZ53" s="61"/>
      <c r="QNA53" s="61"/>
      <c r="QNB53" s="61"/>
      <c r="QNC53" s="61"/>
      <c r="QND53" s="61"/>
      <c r="QNE53" s="61"/>
      <c r="QNF53" s="61"/>
      <c r="QNG53" s="61"/>
      <c r="QNH53" s="61"/>
      <c r="QNI53" s="61"/>
      <c r="QNJ53" s="61"/>
      <c r="QNK53" s="61"/>
      <c r="QNL53" s="61"/>
      <c r="QNM53" s="61"/>
      <c r="QNN53" s="61"/>
      <c r="QNO53" s="61"/>
      <c r="QNP53" s="61"/>
      <c r="QNQ53" s="61"/>
      <c r="QNR53" s="61"/>
      <c r="QNS53" s="61"/>
      <c r="QNT53" s="61"/>
      <c r="QNU53" s="61"/>
      <c r="QNV53" s="61"/>
      <c r="QNW53" s="61"/>
      <c r="QNX53" s="61"/>
      <c r="QNY53" s="61"/>
      <c r="QNZ53" s="61"/>
      <c r="QOA53" s="61"/>
      <c r="QOB53" s="61"/>
      <c r="QOC53" s="61"/>
      <c r="QOD53" s="61"/>
      <c r="QOE53" s="61"/>
      <c r="QOF53" s="61"/>
      <c r="QOG53" s="61"/>
      <c r="QOH53" s="61"/>
      <c r="QOI53" s="61"/>
      <c r="QOJ53" s="61"/>
      <c r="QOK53" s="61"/>
      <c r="QOL53" s="61"/>
      <c r="QOM53" s="61"/>
      <c r="QON53" s="61"/>
      <c r="QOO53" s="61"/>
      <c r="QOP53" s="61"/>
      <c r="QOQ53" s="61"/>
      <c r="QOR53" s="61"/>
      <c r="QOS53" s="61"/>
      <c r="QOT53" s="61"/>
      <c r="QOU53" s="61"/>
      <c r="QOV53" s="61"/>
      <c r="QOW53" s="61"/>
      <c r="QOX53" s="61"/>
      <c r="QOY53" s="61"/>
      <c r="QOZ53" s="61"/>
      <c r="QPA53" s="61"/>
      <c r="QPB53" s="61"/>
      <c r="QPC53" s="61"/>
      <c r="QPD53" s="61"/>
      <c r="QPE53" s="61"/>
      <c r="QPF53" s="61"/>
      <c r="QPG53" s="61"/>
      <c r="QPH53" s="61"/>
      <c r="QPI53" s="61"/>
      <c r="QPJ53" s="61"/>
      <c r="QPK53" s="61"/>
      <c r="QPL53" s="61"/>
      <c r="QPM53" s="61"/>
      <c r="QPN53" s="61"/>
      <c r="QPO53" s="61"/>
      <c r="QPP53" s="61"/>
      <c r="QPQ53" s="61"/>
      <c r="QPR53" s="61"/>
      <c r="QPS53" s="61"/>
      <c r="QPT53" s="61"/>
      <c r="QPU53" s="61"/>
      <c r="QPV53" s="61"/>
      <c r="QPW53" s="61"/>
      <c r="QPX53" s="61"/>
      <c r="QPY53" s="61"/>
      <c r="QPZ53" s="61"/>
      <c r="QQA53" s="61"/>
      <c r="QQB53" s="61"/>
      <c r="QQC53" s="61"/>
      <c r="QQD53" s="61"/>
      <c r="QQE53" s="61"/>
      <c r="QQF53" s="61"/>
      <c r="QQG53" s="61"/>
      <c r="QQH53" s="61"/>
      <c r="QQI53" s="61"/>
      <c r="QQJ53" s="61"/>
      <c r="QQK53" s="61"/>
      <c r="QQL53" s="61"/>
      <c r="QQM53" s="61"/>
      <c r="QQN53" s="61"/>
      <c r="QQO53" s="61"/>
      <c r="QQP53" s="61"/>
      <c r="QQQ53" s="61"/>
      <c r="QQR53" s="61"/>
      <c r="QQS53" s="61"/>
      <c r="QQT53" s="61"/>
      <c r="QQU53" s="61"/>
      <c r="QQV53" s="61"/>
      <c r="QQW53" s="61"/>
      <c r="QQX53" s="61"/>
      <c r="QQY53" s="61"/>
      <c r="QQZ53" s="61"/>
      <c r="QRA53" s="61"/>
      <c r="QRB53" s="61"/>
      <c r="QRC53" s="61"/>
      <c r="QRD53" s="61"/>
      <c r="QRE53" s="61"/>
      <c r="QRF53" s="61"/>
      <c r="QRG53" s="61"/>
      <c r="QRH53" s="61"/>
      <c r="QRI53" s="61"/>
      <c r="QRJ53" s="61"/>
      <c r="QRK53" s="61"/>
      <c r="QRL53" s="61"/>
      <c r="QRM53" s="61"/>
      <c r="QRN53" s="61"/>
      <c r="QRO53" s="61"/>
      <c r="QRP53" s="61"/>
      <c r="QRQ53" s="61"/>
      <c r="QRR53" s="61"/>
      <c r="QRS53" s="61"/>
      <c r="QRT53" s="61"/>
      <c r="QRU53" s="61"/>
      <c r="QRV53" s="61"/>
      <c r="QRW53" s="61"/>
      <c r="QRX53" s="61"/>
      <c r="QRY53" s="61"/>
      <c r="QRZ53" s="61"/>
      <c r="QSA53" s="61"/>
      <c r="QSB53" s="61"/>
      <c r="QSC53" s="61"/>
      <c r="QSD53" s="61"/>
      <c r="QSE53" s="61"/>
      <c r="QSF53" s="61"/>
      <c r="QSG53" s="61"/>
      <c r="QSH53" s="61"/>
      <c r="QSI53" s="61"/>
      <c r="QSJ53" s="61"/>
      <c r="QSK53" s="61"/>
      <c r="QSL53" s="61"/>
      <c r="QSM53" s="61"/>
      <c r="QSN53" s="61"/>
      <c r="QSO53" s="61"/>
      <c r="QSP53" s="61"/>
      <c r="QSQ53" s="61"/>
      <c r="QSR53" s="61"/>
      <c r="QSS53" s="61"/>
      <c r="QST53" s="61"/>
      <c r="QSU53" s="61"/>
      <c r="QSV53" s="61"/>
      <c r="QSW53" s="61"/>
      <c r="QSX53" s="61"/>
      <c r="QSY53" s="61"/>
      <c r="QSZ53" s="61"/>
      <c r="QTA53" s="61"/>
      <c r="QTB53" s="61"/>
      <c r="QTC53" s="61"/>
      <c r="QTD53" s="61"/>
      <c r="QTE53" s="61"/>
      <c r="QTF53" s="61"/>
      <c r="QTG53" s="61"/>
      <c r="QTH53" s="61"/>
      <c r="QTI53" s="61"/>
      <c r="QTJ53" s="61"/>
      <c r="QTK53" s="61"/>
      <c r="QTL53" s="61"/>
      <c r="QTM53" s="61"/>
      <c r="QTN53" s="61"/>
      <c r="QTO53" s="61"/>
      <c r="QTP53" s="61"/>
      <c r="QTQ53" s="61"/>
      <c r="QTR53" s="61"/>
      <c r="QTS53" s="61"/>
      <c r="QTT53" s="61"/>
      <c r="QTU53" s="61"/>
      <c r="QTV53" s="61"/>
      <c r="QTW53" s="61"/>
      <c r="QTX53" s="61"/>
      <c r="QTY53" s="61"/>
      <c r="QTZ53" s="61"/>
      <c r="QUA53" s="61"/>
      <c r="QUB53" s="61"/>
      <c r="QUC53" s="61"/>
      <c r="QUD53" s="61"/>
      <c r="QUE53" s="61"/>
      <c r="QUF53" s="61"/>
      <c r="QUG53" s="61"/>
      <c r="QUH53" s="61"/>
      <c r="QUI53" s="61"/>
      <c r="QUJ53" s="61"/>
      <c r="QUK53" s="61"/>
      <c r="QUL53" s="61"/>
      <c r="QUM53" s="61"/>
      <c r="QUN53" s="61"/>
      <c r="QUO53" s="61"/>
      <c r="QUP53" s="61"/>
      <c r="QUQ53" s="61"/>
      <c r="QUR53" s="61"/>
      <c r="QUS53" s="61"/>
      <c r="QUT53" s="61"/>
      <c r="QUU53" s="61"/>
      <c r="QUV53" s="61"/>
      <c r="QUW53" s="61"/>
      <c r="QUX53" s="61"/>
      <c r="QUY53" s="61"/>
      <c r="QUZ53" s="61"/>
      <c r="QVA53" s="61"/>
      <c r="QVB53" s="61"/>
      <c r="QVC53" s="61"/>
      <c r="QVD53" s="61"/>
      <c r="QVE53" s="61"/>
      <c r="QVF53" s="61"/>
      <c r="QVG53" s="61"/>
      <c r="QVH53" s="61"/>
      <c r="QVI53" s="61"/>
      <c r="QVJ53" s="61"/>
      <c r="QVK53" s="61"/>
      <c r="QVL53" s="61"/>
      <c r="QVM53" s="61"/>
      <c r="QVN53" s="61"/>
      <c r="QVO53" s="61"/>
      <c r="QVP53" s="61"/>
      <c r="QVQ53" s="61"/>
      <c r="QVR53" s="61"/>
      <c r="QVS53" s="61"/>
      <c r="QVT53" s="61"/>
      <c r="QVU53" s="61"/>
      <c r="QVV53" s="61"/>
      <c r="QVW53" s="61"/>
      <c r="QVX53" s="61"/>
      <c r="QVY53" s="61"/>
      <c r="QVZ53" s="61"/>
      <c r="QWA53" s="61"/>
      <c r="QWB53" s="61"/>
      <c r="QWC53" s="61"/>
      <c r="QWD53" s="61"/>
      <c r="QWE53" s="61"/>
      <c r="QWF53" s="61"/>
      <c r="QWG53" s="61"/>
      <c r="QWH53" s="61"/>
      <c r="QWI53" s="61"/>
      <c r="QWJ53" s="61"/>
      <c r="QWK53" s="61"/>
      <c r="QWL53" s="61"/>
      <c r="QWM53" s="61"/>
      <c r="QWN53" s="61"/>
      <c r="QWO53" s="61"/>
      <c r="QWP53" s="61"/>
      <c r="QWQ53" s="61"/>
      <c r="QWR53" s="61"/>
      <c r="QWS53" s="61"/>
      <c r="QWT53" s="61"/>
      <c r="QWU53" s="61"/>
      <c r="QWV53" s="61"/>
      <c r="QWW53" s="61"/>
      <c r="QWX53" s="61"/>
      <c r="QWY53" s="61"/>
      <c r="QWZ53" s="61"/>
      <c r="QXA53" s="61"/>
      <c r="QXB53" s="61"/>
      <c r="QXC53" s="61"/>
      <c r="QXD53" s="61"/>
      <c r="QXE53" s="61"/>
      <c r="QXF53" s="61"/>
      <c r="QXG53" s="61"/>
      <c r="QXH53" s="61"/>
      <c r="QXI53" s="61"/>
      <c r="QXJ53" s="61"/>
      <c r="QXK53" s="61"/>
      <c r="QXL53" s="61"/>
      <c r="QXM53" s="61"/>
      <c r="QXN53" s="61"/>
      <c r="QXO53" s="61"/>
      <c r="QXP53" s="61"/>
      <c r="QXQ53" s="61"/>
      <c r="QXR53" s="61"/>
      <c r="QXS53" s="61"/>
      <c r="QXT53" s="61"/>
      <c r="QXU53" s="61"/>
      <c r="QXV53" s="61"/>
      <c r="QXW53" s="61"/>
      <c r="QXX53" s="61"/>
      <c r="QXY53" s="61"/>
      <c r="QXZ53" s="61"/>
      <c r="QYA53" s="61"/>
      <c r="QYB53" s="61"/>
      <c r="QYC53" s="61"/>
      <c r="QYD53" s="61"/>
      <c r="QYE53" s="61"/>
      <c r="QYF53" s="61"/>
      <c r="QYG53" s="61"/>
      <c r="QYH53" s="61"/>
      <c r="QYI53" s="61"/>
      <c r="QYJ53" s="61"/>
      <c r="QYK53" s="61"/>
      <c r="QYL53" s="61"/>
      <c r="QYM53" s="61"/>
      <c r="QYN53" s="61"/>
      <c r="QYO53" s="61"/>
      <c r="QYP53" s="61"/>
      <c r="QYQ53" s="61"/>
      <c r="QYR53" s="61"/>
      <c r="QYS53" s="61"/>
      <c r="QYT53" s="61"/>
      <c r="QYU53" s="61"/>
      <c r="QYV53" s="61"/>
      <c r="QYW53" s="61"/>
      <c r="QYX53" s="61"/>
      <c r="QYY53" s="61"/>
      <c r="QYZ53" s="61"/>
      <c r="QZA53" s="61"/>
      <c r="QZB53" s="61"/>
      <c r="QZC53" s="61"/>
      <c r="QZD53" s="61"/>
      <c r="QZE53" s="61"/>
      <c r="QZF53" s="61"/>
      <c r="QZG53" s="61"/>
      <c r="QZH53" s="61"/>
      <c r="QZI53" s="61"/>
      <c r="QZJ53" s="61"/>
      <c r="QZK53" s="61"/>
      <c r="QZL53" s="61"/>
      <c r="QZM53" s="61"/>
      <c r="QZN53" s="61"/>
      <c r="QZO53" s="61"/>
      <c r="QZP53" s="61"/>
      <c r="QZQ53" s="61"/>
      <c r="QZR53" s="61"/>
      <c r="QZS53" s="61"/>
      <c r="QZT53" s="61"/>
      <c r="QZU53" s="61"/>
      <c r="QZV53" s="61"/>
      <c r="QZW53" s="61"/>
      <c r="QZX53" s="61"/>
      <c r="QZY53" s="61"/>
      <c r="QZZ53" s="61"/>
      <c r="RAA53" s="61"/>
      <c r="RAB53" s="61"/>
      <c r="RAC53" s="61"/>
      <c r="RAD53" s="61"/>
      <c r="RAE53" s="61"/>
      <c r="RAF53" s="61"/>
      <c r="RAG53" s="61"/>
      <c r="RAH53" s="61"/>
      <c r="RAI53" s="61"/>
      <c r="RAJ53" s="61"/>
      <c r="RAK53" s="61"/>
      <c r="RAL53" s="61"/>
      <c r="RAM53" s="61"/>
      <c r="RAN53" s="61"/>
      <c r="RAO53" s="61"/>
      <c r="RAP53" s="61"/>
      <c r="RAQ53" s="61"/>
      <c r="RAR53" s="61"/>
      <c r="RAS53" s="61"/>
      <c r="RAT53" s="61"/>
      <c r="RAU53" s="61"/>
      <c r="RAV53" s="61"/>
      <c r="RAW53" s="61"/>
      <c r="RAX53" s="61"/>
      <c r="RAY53" s="61"/>
      <c r="RAZ53" s="61"/>
      <c r="RBA53" s="61"/>
      <c r="RBB53" s="61"/>
      <c r="RBC53" s="61"/>
      <c r="RBD53" s="61"/>
      <c r="RBE53" s="61"/>
      <c r="RBF53" s="61"/>
      <c r="RBG53" s="61"/>
      <c r="RBH53" s="61"/>
      <c r="RBI53" s="61"/>
      <c r="RBJ53" s="61"/>
      <c r="RBK53" s="61"/>
      <c r="RBL53" s="61"/>
      <c r="RBM53" s="61"/>
      <c r="RBN53" s="61"/>
      <c r="RBO53" s="61"/>
      <c r="RBP53" s="61"/>
      <c r="RBQ53" s="61"/>
      <c r="RBR53" s="61"/>
      <c r="RBS53" s="61"/>
      <c r="RBT53" s="61"/>
      <c r="RBU53" s="61"/>
      <c r="RBV53" s="61"/>
      <c r="RBW53" s="61"/>
      <c r="RBX53" s="61"/>
      <c r="RBY53" s="61"/>
      <c r="RBZ53" s="61"/>
      <c r="RCA53" s="61"/>
      <c r="RCB53" s="61"/>
      <c r="RCC53" s="61"/>
      <c r="RCD53" s="61"/>
      <c r="RCE53" s="61"/>
      <c r="RCF53" s="61"/>
      <c r="RCG53" s="61"/>
      <c r="RCH53" s="61"/>
      <c r="RCI53" s="61"/>
      <c r="RCJ53" s="61"/>
      <c r="RCK53" s="61"/>
      <c r="RCL53" s="61"/>
      <c r="RCM53" s="61"/>
      <c r="RCN53" s="61"/>
      <c r="RCO53" s="61"/>
      <c r="RCP53" s="61"/>
      <c r="RCQ53" s="61"/>
      <c r="RCR53" s="61"/>
      <c r="RCS53" s="61"/>
      <c r="RCT53" s="61"/>
      <c r="RCU53" s="61"/>
      <c r="RCV53" s="61"/>
      <c r="RCW53" s="61"/>
      <c r="RCX53" s="61"/>
      <c r="RCY53" s="61"/>
      <c r="RCZ53" s="61"/>
      <c r="RDA53" s="61"/>
      <c r="RDB53" s="61"/>
      <c r="RDC53" s="61"/>
      <c r="RDD53" s="61"/>
      <c r="RDE53" s="61"/>
      <c r="RDF53" s="61"/>
      <c r="RDG53" s="61"/>
      <c r="RDH53" s="61"/>
      <c r="RDI53" s="61"/>
      <c r="RDJ53" s="61"/>
      <c r="RDK53" s="61"/>
      <c r="RDL53" s="61"/>
      <c r="RDM53" s="61"/>
      <c r="RDN53" s="61"/>
      <c r="RDO53" s="61"/>
      <c r="RDP53" s="61"/>
      <c r="RDQ53" s="61"/>
      <c r="RDR53" s="61"/>
      <c r="RDS53" s="61"/>
      <c r="RDT53" s="61"/>
      <c r="RDU53" s="61"/>
      <c r="RDV53" s="61"/>
      <c r="RDW53" s="61"/>
      <c r="RDX53" s="61"/>
      <c r="RDY53" s="61"/>
      <c r="RDZ53" s="61"/>
      <c r="REA53" s="61"/>
      <c r="REB53" s="61"/>
      <c r="REC53" s="61"/>
      <c r="RED53" s="61"/>
      <c r="REE53" s="61"/>
      <c r="REF53" s="61"/>
      <c r="REG53" s="61"/>
      <c r="REH53" s="61"/>
      <c r="REI53" s="61"/>
      <c r="REJ53" s="61"/>
      <c r="REK53" s="61"/>
      <c r="REL53" s="61"/>
      <c r="REM53" s="61"/>
      <c r="REN53" s="61"/>
      <c r="REO53" s="61"/>
      <c r="REP53" s="61"/>
      <c r="REQ53" s="61"/>
      <c r="RER53" s="61"/>
      <c r="RES53" s="61"/>
      <c r="RET53" s="61"/>
      <c r="REU53" s="61"/>
      <c r="REV53" s="61"/>
      <c r="REW53" s="61"/>
      <c r="REX53" s="61"/>
      <c r="REY53" s="61"/>
      <c r="REZ53" s="61"/>
      <c r="RFA53" s="61"/>
      <c r="RFB53" s="61"/>
      <c r="RFC53" s="61"/>
      <c r="RFD53" s="61"/>
      <c r="RFE53" s="61"/>
      <c r="RFF53" s="61"/>
      <c r="RFG53" s="61"/>
      <c r="RFH53" s="61"/>
      <c r="RFI53" s="61"/>
      <c r="RFJ53" s="61"/>
      <c r="RFK53" s="61"/>
      <c r="RFL53" s="61"/>
      <c r="RFM53" s="61"/>
      <c r="RFN53" s="61"/>
      <c r="RFO53" s="61"/>
      <c r="RFP53" s="61"/>
      <c r="RFQ53" s="61"/>
      <c r="RFR53" s="61"/>
      <c r="RFS53" s="61"/>
      <c r="RFT53" s="61"/>
      <c r="RFU53" s="61"/>
      <c r="RFV53" s="61"/>
      <c r="RFW53" s="61"/>
      <c r="RFX53" s="61"/>
      <c r="RFY53" s="61"/>
      <c r="RFZ53" s="61"/>
      <c r="RGA53" s="61"/>
      <c r="RGB53" s="61"/>
      <c r="RGC53" s="61"/>
      <c r="RGD53" s="61"/>
      <c r="RGE53" s="61"/>
      <c r="RGF53" s="61"/>
      <c r="RGG53" s="61"/>
      <c r="RGH53" s="61"/>
      <c r="RGI53" s="61"/>
      <c r="RGJ53" s="61"/>
      <c r="RGK53" s="61"/>
      <c r="RGL53" s="61"/>
      <c r="RGM53" s="61"/>
      <c r="RGN53" s="61"/>
      <c r="RGO53" s="61"/>
      <c r="RGP53" s="61"/>
      <c r="RGQ53" s="61"/>
      <c r="RGR53" s="61"/>
      <c r="RGS53" s="61"/>
      <c r="RGT53" s="61"/>
      <c r="RGU53" s="61"/>
      <c r="RGV53" s="61"/>
      <c r="RGW53" s="61"/>
      <c r="RGX53" s="61"/>
      <c r="RGY53" s="61"/>
      <c r="RGZ53" s="61"/>
      <c r="RHA53" s="61"/>
      <c r="RHB53" s="61"/>
      <c r="RHC53" s="61"/>
      <c r="RHD53" s="61"/>
      <c r="RHE53" s="61"/>
      <c r="RHF53" s="61"/>
      <c r="RHG53" s="61"/>
      <c r="RHH53" s="61"/>
      <c r="RHI53" s="61"/>
      <c r="RHJ53" s="61"/>
      <c r="RHK53" s="61"/>
      <c r="RHL53" s="61"/>
      <c r="RHM53" s="61"/>
      <c r="RHN53" s="61"/>
      <c r="RHO53" s="61"/>
      <c r="RHP53" s="61"/>
      <c r="RHQ53" s="61"/>
      <c r="RHR53" s="61"/>
      <c r="RHS53" s="61"/>
      <c r="RHT53" s="61"/>
      <c r="RHU53" s="61"/>
      <c r="RHV53" s="61"/>
      <c r="RHW53" s="61"/>
      <c r="RHX53" s="61"/>
      <c r="RHY53" s="61"/>
      <c r="RHZ53" s="61"/>
      <c r="RIA53" s="61"/>
      <c r="RIB53" s="61"/>
      <c r="RIC53" s="61"/>
      <c r="RID53" s="61"/>
      <c r="RIE53" s="61"/>
      <c r="RIF53" s="61"/>
      <c r="RIG53" s="61"/>
      <c r="RIH53" s="61"/>
      <c r="RII53" s="61"/>
      <c r="RIJ53" s="61"/>
      <c r="RIK53" s="61"/>
      <c r="RIL53" s="61"/>
      <c r="RIM53" s="61"/>
      <c r="RIN53" s="61"/>
      <c r="RIO53" s="61"/>
      <c r="RIP53" s="61"/>
      <c r="RIQ53" s="61"/>
      <c r="RIR53" s="61"/>
      <c r="RIS53" s="61"/>
      <c r="RIT53" s="61"/>
      <c r="RIU53" s="61"/>
      <c r="RIV53" s="61"/>
      <c r="RIW53" s="61"/>
      <c r="RIX53" s="61"/>
      <c r="RIY53" s="61"/>
      <c r="RIZ53" s="61"/>
      <c r="RJA53" s="61"/>
      <c r="RJB53" s="61"/>
      <c r="RJC53" s="61"/>
      <c r="RJD53" s="61"/>
      <c r="RJE53" s="61"/>
      <c r="RJF53" s="61"/>
      <c r="RJG53" s="61"/>
      <c r="RJH53" s="61"/>
      <c r="RJI53" s="61"/>
      <c r="RJJ53" s="61"/>
      <c r="RJK53" s="61"/>
      <c r="RJL53" s="61"/>
      <c r="RJM53" s="61"/>
      <c r="RJN53" s="61"/>
      <c r="RJO53" s="61"/>
      <c r="RJP53" s="61"/>
      <c r="RJQ53" s="61"/>
      <c r="RJR53" s="61"/>
      <c r="RJS53" s="61"/>
      <c r="RJT53" s="61"/>
      <c r="RJU53" s="61"/>
      <c r="RJV53" s="61"/>
      <c r="RJW53" s="61"/>
      <c r="RJX53" s="61"/>
      <c r="RJY53" s="61"/>
      <c r="RJZ53" s="61"/>
      <c r="RKA53" s="61"/>
      <c r="RKB53" s="61"/>
      <c r="RKC53" s="61"/>
      <c r="RKD53" s="61"/>
      <c r="RKE53" s="61"/>
      <c r="RKF53" s="61"/>
      <c r="RKG53" s="61"/>
      <c r="RKH53" s="61"/>
      <c r="RKI53" s="61"/>
      <c r="RKJ53" s="61"/>
      <c r="RKK53" s="61"/>
      <c r="RKL53" s="61"/>
      <c r="RKM53" s="61"/>
      <c r="RKN53" s="61"/>
      <c r="RKO53" s="61"/>
      <c r="RKP53" s="61"/>
      <c r="RKQ53" s="61"/>
      <c r="RKR53" s="61"/>
      <c r="RKS53" s="61"/>
      <c r="RKT53" s="61"/>
      <c r="RKU53" s="61"/>
      <c r="RKV53" s="61"/>
      <c r="RKW53" s="61"/>
      <c r="RKX53" s="61"/>
      <c r="RKY53" s="61"/>
      <c r="RKZ53" s="61"/>
      <c r="RLA53" s="61"/>
      <c r="RLB53" s="61"/>
      <c r="RLC53" s="61"/>
      <c r="RLD53" s="61"/>
      <c r="RLE53" s="61"/>
      <c r="RLF53" s="61"/>
      <c r="RLG53" s="61"/>
      <c r="RLH53" s="61"/>
      <c r="RLI53" s="61"/>
      <c r="RLJ53" s="61"/>
      <c r="RLK53" s="61"/>
      <c r="RLL53" s="61"/>
      <c r="RLM53" s="61"/>
      <c r="RLN53" s="61"/>
      <c r="RLO53" s="61"/>
      <c r="RLP53" s="61"/>
      <c r="RLQ53" s="61"/>
      <c r="RLR53" s="61"/>
      <c r="RLS53" s="61"/>
      <c r="RLT53" s="61"/>
      <c r="RLU53" s="61"/>
      <c r="RLV53" s="61"/>
      <c r="RLW53" s="61"/>
      <c r="RLX53" s="61"/>
      <c r="RLY53" s="61"/>
      <c r="RLZ53" s="61"/>
      <c r="RMA53" s="61"/>
      <c r="RMB53" s="61"/>
      <c r="RMC53" s="61"/>
      <c r="RMD53" s="61"/>
      <c r="RME53" s="61"/>
      <c r="RMF53" s="61"/>
      <c r="RMG53" s="61"/>
      <c r="RMH53" s="61"/>
      <c r="RMI53" s="61"/>
      <c r="RMJ53" s="61"/>
      <c r="RMK53" s="61"/>
      <c r="RML53" s="61"/>
      <c r="RMM53" s="61"/>
      <c r="RMN53" s="61"/>
      <c r="RMO53" s="61"/>
      <c r="RMP53" s="61"/>
      <c r="RMQ53" s="61"/>
      <c r="RMR53" s="61"/>
      <c r="RMS53" s="61"/>
      <c r="RMT53" s="61"/>
      <c r="RMU53" s="61"/>
      <c r="RMV53" s="61"/>
      <c r="RMW53" s="61"/>
      <c r="RMX53" s="61"/>
      <c r="RMY53" s="61"/>
      <c r="RMZ53" s="61"/>
      <c r="RNA53" s="61"/>
      <c r="RNB53" s="61"/>
      <c r="RNC53" s="61"/>
      <c r="RND53" s="61"/>
      <c r="RNE53" s="61"/>
      <c r="RNF53" s="61"/>
      <c r="RNG53" s="61"/>
      <c r="RNH53" s="61"/>
      <c r="RNI53" s="61"/>
      <c r="RNJ53" s="61"/>
      <c r="RNK53" s="61"/>
      <c r="RNL53" s="61"/>
      <c r="RNM53" s="61"/>
      <c r="RNN53" s="61"/>
      <c r="RNO53" s="61"/>
      <c r="RNP53" s="61"/>
      <c r="RNQ53" s="61"/>
      <c r="RNR53" s="61"/>
      <c r="RNS53" s="61"/>
      <c r="RNT53" s="61"/>
      <c r="RNU53" s="61"/>
      <c r="RNV53" s="61"/>
      <c r="RNW53" s="61"/>
      <c r="RNX53" s="61"/>
      <c r="RNY53" s="61"/>
      <c r="RNZ53" s="61"/>
      <c r="ROA53" s="61"/>
      <c r="ROB53" s="61"/>
      <c r="ROC53" s="61"/>
      <c r="ROD53" s="61"/>
      <c r="ROE53" s="61"/>
      <c r="ROF53" s="61"/>
      <c r="ROG53" s="61"/>
      <c r="ROH53" s="61"/>
      <c r="ROI53" s="61"/>
      <c r="ROJ53" s="61"/>
      <c r="ROK53" s="61"/>
      <c r="ROL53" s="61"/>
      <c r="ROM53" s="61"/>
      <c r="RON53" s="61"/>
      <c r="ROO53" s="61"/>
      <c r="ROP53" s="61"/>
      <c r="ROQ53" s="61"/>
      <c r="ROR53" s="61"/>
      <c r="ROS53" s="61"/>
      <c r="ROT53" s="61"/>
      <c r="ROU53" s="61"/>
      <c r="ROV53" s="61"/>
      <c r="ROW53" s="61"/>
      <c r="ROX53" s="61"/>
      <c r="ROY53" s="61"/>
      <c r="ROZ53" s="61"/>
      <c r="RPA53" s="61"/>
      <c r="RPB53" s="61"/>
      <c r="RPC53" s="61"/>
      <c r="RPD53" s="61"/>
      <c r="RPE53" s="61"/>
      <c r="RPF53" s="61"/>
      <c r="RPG53" s="61"/>
      <c r="RPH53" s="61"/>
      <c r="RPI53" s="61"/>
      <c r="RPJ53" s="61"/>
      <c r="RPK53" s="61"/>
      <c r="RPL53" s="61"/>
      <c r="RPM53" s="61"/>
      <c r="RPN53" s="61"/>
      <c r="RPO53" s="61"/>
      <c r="RPP53" s="61"/>
      <c r="RPQ53" s="61"/>
      <c r="RPR53" s="61"/>
      <c r="RPS53" s="61"/>
      <c r="RPT53" s="61"/>
      <c r="RPU53" s="61"/>
      <c r="RPV53" s="61"/>
      <c r="RPW53" s="61"/>
      <c r="RPX53" s="61"/>
      <c r="RPY53" s="61"/>
      <c r="RPZ53" s="61"/>
      <c r="RQA53" s="61"/>
      <c r="RQB53" s="61"/>
      <c r="RQC53" s="61"/>
      <c r="RQD53" s="61"/>
      <c r="RQE53" s="61"/>
      <c r="RQF53" s="61"/>
      <c r="RQG53" s="61"/>
      <c r="RQH53" s="61"/>
      <c r="RQI53" s="61"/>
      <c r="RQJ53" s="61"/>
      <c r="RQK53" s="61"/>
      <c r="RQL53" s="61"/>
      <c r="RQM53" s="61"/>
      <c r="RQN53" s="61"/>
      <c r="RQO53" s="61"/>
      <c r="RQP53" s="61"/>
      <c r="RQQ53" s="61"/>
      <c r="RQR53" s="61"/>
      <c r="RQS53" s="61"/>
      <c r="RQT53" s="61"/>
      <c r="RQU53" s="61"/>
      <c r="RQV53" s="61"/>
      <c r="RQW53" s="61"/>
      <c r="RQX53" s="61"/>
      <c r="RQY53" s="61"/>
      <c r="RQZ53" s="61"/>
      <c r="RRA53" s="61"/>
      <c r="RRB53" s="61"/>
      <c r="RRC53" s="61"/>
      <c r="RRD53" s="61"/>
      <c r="RRE53" s="61"/>
      <c r="RRF53" s="61"/>
      <c r="RRG53" s="61"/>
      <c r="RRH53" s="61"/>
      <c r="RRI53" s="61"/>
      <c r="RRJ53" s="61"/>
      <c r="RRK53" s="61"/>
      <c r="RRL53" s="61"/>
      <c r="RRM53" s="61"/>
      <c r="RRN53" s="61"/>
      <c r="RRO53" s="61"/>
      <c r="RRP53" s="61"/>
      <c r="RRQ53" s="61"/>
      <c r="RRR53" s="61"/>
      <c r="RRS53" s="61"/>
      <c r="RRT53" s="61"/>
      <c r="RRU53" s="61"/>
      <c r="RRV53" s="61"/>
      <c r="RRW53" s="61"/>
      <c r="RRX53" s="61"/>
      <c r="RRY53" s="61"/>
      <c r="RRZ53" s="61"/>
      <c r="RSA53" s="61"/>
      <c r="RSB53" s="61"/>
      <c r="RSC53" s="61"/>
      <c r="RSD53" s="61"/>
      <c r="RSE53" s="61"/>
      <c r="RSF53" s="61"/>
      <c r="RSG53" s="61"/>
      <c r="RSH53" s="61"/>
      <c r="RSI53" s="61"/>
      <c r="RSJ53" s="61"/>
      <c r="RSK53" s="61"/>
      <c r="RSL53" s="61"/>
      <c r="RSM53" s="61"/>
      <c r="RSN53" s="61"/>
      <c r="RSO53" s="61"/>
      <c r="RSP53" s="61"/>
      <c r="RSQ53" s="61"/>
      <c r="RSR53" s="61"/>
      <c r="RSS53" s="61"/>
      <c r="RST53" s="61"/>
      <c r="RSU53" s="61"/>
      <c r="RSV53" s="61"/>
      <c r="RSW53" s="61"/>
      <c r="RSX53" s="61"/>
      <c r="RSY53" s="61"/>
      <c r="RSZ53" s="61"/>
      <c r="RTA53" s="61"/>
      <c r="RTB53" s="61"/>
      <c r="RTC53" s="61"/>
      <c r="RTD53" s="61"/>
      <c r="RTE53" s="61"/>
      <c r="RTF53" s="61"/>
      <c r="RTG53" s="61"/>
      <c r="RTH53" s="61"/>
      <c r="RTI53" s="61"/>
      <c r="RTJ53" s="61"/>
      <c r="RTK53" s="61"/>
      <c r="RTL53" s="61"/>
      <c r="RTM53" s="61"/>
      <c r="RTN53" s="61"/>
      <c r="RTO53" s="61"/>
      <c r="RTP53" s="61"/>
      <c r="RTQ53" s="61"/>
      <c r="RTR53" s="61"/>
      <c r="RTS53" s="61"/>
      <c r="RTT53" s="61"/>
      <c r="RTU53" s="61"/>
      <c r="RTV53" s="61"/>
      <c r="RTW53" s="61"/>
      <c r="RTX53" s="61"/>
      <c r="RTY53" s="61"/>
      <c r="RTZ53" s="61"/>
      <c r="RUA53" s="61"/>
      <c r="RUB53" s="61"/>
      <c r="RUC53" s="61"/>
      <c r="RUD53" s="61"/>
      <c r="RUE53" s="61"/>
      <c r="RUF53" s="61"/>
      <c r="RUG53" s="61"/>
      <c r="RUH53" s="61"/>
      <c r="RUI53" s="61"/>
      <c r="RUJ53" s="61"/>
      <c r="RUK53" s="61"/>
      <c r="RUL53" s="61"/>
      <c r="RUM53" s="61"/>
      <c r="RUN53" s="61"/>
      <c r="RUO53" s="61"/>
      <c r="RUP53" s="61"/>
      <c r="RUQ53" s="61"/>
      <c r="RUR53" s="61"/>
      <c r="RUS53" s="61"/>
      <c r="RUT53" s="61"/>
      <c r="RUU53" s="61"/>
      <c r="RUV53" s="61"/>
      <c r="RUW53" s="61"/>
      <c r="RUX53" s="61"/>
      <c r="RUY53" s="61"/>
      <c r="RUZ53" s="61"/>
      <c r="RVA53" s="61"/>
      <c r="RVB53" s="61"/>
      <c r="RVC53" s="61"/>
      <c r="RVD53" s="61"/>
      <c r="RVE53" s="61"/>
      <c r="RVF53" s="61"/>
      <c r="RVG53" s="61"/>
      <c r="RVH53" s="61"/>
      <c r="RVI53" s="61"/>
      <c r="RVJ53" s="61"/>
      <c r="RVK53" s="61"/>
      <c r="RVL53" s="61"/>
      <c r="RVM53" s="61"/>
      <c r="RVN53" s="61"/>
      <c r="RVO53" s="61"/>
      <c r="RVP53" s="61"/>
      <c r="RVQ53" s="61"/>
      <c r="RVR53" s="61"/>
      <c r="RVS53" s="61"/>
      <c r="RVT53" s="61"/>
      <c r="RVU53" s="61"/>
      <c r="RVV53" s="61"/>
      <c r="RVW53" s="61"/>
      <c r="RVX53" s="61"/>
      <c r="RVY53" s="61"/>
      <c r="RVZ53" s="61"/>
      <c r="RWA53" s="61"/>
      <c r="RWB53" s="61"/>
      <c r="RWC53" s="61"/>
      <c r="RWD53" s="61"/>
      <c r="RWE53" s="61"/>
      <c r="RWF53" s="61"/>
      <c r="RWG53" s="61"/>
      <c r="RWH53" s="61"/>
      <c r="RWI53" s="61"/>
      <c r="RWJ53" s="61"/>
      <c r="RWK53" s="61"/>
      <c r="RWL53" s="61"/>
      <c r="RWM53" s="61"/>
      <c r="RWN53" s="61"/>
      <c r="RWO53" s="61"/>
      <c r="RWP53" s="61"/>
      <c r="RWQ53" s="61"/>
      <c r="RWR53" s="61"/>
      <c r="RWS53" s="61"/>
      <c r="RWT53" s="61"/>
      <c r="RWU53" s="61"/>
      <c r="RWV53" s="61"/>
      <c r="RWW53" s="61"/>
      <c r="RWX53" s="61"/>
      <c r="RWY53" s="61"/>
      <c r="RWZ53" s="61"/>
      <c r="RXA53" s="61"/>
      <c r="RXB53" s="61"/>
      <c r="RXC53" s="61"/>
      <c r="RXD53" s="61"/>
      <c r="RXE53" s="61"/>
      <c r="RXF53" s="61"/>
      <c r="RXG53" s="61"/>
      <c r="RXH53" s="61"/>
      <c r="RXI53" s="61"/>
      <c r="RXJ53" s="61"/>
      <c r="RXK53" s="61"/>
      <c r="RXL53" s="61"/>
      <c r="RXM53" s="61"/>
      <c r="RXN53" s="61"/>
      <c r="RXO53" s="61"/>
      <c r="RXP53" s="61"/>
      <c r="RXQ53" s="61"/>
      <c r="RXR53" s="61"/>
      <c r="RXS53" s="61"/>
      <c r="RXT53" s="61"/>
      <c r="RXU53" s="61"/>
      <c r="RXV53" s="61"/>
      <c r="RXW53" s="61"/>
      <c r="RXX53" s="61"/>
      <c r="RXY53" s="61"/>
      <c r="RXZ53" s="61"/>
      <c r="RYA53" s="61"/>
      <c r="RYB53" s="61"/>
      <c r="RYC53" s="61"/>
      <c r="RYD53" s="61"/>
      <c r="RYE53" s="61"/>
      <c r="RYF53" s="61"/>
      <c r="RYG53" s="61"/>
      <c r="RYH53" s="61"/>
      <c r="RYI53" s="61"/>
      <c r="RYJ53" s="61"/>
      <c r="RYK53" s="61"/>
      <c r="RYL53" s="61"/>
      <c r="RYM53" s="61"/>
      <c r="RYN53" s="61"/>
      <c r="RYO53" s="61"/>
      <c r="RYP53" s="61"/>
      <c r="RYQ53" s="61"/>
      <c r="RYR53" s="61"/>
      <c r="RYS53" s="61"/>
      <c r="RYT53" s="61"/>
      <c r="RYU53" s="61"/>
      <c r="RYV53" s="61"/>
      <c r="RYW53" s="61"/>
      <c r="RYX53" s="61"/>
      <c r="RYY53" s="61"/>
      <c r="RYZ53" s="61"/>
      <c r="RZA53" s="61"/>
      <c r="RZB53" s="61"/>
      <c r="RZC53" s="61"/>
      <c r="RZD53" s="61"/>
      <c r="RZE53" s="61"/>
      <c r="RZF53" s="61"/>
      <c r="RZG53" s="61"/>
      <c r="RZH53" s="61"/>
      <c r="RZI53" s="61"/>
      <c r="RZJ53" s="61"/>
      <c r="RZK53" s="61"/>
      <c r="RZL53" s="61"/>
      <c r="RZM53" s="61"/>
      <c r="RZN53" s="61"/>
      <c r="RZO53" s="61"/>
      <c r="RZP53" s="61"/>
      <c r="RZQ53" s="61"/>
      <c r="RZR53" s="61"/>
      <c r="RZS53" s="61"/>
      <c r="RZT53" s="61"/>
      <c r="RZU53" s="61"/>
      <c r="RZV53" s="61"/>
      <c r="RZW53" s="61"/>
      <c r="RZX53" s="61"/>
      <c r="RZY53" s="61"/>
      <c r="RZZ53" s="61"/>
      <c r="SAA53" s="61"/>
      <c r="SAB53" s="61"/>
      <c r="SAC53" s="61"/>
      <c r="SAD53" s="61"/>
      <c r="SAE53" s="61"/>
      <c r="SAF53" s="61"/>
      <c r="SAG53" s="61"/>
      <c r="SAH53" s="61"/>
      <c r="SAI53" s="61"/>
      <c r="SAJ53" s="61"/>
      <c r="SAK53" s="61"/>
      <c r="SAL53" s="61"/>
      <c r="SAM53" s="61"/>
      <c r="SAN53" s="61"/>
      <c r="SAO53" s="61"/>
      <c r="SAP53" s="61"/>
      <c r="SAQ53" s="61"/>
      <c r="SAR53" s="61"/>
      <c r="SAS53" s="61"/>
      <c r="SAT53" s="61"/>
      <c r="SAU53" s="61"/>
      <c r="SAV53" s="61"/>
      <c r="SAW53" s="61"/>
      <c r="SAX53" s="61"/>
      <c r="SAY53" s="61"/>
      <c r="SAZ53" s="61"/>
      <c r="SBA53" s="61"/>
      <c r="SBB53" s="61"/>
      <c r="SBC53" s="61"/>
      <c r="SBD53" s="61"/>
      <c r="SBE53" s="61"/>
      <c r="SBF53" s="61"/>
      <c r="SBG53" s="61"/>
      <c r="SBH53" s="61"/>
      <c r="SBI53" s="61"/>
      <c r="SBJ53" s="61"/>
      <c r="SBK53" s="61"/>
      <c r="SBL53" s="61"/>
      <c r="SBM53" s="61"/>
      <c r="SBN53" s="61"/>
      <c r="SBO53" s="61"/>
      <c r="SBP53" s="61"/>
      <c r="SBQ53" s="61"/>
      <c r="SBR53" s="61"/>
      <c r="SBS53" s="61"/>
      <c r="SBT53" s="61"/>
      <c r="SBU53" s="61"/>
      <c r="SBV53" s="61"/>
      <c r="SBW53" s="61"/>
      <c r="SBX53" s="61"/>
      <c r="SBY53" s="61"/>
      <c r="SBZ53" s="61"/>
      <c r="SCA53" s="61"/>
      <c r="SCB53" s="61"/>
      <c r="SCC53" s="61"/>
      <c r="SCD53" s="61"/>
      <c r="SCE53" s="61"/>
      <c r="SCF53" s="61"/>
      <c r="SCG53" s="61"/>
      <c r="SCH53" s="61"/>
      <c r="SCI53" s="61"/>
      <c r="SCJ53" s="61"/>
      <c r="SCK53" s="61"/>
      <c r="SCL53" s="61"/>
      <c r="SCM53" s="61"/>
      <c r="SCN53" s="61"/>
      <c r="SCO53" s="61"/>
      <c r="SCP53" s="61"/>
      <c r="SCQ53" s="61"/>
      <c r="SCR53" s="61"/>
      <c r="SCS53" s="61"/>
      <c r="SCT53" s="61"/>
      <c r="SCU53" s="61"/>
      <c r="SCV53" s="61"/>
      <c r="SCW53" s="61"/>
      <c r="SCX53" s="61"/>
      <c r="SCY53" s="61"/>
      <c r="SCZ53" s="61"/>
      <c r="SDA53" s="61"/>
      <c r="SDB53" s="61"/>
      <c r="SDC53" s="61"/>
      <c r="SDD53" s="61"/>
      <c r="SDE53" s="61"/>
      <c r="SDF53" s="61"/>
      <c r="SDG53" s="61"/>
      <c r="SDH53" s="61"/>
      <c r="SDI53" s="61"/>
      <c r="SDJ53" s="61"/>
      <c r="SDK53" s="61"/>
      <c r="SDL53" s="61"/>
      <c r="SDM53" s="61"/>
      <c r="SDN53" s="61"/>
      <c r="SDO53" s="61"/>
      <c r="SDP53" s="61"/>
      <c r="SDQ53" s="61"/>
      <c r="SDR53" s="61"/>
      <c r="SDS53" s="61"/>
      <c r="SDT53" s="61"/>
      <c r="SDU53" s="61"/>
      <c r="SDV53" s="61"/>
      <c r="SDW53" s="61"/>
      <c r="SDX53" s="61"/>
      <c r="SDY53" s="61"/>
      <c r="SDZ53" s="61"/>
      <c r="SEA53" s="61"/>
      <c r="SEB53" s="61"/>
      <c r="SEC53" s="61"/>
      <c r="SED53" s="61"/>
      <c r="SEE53" s="61"/>
      <c r="SEF53" s="61"/>
      <c r="SEG53" s="61"/>
      <c r="SEH53" s="61"/>
      <c r="SEI53" s="61"/>
      <c r="SEJ53" s="61"/>
      <c r="SEK53" s="61"/>
      <c r="SEL53" s="61"/>
      <c r="SEM53" s="61"/>
      <c r="SEN53" s="61"/>
      <c r="SEO53" s="61"/>
      <c r="SEP53" s="61"/>
      <c r="SEQ53" s="61"/>
      <c r="SER53" s="61"/>
      <c r="SES53" s="61"/>
      <c r="SET53" s="61"/>
      <c r="SEU53" s="61"/>
      <c r="SEV53" s="61"/>
      <c r="SEW53" s="61"/>
      <c r="SEX53" s="61"/>
      <c r="SEY53" s="61"/>
      <c r="SEZ53" s="61"/>
      <c r="SFA53" s="61"/>
      <c r="SFB53" s="61"/>
      <c r="SFC53" s="61"/>
      <c r="SFD53" s="61"/>
      <c r="SFE53" s="61"/>
      <c r="SFF53" s="61"/>
      <c r="SFG53" s="61"/>
      <c r="SFH53" s="61"/>
      <c r="SFI53" s="61"/>
      <c r="SFJ53" s="61"/>
      <c r="SFK53" s="61"/>
      <c r="SFL53" s="61"/>
      <c r="SFM53" s="61"/>
      <c r="SFN53" s="61"/>
      <c r="SFO53" s="61"/>
      <c r="SFP53" s="61"/>
      <c r="SFQ53" s="61"/>
      <c r="SFR53" s="61"/>
      <c r="SFS53" s="61"/>
      <c r="SFT53" s="61"/>
      <c r="SFU53" s="61"/>
      <c r="SFV53" s="61"/>
      <c r="SFW53" s="61"/>
      <c r="SFX53" s="61"/>
      <c r="SFY53" s="61"/>
      <c r="SFZ53" s="61"/>
      <c r="SGA53" s="61"/>
      <c r="SGB53" s="61"/>
      <c r="SGC53" s="61"/>
      <c r="SGD53" s="61"/>
      <c r="SGE53" s="61"/>
      <c r="SGF53" s="61"/>
      <c r="SGG53" s="61"/>
      <c r="SGH53" s="61"/>
      <c r="SGI53" s="61"/>
      <c r="SGJ53" s="61"/>
      <c r="SGK53" s="61"/>
      <c r="SGL53" s="61"/>
      <c r="SGM53" s="61"/>
      <c r="SGN53" s="61"/>
      <c r="SGO53" s="61"/>
      <c r="SGP53" s="61"/>
      <c r="SGQ53" s="61"/>
      <c r="SGR53" s="61"/>
      <c r="SGS53" s="61"/>
      <c r="SGT53" s="61"/>
      <c r="SGU53" s="61"/>
      <c r="SGV53" s="61"/>
      <c r="SGW53" s="61"/>
      <c r="SGX53" s="61"/>
      <c r="SGY53" s="61"/>
      <c r="SGZ53" s="61"/>
      <c r="SHA53" s="61"/>
      <c r="SHB53" s="61"/>
      <c r="SHC53" s="61"/>
      <c r="SHD53" s="61"/>
      <c r="SHE53" s="61"/>
      <c r="SHF53" s="61"/>
      <c r="SHG53" s="61"/>
      <c r="SHH53" s="61"/>
      <c r="SHI53" s="61"/>
      <c r="SHJ53" s="61"/>
      <c r="SHK53" s="61"/>
      <c r="SHL53" s="61"/>
      <c r="SHM53" s="61"/>
      <c r="SHN53" s="61"/>
      <c r="SHO53" s="61"/>
      <c r="SHP53" s="61"/>
      <c r="SHQ53" s="61"/>
      <c r="SHR53" s="61"/>
      <c r="SHS53" s="61"/>
      <c r="SHT53" s="61"/>
      <c r="SHU53" s="61"/>
      <c r="SHV53" s="61"/>
      <c r="SHW53" s="61"/>
      <c r="SHX53" s="61"/>
      <c r="SHY53" s="61"/>
      <c r="SHZ53" s="61"/>
      <c r="SIA53" s="61"/>
      <c r="SIB53" s="61"/>
      <c r="SIC53" s="61"/>
      <c r="SID53" s="61"/>
      <c r="SIE53" s="61"/>
      <c r="SIF53" s="61"/>
      <c r="SIG53" s="61"/>
      <c r="SIH53" s="61"/>
      <c r="SII53" s="61"/>
      <c r="SIJ53" s="61"/>
      <c r="SIK53" s="61"/>
      <c r="SIL53" s="61"/>
      <c r="SIM53" s="61"/>
      <c r="SIN53" s="61"/>
      <c r="SIO53" s="61"/>
      <c r="SIP53" s="61"/>
      <c r="SIQ53" s="61"/>
      <c r="SIR53" s="61"/>
      <c r="SIS53" s="61"/>
      <c r="SIT53" s="61"/>
      <c r="SIU53" s="61"/>
      <c r="SIV53" s="61"/>
      <c r="SIW53" s="61"/>
      <c r="SIX53" s="61"/>
      <c r="SIY53" s="61"/>
      <c r="SIZ53" s="61"/>
      <c r="SJA53" s="61"/>
      <c r="SJB53" s="61"/>
      <c r="SJC53" s="61"/>
      <c r="SJD53" s="61"/>
      <c r="SJE53" s="61"/>
      <c r="SJF53" s="61"/>
      <c r="SJG53" s="61"/>
      <c r="SJH53" s="61"/>
      <c r="SJI53" s="61"/>
      <c r="SJJ53" s="61"/>
      <c r="SJK53" s="61"/>
      <c r="SJL53" s="61"/>
      <c r="SJM53" s="61"/>
      <c r="SJN53" s="61"/>
      <c r="SJO53" s="61"/>
      <c r="SJP53" s="61"/>
      <c r="SJQ53" s="61"/>
      <c r="SJR53" s="61"/>
      <c r="SJS53" s="61"/>
      <c r="SJT53" s="61"/>
      <c r="SJU53" s="61"/>
      <c r="SJV53" s="61"/>
      <c r="SJW53" s="61"/>
      <c r="SJX53" s="61"/>
      <c r="SJY53" s="61"/>
      <c r="SJZ53" s="61"/>
      <c r="SKA53" s="61"/>
      <c r="SKB53" s="61"/>
      <c r="SKC53" s="61"/>
      <c r="SKD53" s="61"/>
      <c r="SKE53" s="61"/>
      <c r="SKF53" s="61"/>
      <c r="SKG53" s="61"/>
      <c r="SKH53" s="61"/>
      <c r="SKI53" s="61"/>
      <c r="SKJ53" s="61"/>
      <c r="SKK53" s="61"/>
      <c r="SKL53" s="61"/>
      <c r="SKM53" s="61"/>
      <c r="SKN53" s="61"/>
      <c r="SKO53" s="61"/>
      <c r="SKP53" s="61"/>
      <c r="SKQ53" s="61"/>
      <c r="SKR53" s="61"/>
      <c r="SKS53" s="61"/>
      <c r="SKT53" s="61"/>
      <c r="SKU53" s="61"/>
      <c r="SKV53" s="61"/>
      <c r="SKW53" s="61"/>
      <c r="SKX53" s="61"/>
      <c r="SKY53" s="61"/>
      <c r="SKZ53" s="61"/>
      <c r="SLA53" s="61"/>
      <c r="SLB53" s="61"/>
      <c r="SLC53" s="61"/>
      <c r="SLD53" s="61"/>
      <c r="SLE53" s="61"/>
      <c r="SLF53" s="61"/>
      <c r="SLG53" s="61"/>
      <c r="SLH53" s="61"/>
      <c r="SLI53" s="61"/>
      <c r="SLJ53" s="61"/>
      <c r="SLK53" s="61"/>
      <c r="SLL53" s="61"/>
      <c r="SLM53" s="61"/>
      <c r="SLN53" s="61"/>
      <c r="SLO53" s="61"/>
      <c r="SLP53" s="61"/>
      <c r="SLQ53" s="61"/>
      <c r="SLR53" s="61"/>
      <c r="SLS53" s="61"/>
      <c r="SLT53" s="61"/>
      <c r="SLU53" s="61"/>
      <c r="SLV53" s="61"/>
      <c r="SLW53" s="61"/>
      <c r="SLX53" s="61"/>
      <c r="SLY53" s="61"/>
      <c r="SLZ53" s="61"/>
      <c r="SMA53" s="61"/>
      <c r="SMB53" s="61"/>
      <c r="SMC53" s="61"/>
      <c r="SMD53" s="61"/>
      <c r="SME53" s="61"/>
      <c r="SMF53" s="61"/>
      <c r="SMG53" s="61"/>
      <c r="SMH53" s="61"/>
      <c r="SMI53" s="61"/>
      <c r="SMJ53" s="61"/>
      <c r="SMK53" s="61"/>
      <c r="SML53" s="61"/>
      <c r="SMM53" s="61"/>
      <c r="SMN53" s="61"/>
      <c r="SMO53" s="61"/>
      <c r="SMP53" s="61"/>
      <c r="SMQ53" s="61"/>
      <c r="SMR53" s="61"/>
      <c r="SMS53" s="61"/>
      <c r="SMT53" s="61"/>
      <c r="SMU53" s="61"/>
      <c r="SMV53" s="61"/>
      <c r="SMW53" s="61"/>
      <c r="SMX53" s="61"/>
      <c r="SMY53" s="61"/>
      <c r="SMZ53" s="61"/>
      <c r="SNA53" s="61"/>
      <c r="SNB53" s="61"/>
      <c r="SNC53" s="61"/>
      <c r="SND53" s="61"/>
      <c r="SNE53" s="61"/>
      <c r="SNF53" s="61"/>
      <c r="SNG53" s="61"/>
      <c r="SNH53" s="61"/>
      <c r="SNI53" s="61"/>
      <c r="SNJ53" s="61"/>
      <c r="SNK53" s="61"/>
      <c r="SNL53" s="61"/>
      <c r="SNM53" s="61"/>
      <c r="SNN53" s="61"/>
      <c r="SNO53" s="61"/>
      <c r="SNP53" s="61"/>
      <c r="SNQ53" s="61"/>
      <c r="SNR53" s="61"/>
      <c r="SNS53" s="61"/>
      <c r="SNT53" s="61"/>
      <c r="SNU53" s="61"/>
      <c r="SNV53" s="61"/>
      <c r="SNW53" s="61"/>
      <c r="SNX53" s="61"/>
      <c r="SNY53" s="61"/>
      <c r="SNZ53" s="61"/>
      <c r="SOA53" s="61"/>
      <c r="SOB53" s="61"/>
      <c r="SOC53" s="61"/>
      <c r="SOD53" s="61"/>
      <c r="SOE53" s="61"/>
      <c r="SOF53" s="61"/>
      <c r="SOG53" s="61"/>
      <c r="SOH53" s="61"/>
      <c r="SOI53" s="61"/>
      <c r="SOJ53" s="61"/>
      <c r="SOK53" s="61"/>
      <c r="SOL53" s="61"/>
      <c r="SOM53" s="61"/>
      <c r="SON53" s="61"/>
      <c r="SOO53" s="61"/>
      <c r="SOP53" s="61"/>
      <c r="SOQ53" s="61"/>
      <c r="SOR53" s="61"/>
      <c r="SOS53" s="61"/>
      <c r="SOT53" s="61"/>
      <c r="SOU53" s="61"/>
      <c r="SOV53" s="61"/>
      <c r="SOW53" s="61"/>
      <c r="SOX53" s="61"/>
      <c r="SOY53" s="61"/>
      <c r="SOZ53" s="61"/>
      <c r="SPA53" s="61"/>
      <c r="SPB53" s="61"/>
      <c r="SPC53" s="61"/>
      <c r="SPD53" s="61"/>
      <c r="SPE53" s="61"/>
      <c r="SPF53" s="61"/>
      <c r="SPG53" s="61"/>
      <c r="SPH53" s="61"/>
      <c r="SPI53" s="61"/>
      <c r="SPJ53" s="61"/>
      <c r="SPK53" s="61"/>
      <c r="SPL53" s="61"/>
      <c r="SPM53" s="61"/>
      <c r="SPN53" s="61"/>
      <c r="SPO53" s="61"/>
      <c r="SPP53" s="61"/>
      <c r="SPQ53" s="61"/>
      <c r="SPR53" s="61"/>
      <c r="SPS53" s="61"/>
      <c r="SPT53" s="61"/>
      <c r="SPU53" s="61"/>
      <c r="SPV53" s="61"/>
      <c r="SPW53" s="61"/>
      <c r="SPX53" s="61"/>
      <c r="SPY53" s="61"/>
      <c r="SPZ53" s="61"/>
      <c r="SQA53" s="61"/>
      <c r="SQB53" s="61"/>
      <c r="SQC53" s="61"/>
      <c r="SQD53" s="61"/>
      <c r="SQE53" s="61"/>
      <c r="SQF53" s="61"/>
      <c r="SQG53" s="61"/>
      <c r="SQH53" s="61"/>
      <c r="SQI53" s="61"/>
      <c r="SQJ53" s="61"/>
      <c r="SQK53" s="61"/>
      <c r="SQL53" s="61"/>
      <c r="SQM53" s="61"/>
      <c r="SQN53" s="61"/>
      <c r="SQO53" s="61"/>
      <c r="SQP53" s="61"/>
      <c r="SQQ53" s="61"/>
      <c r="SQR53" s="61"/>
      <c r="SQS53" s="61"/>
      <c r="SQT53" s="61"/>
      <c r="SQU53" s="61"/>
      <c r="SQV53" s="61"/>
      <c r="SQW53" s="61"/>
      <c r="SQX53" s="61"/>
      <c r="SQY53" s="61"/>
      <c r="SQZ53" s="61"/>
      <c r="SRA53" s="61"/>
      <c r="SRB53" s="61"/>
      <c r="SRC53" s="61"/>
      <c r="SRD53" s="61"/>
      <c r="SRE53" s="61"/>
      <c r="SRF53" s="61"/>
      <c r="SRG53" s="61"/>
      <c r="SRH53" s="61"/>
      <c r="SRI53" s="61"/>
      <c r="SRJ53" s="61"/>
      <c r="SRK53" s="61"/>
      <c r="SRL53" s="61"/>
      <c r="SRM53" s="61"/>
      <c r="SRN53" s="61"/>
      <c r="SRO53" s="61"/>
      <c r="SRP53" s="61"/>
      <c r="SRQ53" s="61"/>
      <c r="SRR53" s="61"/>
      <c r="SRS53" s="61"/>
      <c r="SRT53" s="61"/>
      <c r="SRU53" s="61"/>
      <c r="SRV53" s="61"/>
      <c r="SRW53" s="61"/>
      <c r="SRX53" s="61"/>
      <c r="SRY53" s="61"/>
      <c r="SRZ53" s="61"/>
      <c r="SSA53" s="61"/>
      <c r="SSB53" s="61"/>
      <c r="SSC53" s="61"/>
      <c r="SSD53" s="61"/>
      <c r="SSE53" s="61"/>
      <c r="SSF53" s="61"/>
      <c r="SSG53" s="61"/>
      <c r="SSH53" s="61"/>
      <c r="SSI53" s="61"/>
      <c r="SSJ53" s="61"/>
      <c r="SSK53" s="61"/>
      <c r="SSL53" s="61"/>
      <c r="SSM53" s="61"/>
      <c r="SSN53" s="61"/>
      <c r="SSO53" s="61"/>
      <c r="SSP53" s="61"/>
      <c r="SSQ53" s="61"/>
      <c r="SSR53" s="61"/>
      <c r="SSS53" s="61"/>
      <c r="SST53" s="61"/>
      <c r="SSU53" s="61"/>
      <c r="SSV53" s="61"/>
      <c r="SSW53" s="61"/>
      <c r="SSX53" s="61"/>
      <c r="SSY53" s="61"/>
      <c r="SSZ53" s="61"/>
      <c r="STA53" s="61"/>
      <c r="STB53" s="61"/>
      <c r="STC53" s="61"/>
      <c r="STD53" s="61"/>
      <c r="STE53" s="61"/>
      <c r="STF53" s="61"/>
      <c r="STG53" s="61"/>
      <c r="STH53" s="61"/>
      <c r="STI53" s="61"/>
      <c r="STJ53" s="61"/>
      <c r="STK53" s="61"/>
      <c r="STL53" s="61"/>
      <c r="STM53" s="61"/>
      <c r="STN53" s="61"/>
      <c r="STO53" s="61"/>
      <c r="STP53" s="61"/>
      <c r="STQ53" s="61"/>
      <c r="STR53" s="61"/>
      <c r="STS53" s="61"/>
      <c r="STT53" s="61"/>
      <c r="STU53" s="61"/>
      <c r="STV53" s="61"/>
      <c r="STW53" s="61"/>
      <c r="STX53" s="61"/>
      <c r="STY53" s="61"/>
      <c r="STZ53" s="61"/>
      <c r="SUA53" s="61"/>
      <c r="SUB53" s="61"/>
      <c r="SUC53" s="61"/>
      <c r="SUD53" s="61"/>
      <c r="SUE53" s="61"/>
      <c r="SUF53" s="61"/>
      <c r="SUG53" s="61"/>
      <c r="SUH53" s="61"/>
      <c r="SUI53" s="61"/>
      <c r="SUJ53" s="61"/>
      <c r="SUK53" s="61"/>
      <c r="SUL53" s="61"/>
      <c r="SUM53" s="61"/>
      <c r="SUN53" s="61"/>
      <c r="SUO53" s="61"/>
      <c r="SUP53" s="61"/>
      <c r="SUQ53" s="61"/>
      <c r="SUR53" s="61"/>
      <c r="SUS53" s="61"/>
      <c r="SUT53" s="61"/>
      <c r="SUU53" s="61"/>
      <c r="SUV53" s="61"/>
      <c r="SUW53" s="61"/>
      <c r="SUX53" s="61"/>
      <c r="SUY53" s="61"/>
      <c r="SUZ53" s="61"/>
      <c r="SVA53" s="61"/>
      <c r="SVB53" s="61"/>
      <c r="SVC53" s="61"/>
      <c r="SVD53" s="61"/>
      <c r="SVE53" s="61"/>
      <c r="SVF53" s="61"/>
      <c r="SVG53" s="61"/>
      <c r="SVH53" s="61"/>
      <c r="SVI53" s="61"/>
      <c r="SVJ53" s="61"/>
      <c r="SVK53" s="61"/>
      <c r="SVL53" s="61"/>
      <c r="SVM53" s="61"/>
      <c r="SVN53" s="61"/>
      <c r="SVO53" s="61"/>
      <c r="SVP53" s="61"/>
      <c r="SVQ53" s="61"/>
      <c r="SVR53" s="61"/>
      <c r="SVS53" s="61"/>
      <c r="SVT53" s="61"/>
      <c r="SVU53" s="61"/>
      <c r="SVV53" s="61"/>
      <c r="SVW53" s="61"/>
      <c r="SVX53" s="61"/>
      <c r="SVY53" s="61"/>
      <c r="SVZ53" s="61"/>
      <c r="SWA53" s="61"/>
      <c r="SWB53" s="61"/>
      <c r="SWC53" s="61"/>
      <c r="SWD53" s="61"/>
      <c r="SWE53" s="61"/>
      <c r="SWF53" s="61"/>
      <c r="SWG53" s="61"/>
      <c r="SWH53" s="61"/>
      <c r="SWI53" s="61"/>
      <c r="SWJ53" s="61"/>
      <c r="SWK53" s="61"/>
      <c r="SWL53" s="61"/>
      <c r="SWM53" s="61"/>
      <c r="SWN53" s="61"/>
      <c r="SWO53" s="61"/>
      <c r="SWP53" s="61"/>
      <c r="SWQ53" s="61"/>
      <c r="SWR53" s="61"/>
      <c r="SWS53" s="61"/>
      <c r="SWT53" s="61"/>
      <c r="SWU53" s="61"/>
      <c r="SWV53" s="61"/>
      <c r="SWW53" s="61"/>
      <c r="SWX53" s="61"/>
      <c r="SWY53" s="61"/>
      <c r="SWZ53" s="61"/>
      <c r="SXA53" s="61"/>
      <c r="SXB53" s="61"/>
      <c r="SXC53" s="61"/>
      <c r="SXD53" s="61"/>
      <c r="SXE53" s="61"/>
      <c r="SXF53" s="61"/>
      <c r="SXG53" s="61"/>
      <c r="SXH53" s="61"/>
      <c r="SXI53" s="61"/>
      <c r="SXJ53" s="61"/>
      <c r="SXK53" s="61"/>
      <c r="SXL53" s="61"/>
      <c r="SXM53" s="61"/>
      <c r="SXN53" s="61"/>
      <c r="SXO53" s="61"/>
      <c r="SXP53" s="61"/>
      <c r="SXQ53" s="61"/>
      <c r="SXR53" s="61"/>
      <c r="SXS53" s="61"/>
      <c r="SXT53" s="61"/>
      <c r="SXU53" s="61"/>
      <c r="SXV53" s="61"/>
      <c r="SXW53" s="61"/>
      <c r="SXX53" s="61"/>
      <c r="SXY53" s="61"/>
      <c r="SXZ53" s="61"/>
      <c r="SYA53" s="61"/>
      <c r="SYB53" s="61"/>
      <c r="SYC53" s="61"/>
      <c r="SYD53" s="61"/>
      <c r="SYE53" s="61"/>
      <c r="SYF53" s="61"/>
      <c r="SYG53" s="61"/>
      <c r="SYH53" s="61"/>
      <c r="SYI53" s="61"/>
      <c r="SYJ53" s="61"/>
      <c r="SYK53" s="61"/>
      <c r="SYL53" s="61"/>
      <c r="SYM53" s="61"/>
      <c r="SYN53" s="61"/>
      <c r="SYO53" s="61"/>
      <c r="SYP53" s="61"/>
      <c r="SYQ53" s="61"/>
      <c r="SYR53" s="61"/>
      <c r="SYS53" s="61"/>
      <c r="SYT53" s="61"/>
      <c r="SYU53" s="61"/>
      <c r="SYV53" s="61"/>
      <c r="SYW53" s="61"/>
      <c r="SYX53" s="61"/>
      <c r="SYY53" s="61"/>
      <c r="SYZ53" s="61"/>
      <c r="SZA53" s="61"/>
      <c r="SZB53" s="61"/>
      <c r="SZC53" s="61"/>
      <c r="SZD53" s="61"/>
      <c r="SZE53" s="61"/>
      <c r="SZF53" s="61"/>
      <c r="SZG53" s="61"/>
      <c r="SZH53" s="61"/>
      <c r="SZI53" s="61"/>
      <c r="SZJ53" s="61"/>
      <c r="SZK53" s="61"/>
      <c r="SZL53" s="61"/>
      <c r="SZM53" s="61"/>
      <c r="SZN53" s="61"/>
      <c r="SZO53" s="61"/>
      <c r="SZP53" s="61"/>
      <c r="SZQ53" s="61"/>
      <c r="SZR53" s="61"/>
      <c r="SZS53" s="61"/>
      <c r="SZT53" s="61"/>
      <c r="SZU53" s="61"/>
      <c r="SZV53" s="61"/>
      <c r="SZW53" s="61"/>
      <c r="SZX53" s="61"/>
      <c r="SZY53" s="61"/>
      <c r="SZZ53" s="61"/>
      <c r="TAA53" s="61"/>
      <c r="TAB53" s="61"/>
      <c r="TAC53" s="61"/>
      <c r="TAD53" s="61"/>
      <c r="TAE53" s="61"/>
      <c r="TAF53" s="61"/>
      <c r="TAG53" s="61"/>
      <c r="TAH53" s="61"/>
      <c r="TAI53" s="61"/>
      <c r="TAJ53" s="61"/>
      <c r="TAK53" s="61"/>
      <c r="TAL53" s="61"/>
      <c r="TAM53" s="61"/>
      <c r="TAN53" s="61"/>
      <c r="TAO53" s="61"/>
      <c r="TAP53" s="61"/>
      <c r="TAQ53" s="61"/>
      <c r="TAR53" s="61"/>
      <c r="TAS53" s="61"/>
      <c r="TAT53" s="61"/>
      <c r="TAU53" s="61"/>
      <c r="TAV53" s="61"/>
      <c r="TAW53" s="61"/>
      <c r="TAX53" s="61"/>
      <c r="TAY53" s="61"/>
      <c r="TAZ53" s="61"/>
      <c r="TBA53" s="61"/>
      <c r="TBB53" s="61"/>
      <c r="TBC53" s="61"/>
      <c r="TBD53" s="61"/>
      <c r="TBE53" s="61"/>
      <c r="TBF53" s="61"/>
      <c r="TBG53" s="61"/>
      <c r="TBH53" s="61"/>
      <c r="TBI53" s="61"/>
      <c r="TBJ53" s="61"/>
      <c r="TBK53" s="61"/>
      <c r="TBL53" s="61"/>
      <c r="TBM53" s="61"/>
      <c r="TBN53" s="61"/>
      <c r="TBO53" s="61"/>
      <c r="TBP53" s="61"/>
      <c r="TBQ53" s="61"/>
      <c r="TBR53" s="61"/>
      <c r="TBS53" s="61"/>
      <c r="TBT53" s="61"/>
      <c r="TBU53" s="61"/>
      <c r="TBV53" s="61"/>
      <c r="TBW53" s="61"/>
      <c r="TBX53" s="61"/>
      <c r="TBY53" s="61"/>
      <c r="TBZ53" s="61"/>
      <c r="TCA53" s="61"/>
      <c r="TCB53" s="61"/>
      <c r="TCC53" s="61"/>
      <c r="TCD53" s="61"/>
      <c r="TCE53" s="61"/>
      <c r="TCF53" s="61"/>
      <c r="TCG53" s="61"/>
      <c r="TCH53" s="61"/>
      <c r="TCI53" s="61"/>
      <c r="TCJ53" s="61"/>
      <c r="TCK53" s="61"/>
      <c r="TCL53" s="61"/>
      <c r="TCM53" s="61"/>
      <c r="TCN53" s="61"/>
      <c r="TCO53" s="61"/>
      <c r="TCP53" s="61"/>
      <c r="TCQ53" s="61"/>
      <c r="TCR53" s="61"/>
      <c r="TCS53" s="61"/>
      <c r="TCT53" s="61"/>
      <c r="TCU53" s="61"/>
      <c r="TCV53" s="61"/>
      <c r="TCW53" s="61"/>
      <c r="TCX53" s="61"/>
      <c r="TCY53" s="61"/>
      <c r="TCZ53" s="61"/>
      <c r="TDA53" s="61"/>
      <c r="TDB53" s="61"/>
      <c r="TDC53" s="61"/>
      <c r="TDD53" s="61"/>
      <c r="TDE53" s="61"/>
      <c r="TDF53" s="61"/>
      <c r="TDG53" s="61"/>
      <c r="TDH53" s="61"/>
      <c r="TDI53" s="61"/>
      <c r="TDJ53" s="61"/>
      <c r="TDK53" s="61"/>
      <c r="TDL53" s="61"/>
      <c r="TDM53" s="61"/>
      <c r="TDN53" s="61"/>
      <c r="TDO53" s="61"/>
      <c r="TDP53" s="61"/>
      <c r="TDQ53" s="61"/>
      <c r="TDR53" s="61"/>
      <c r="TDS53" s="61"/>
      <c r="TDT53" s="61"/>
      <c r="TDU53" s="61"/>
      <c r="TDV53" s="61"/>
      <c r="TDW53" s="61"/>
      <c r="TDX53" s="61"/>
      <c r="TDY53" s="61"/>
      <c r="TDZ53" s="61"/>
      <c r="TEA53" s="61"/>
      <c r="TEB53" s="61"/>
      <c r="TEC53" s="61"/>
      <c r="TED53" s="61"/>
      <c r="TEE53" s="61"/>
      <c r="TEF53" s="61"/>
      <c r="TEG53" s="61"/>
      <c r="TEH53" s="61"/>
      <c r="TEI53" s="61"/>
      <c r="TEJ53" s="61"/>
      <c r="TEK53" s="61"/>
      <c r="TEL53" s="61"/>
      <c r="TEM53" s="61"/>
      <c r="TEN53" s="61"/>
      <c r="TEO53" s="61"/>
      <c r="TEP53" s="61"/>
      <c r="TEQ53" s="61"/>
      <c r="TER53" s="61"/>
      <c r="TES53" s="61"/>
      <c r="TET53" s="61"/>
      <c r="TEU53" s="61"/>
      <c r="TEV53" s="61"/>
      <c r="TEW53" s="61"/>
      <c r="TEX53" s="61"/>
      <c r="TEY53" s="61"/>
      <c r="TEZ53" s="61"/>
      <c r="TFA53" s="61"/>
      <c r="TFB53" s="61"/>
      <c r="TFC53" s="61"/>
      <c r="TFD53" s="61"/>
      <c r="TFE53" s="61"/>
      <c r="TFF53" s="61"/>
      <c r="TFG53" s="61"/>
      <c r="TFH53" s="61"/>
      <c r="TFI53" s="61"/>
      <c r="TFJ53" s="61"/>
      <c r="TFK53" s="61"/>
      <c r="TFL53" s="61"/>
      <c r="TFM53" s="61"/>
      <c r="TFN53" s="61"/>
      <c r="TFO53" s="61"/>
      <c r="TFP53" s="61"/>
      <c r="TFQ53" s="61"/>
      <c r="TFR53" s="61"/>
      <c r="TFS53" s="61"/>
      <c r="TFT53" s="61"/>
      <c r="TFU53" s="61"/>
      <c r="TFV53" s="61"/>
      <c r="TFW53" s="61"/>
      <c r="TFX53" s="61"/>
      <c r="TFY53" s="61"/>
      <c r="TFZ53" s="61"/>
      <c r="TGA53" s="61"/>
      <c r="TGB53" s="61"/>
      <c r="TGC53" s="61"/>
      <c r="TGD53" s="61"/>
      <c r="TGE53" s="61"/>
      <c r="TGF53" s="61"/>
      <c r="TGG53" s="61"/>
      <c r="TGH53" s="61"/>
      <c r="TGI53" s="61"/>
      <c r="TGJ53" s="61"/>
      <c r="TGK53" s="61"/>
      <c r="TGL53" s="61"/>
      <c r="TGM53" s="61"/>
      <c r="TGN53" s="61"/>
      <c r="TGO53" s="61"/>
      <c r="TGP53" s="61"/>
      <c r="TGQ53" s="61"/>
      <c r="TGR53" s="61"/>
      <c r="TGS53" s="61"/>
      <c r="TGT53" s="61"/>
      <c r="TGU53" s="61"/>
      <c r="TGV53" s="61"/>
      <c r="TGW53" s="61"/>
      <c r="TGX53" s="61"/>
      <c r="TGY53" s="61"/>
      <c r="TGZ53" s="61"/>
      <c r="THA53" s="61"/>
      <c r="THB53" s="61"/>
      <c r="THC53" s="61"/>
      <c r="THD53" s="61"/>
      <c r="THE53" s="61"/>
      <c r="THF53" s="61"/>
      <c r="THG53" s="61"/>
      <c r="THH53" s="61"/>
      <c r="THI53" s="61"/>
      <c r="THJ53" s="61"/>
      <c r="THK53" s="61"/>
      <c r="THL53" s="61"/>
      <c r="THM53" s="61"/>
      <c r="THN53" s="61"/>
      <c r="THO53" s="61"/>
      <c r="THP53" s="61"/>
      <c r="THQ53" s="61"/>
      <c r="THR53" s="61"/>
      <c r="THS53" s="61"/>
      <c r="THT53" s="61"/>
      <c r="THU53" s="61"/>
      <c r="THV53" s="61"/>
      <c r="THW53" s="61"/>
      <c r="THX53" s="61"/>
      <c r="THY53" s="61"/>
      <c r="THZ53" s="61"/>
      <c r="TIA53" s="61"/>
      <c r="TIB53" s="61"/>
      <c r="TIC53" s="61"/>
      <c r="TID53" s="61"/>
      <c r="TIE53" s="61"/>
      <c r="TIF53" s="61"/>
      <c r="TIG53" s="61"/>
      <c r="TIH53" s="61"/>
      <c r="TII53" s="61"/>
      <c r="TIJ53" s="61"/>
      <c r="TIK53" s="61"/>
      <c r="TIL53" s="61"/>
      <c r="TIM53" s="61"/>
      <c r="TIN53" s="61"/>
      <c r="TIO53" s="61"/>
      <c r="TIP53" s="61"/>
      <c r="TIQ53" s="61"/>
      <c r="TIR53" s="61"/>
      <c r="TIS53" s="61"/>
      <c r="TIT53" s="61"/>
      <c r="TIU53" s="61"/>
      <c r="TIV53" s="61"/>
      <c r="TIW53" s="61"/>
      <c r="TIX53" s="61"/>
      <c r="TIY53" s="61"/>
      <c r="TIZ53" s="61"/>
      <c r="TJA53" s="61"/>
      <c r="TJB53" s="61"/>
      <c r="TJC53" s="61"/>
      <c r="TJD53" s="61"/>
      <c r="TJE53" s="61"/>
      <c r="TJF53" s="61"/>
      <c r="TJG53" s="61"/>
      <c r="TJH53" s="61"/>
      <c r="TJI53" s="61"/>
      <c r="TJJ53" s="61"/>
      <c r="TJK53" s="61"/>
      <c r="TJL53" s="61"/>
      <c r="TJM53" s="61"/>
      <c r="TJN53" s="61"/>
      <c r="TJO53" s="61"/>
      <c r="TJP53" s="61"/>
      <c r="TJQ53" s="61"/>
      <c r="TJR53" s="61"/>
      <c r="TJS53" s="61"/>
      <c r="TJT53" s="61"/>
      <c r="TJU53" s="61"/>
      <c r="TJV53" s="61"/>
      <c r="TJW53" s="61"/>
      <c r="TJX53" s="61"/>
      <c r="TJY53" s="61"/>
      <c r="TJZ53" s="61"/>
      <c r="TKA53" s="61"/>
      <c r="TKB53" s="61"/>
      <c r="TKC53" s="61"/>
      <c r="TKD53" s="61"/>
      <c r="TKE53" s="61"/>
      <c r="TKF53" s="61"/>
      <c r="TKG53" s="61"/>
      <c r="TKH53" s="61"/>
      <c r="TKI53" s="61"/>
      <c r="TKJ53" s="61"/>
      <c r="TKK53" s="61"/>
      <c r="TKL53" s="61"/>
      <c r="TKM53" s="61"/>
      <c r="TKN53" s="61"/>
      <c r="TKO53" s="61"/>
      <c r="TKP53" s="61"/>
      <c r="TKQ53" s="61"/>
      <c r="TKR53" s="61"/>
      <c r="TKS53" s="61"/>
      <c r="TKT53" s="61"/>
      <c r="TKU53" s="61"/>
      <c r="TKV53" s="61"/>
      <c r="TKW53" s="61"/>
      <c r="TKX53" s="61"/>
      <c r="TKY53" s="61"/>
      <c r="TKZ53" s="61"/>
      <c r="TLA53" s="61"/>
      <c r="TLB53" s="61"/>
      <c r="TLC53" s="61"/>
      <c r="TLD53" s="61"/>
      <c r="TLE53" s="61"/>
      <c r="TLF53" s="61"/>
      <c r="TLG53" s="61"/>
      <c r="TLH53" s="61"/>
      <c r="TLI53" s="61"/>
      <c r="TLJ53" s="61"/>
      <c r="TLK53" s="61"/>
      <c r="TLL53" s="61"/>
      <c r="TLM53" s="61"/>
      <c r="TLN53" s="61"/>
      <c r="TLO53" s="61"/>
      <c r="TLP53" s="61"/>
      <c r="TLQ53" s="61"/>
      <c r="TLR53" s="61"/>
      <c r="TLS53" s="61"/>
      <c r="TLT53" s="61"/>
      <c r="TLU53" s="61"/>
      <c r="TLV53" s="61"/>
      <c r="TLW53" s="61"/>
      <c r="TLX53" s="61"/>
      <c r="TLY53" s="61"/>
      <c r="TLZ53" s="61"/>
      <c r="TMA53" s="61"/>
      <c r="TMB53" s="61"/>
      <c r="TMC53" s="61"/>
      <c r="TMD53" s="61"/>
      <c r="TME53" s="61"/>
      <c r="TMF53" s="61"/>
      <c r="TMG53" s="61"/>
      <c r="TMH53" s="61"/>
      <c r="TMI53" s="61"/>
      <c r="TMJ53" s="61"/>
      <c r="TMK53" s="61"/>
      <c r="TML53" s="61"/>
      <c r="TMM53" s="61"/>
      <c r="TMN53" s="61"/>
      <c r="TMO53" s="61"/>
      <c r="TMP53" s="61"/>
      <c r="TMQ53" s="61"/>
      <c r="TMR53" s="61"/>
      <c r="TMS53" s="61"/>
      <c r="TMT53" s="61"/>
      <c r="TMU53" s="61"/>
      <c r="TMV53" s="61"/>
      <c r="TMW53" s="61"/>
      <c r="TMX53" s="61"/>
      <c r="TMY53" s="61"/>
      <c r="TMZ53" s="61"/>
      <c r="TNA53" s="61"/>
      <c r="TNB53" s="61"/>
      <c r="TNC53" s="61"/>
      <c r="TND53" s="61"/>
      <c r="TNE53" s="61"/>
      <c r="TNF53" s="61"/>
      <c r="TNG53" s="61"/>
      <c r="TNH53" s="61"/>
      <c r="TNI53" s="61"/>
      <c r="TNJ53" s="61"/>
      <c r="TNK53" s="61"/>
      <c r="TNL53" s="61"/>
      <c r="TNM53" s="61"/>
      <c r="TNN53" s="61"/>
      <c r="TNO53" s="61"/>
      <c r="TNP53" s="61"/>
      <c r="TNQ53" s="61"/>
      <c r="TNR53" s="61"/>
      <c r="TNS53" s="61"/>
      <c r="TNT53" s="61"/>
      <c r="TNU53" s="61"/>
      <c r="TNV53" s="61"/>
      <c r="TNW53" s="61"/>
      <c r="TNX53" s="61"/>
      <c r="TNY53" s="61"/>
      <c r="TNZ53" s="61"/>
      <c r="TOA53" s="61"/>
      <c r="TOB53" s="61"/>
      <c r="TOC53" s="61"/>
      <c r="TOD53" s="61"/>
      <c r="TOE53" s="61"/>
      <c r="TOF53" s="61"/>
      <c r="TOG53" s="61"/>
      <c r="TOH53" s="61"/>
      <c r="TOI53" s="61"/>
      <c r="TOJ53" s="61"/>
      <c r="TOK53" s="61"/>
      <c r="TOL53" s="61"/>
      <c r="TOM53" s="61"/>
      <c r="TON53" s="61"/>
      <c r="TOO53" s="61"/>
      <c r="TOP53" s="61"/>
      <c r="TOQ53" s="61"/>
      <c r="TOR53" s="61"/>
      <c r="TOS53" s="61"/>
      <c r="TOT53" s="61"/>
      <c r="TOU53" s="61"/>
      <c r="TOV53" s="61"/>
      <c r="TOW53" s="61"/>
      <c r="TOX53" s="61"/>
      <c r="TOY53" s="61"/>
      <c r="TOZ53" s="61"/>
      <c r="TPA53" s="61"/>
      <c r="TPB53" s="61"/>
      <c r="TPC53" s="61"/>
      <c r="TPD53" s="61"/>
      <c r="TPE53" s="61"/>
      <c r="TPF53" s="61"/>
      <c r="TPG53" s="61"/>
      <c r="TPH53" s="61"/>
      <c r="TPI53" s="61"/>
      <c r="TPJ53" s="61"/>
      <c r="TPK53" s="61"/>
      <c r="TPL53" s="61"/>
      <c r="TPM53" s="61"/>
      <c r="TPN53" s="61"/>
      <c r="TPO53" s="61"/>
      <c r="TPP53" s="61"/>
      <c r="TPQ53" s="61"/>
      <c r="TPR53" s="61"/>
      <c r="TPS53" s="61"/>
      <c r="TPT53" s="61"/>
      <c r="TPU53" s="61"/>
      <c r="TPV53" s="61"/>
      <c r="TPW53" s="61"/>
      <c r="TPX53" s="61"/>
      <c r="TPY53" s="61"/>
      <c r="TPZ53" s="61"/>
      <c r="TQA53" s="61"/>
      <c r="TQB53" s="61"/>
      <c r="TQC53" s="61"/>
      <c r="TQD53" s="61"/>
      <c r="TQE53" s="61"/>
      <c r="TQF53" s="61"/>
      <c r="TQG53" s="61"/>
      <c r="TQH53" s="61"/>
      <c r="TQI53" s="61"/>
      <c r="TQJ53" s="61"/>
      <c r="TQK53" s="61"/>
      <c r="TQL53" s="61"/>
      <c r="TQM53" s="61"/>
      <c r="TQN53" s="61"/>
      <c r="TQO53" s="61"/>
      <c r="TQP53" s="61"/>
      <c r="TQQ53" s="61"/>
      <c r="TQR53" s="61"/>
      <c r="TQS53" s="61"/>
      <c r="TQT53" s="61"/>
      <c r="TQU53" s="61"/>
      <c r="TQV53" s="61"/>
      <c r="TQW53" s="61"/>
      <c r="TQX53" s="61"/>
      <c r="TQY53" s="61"/>
      <c r="TQZ53" s="61"/>
      <c r="TRA53" s="61"/>
      <c r="TRB53" s="61"/>
      <c r="TRC53" s="61"/>
      <c r="TRD53" s="61"/>
      <c r="TRE53" s="61"/>
      <c r="TRF53" s="61"/>
      <c r="TRG53" s="61"/>
      <c r="TRH53" s="61"/>
      <c r="TRI53" s="61"/>
      <c r="TRJ53" s="61"/>
      <c r="TRK53" s="61"/>
      <c r="TRL53" s="61"/>
      <c r="TRM53" s="61"/>
      <c r="TRN53" s="61"/>
      <c r="TRO53" s="61"/>
      <c r="TRP53" s="61"/>
      <c r="TRQ53" s="61"/>
      <c r="TRR53" s="61"/>
      <c r="TRS53" s="61"/>
      <c r="TRT53" s="61"/>
      <c r="TRU53" s="61"/>
      <c r="TRV53" s="61"/>
      <c r="TRW53" s="61"/>
      <c r="TRX53" s="61"/>
      <c r="TRY53" s="61"/>
      <c r="TRZ53" s="61"/>
      <c r="TSA53" s="61"/>
      <c r="TSB53" s="61"/>
      <c r="TSC53" s="61"/>
      <c r="TSD53" s="61"/>
      <c r="TSE53" s="61"/>
      <c r="TSF53" s="61"/>
      <c r="TSG53" s="61"/>
      <c r="TSH53" s="61"/>
      <c r="TSI53" s="61"/>
      <c r="TSJ53" s="61"/>
      <c r="TSK53" s="61"/>
      <c r="TSL53" s="61"/>
      <c r="TSM53" s="61"/>
      <c r="TSN53" s="61"/>
      <c r="TSO53" s="61"/>
      <c r="TSP53" s="61"/>
      <c r="TSQ53" s="61"/>
      <c r="TSR53" s="61"/>
      <c r="TSS53" s="61"/>
      <c r="TST53" s="61"/>
      <c r="TSU53" s="61"/>
      <c r="TSV53" s="61"/>
      <c r="TSW53" s="61"/>
      <c r="TSX53" s="61"/>
      <c r="TSY53" s="61"/>
      <c r="TSZ53" s="61"/>
      <c r="TTA53" s="61"/>
      <c r="TTB53" s="61"/>
      <c r="TTC53" s="61"/>
      <c r="TTD53" s="61"/>
      <c r="TTE53" s="61"/>
      <c r="TTF53" s="61"/>
      <c r="TTG53" s="61"/>
      <c r="TTH53" s="61"/>
      <c r="TTI53" s="61"/>
      <c r="TTJ53" s="61"/>
      <c r="TTK53" s="61"/>
      <c r="TTL53" s="61"/>
      <c r="TTM53" s="61"/>
      <c r="TTN53" s="61"/>
      <c r="TTO53" s="61"/>
      <c r="TTP53" s="61"/>
      <c r="TTQ53" s="61"/>
      <c r="TTR53" s="61"/>
      <c r="TTS53" s="61"/>
      <c r="TTT53" s="61"/>
      <c r="TTU53" s="61"/>
      <c r="TTV53" s="61"/>
      <c r="TTW53" s="61"/>
      <c r="TTX53" s="61"/>
      <c r="TTY53" s="61"/>
      <c r="TTZ53" s="61"/>
      <c r="TUA53" s="61"/>
      <c r="TUB53" s="61"/>
      <c r="TUC53" s="61"/>
      <c r="TUD53" s="61"/>
      <c r="TUE53" s="61"/>
      <c r="TUF53" s="61"/>
      <c r="TUG53" s="61"/>
      <c r="TUH53" s="61"/>
      <c r="TUI53" s="61"/>
      <c r="TUJ53" s="61"/>
      <c r="TUK53" s="61"/>
      <c r="TUL53" s="61"/>
      <c r="TUM53" s="61"/>
      <c r="TUN53" s="61"/>
      <c r="TUO53" s="61"/>
      <c r="TUP53" s="61"/>
      <c r="TUQ53" s="61"/>
      <c r="TUR53" s="61"/>
      <c r="TUS53" s="61"/>
      <c r="TUT53" s="61"/>
      <c r="TUU53" s="61"/>
      <c r="TUV53" s="61"/>
      <c r="TUW53" s="61"/>
      <c r="TUX53" s="61"/>
      <c r="TUY53" s="61"/>
      <c r="TUZ53" s="61"/>
      <c r="TVA53" s="61"/>
      <c r="TVB53" s="61"/>
      <c r="TVC53" s="61"/>
      <c r="TVD53" s="61"/>
      <c r="TVE53" s="61"/>
      <c r="TVF53" s="61"/>
      <c r="TVG53" s="61"/>
      <c r="TVH53" s="61"/>
      <c r="TVI53" s="61"/>
      <c r="TVJ53" s="61"/>
      <c r="TVK53" s="61"/>
      <c r="TVL53" s="61"/>
      <c r="TVM53" s="61"/>
      <c r="TVN53" s="61"/>
      <c r="TVO53" s="61"/>
      <c r="TVP53" s="61"/>
      <c r="TVQ53" s="61"/>
      <c r="TVR53" s="61"/>
      <c r="TVS53" s="61"/>
      <c r="TVT53" s="61"/>
      <c r="TVU53" s="61"/>
      <c r="TVV53" s="61"/>
      <c r="TVW53" s="61"/>
      <c r="TVX53" s="61"/>
      <c r="TVY53" s="61"/>
      <c r="TVZ53" s="61"/>
      <c r="TWA53" s="61"/>
      <c r="TWB53" s="61"/>
      <c r="TWC53" s="61"/>
      <c r="TWD53" s="61"/>
      <c r="TWE53" s="61"/>
      <c r="TWF53" s="61"/>
      <c r="TWG53" s="61"/>
      <c r="TWH53" s="61"/>
      <c r="TWI53" s="61"/>
      <c r="TWJ53" s="61"/>
      <c r="TWK53" s="61"/>
      <c r="TWL53" s="61"/>
      <c r="TWM53" s="61"/>
      <c r="TWN53" s="61"/>
      <c r="TWO53" s="61"/>
      <c r="TWP53" s="61"/>
      <c r="TWQ53" s="61"/>
      <c r="TWR53" s="61"/>
      <c r="TWS53" s="61"/>
      <c r="TWT53" s="61"/>
      <c r="TWU53" s="61"/>
      <c r="TWV53" s="61"/>
      <c r="TWW53" s="61"/>
      <c r="TWX53" s="61"/>
      <c r="TWY53" s="61"/>
      <c r="TWZ53" s="61"/>
      <c r="TXA53" s="61"/>
      <c r="TXB53" s="61"/>
      <c r="TXC53" s="61"/>
      <c r="TXD53" s="61"/>
      <c r="TXE53" s="61"/>
      <c r="TXF53" s="61"/>
      <c r="TXG53" s="61"/>
      <c r="TXH53" s="61"/>
      <c r="TXI53" s="61"/>
      <c r="TXJ53" s="61"/>
      <c r="TXK53" s="61"/>
      <c r="TXL53" s="61"/>
      <c r="TXM53" s="61"/>
      <c r="TXN53" s="61"/>
      <c r="TXO53" s="61"/>
      <c r="TXP53" s="61"/>
      <c r="TXQ53" s="61"/>
      <c r="TXR53" s="61"/>
      <c r="TXS53" s="61"/>
      <c r="TXT53" s="61"/>
      <c r="TXU53" s="61"/>
      <c r="TXV53" s="61"/>
      <c r="TXW53" s="61"/>
      <c r="TXX53" s="61"/>
      <c r="TXY53" s="61"/>
      <c r="TXZ53" s="61"/>
      <c r="TYA53" s="61"/>
      <c r="TYB53" s="61"/>
      <c r="TYC53" s="61"/>
      <c r="TYD53" s="61"/>
      <c r="TYE53" s="61"/>
      <c r="TYF53" s="61"/>
      <c r="TYG53" s="61"/>
      <c r="TYH53" s="61"/>
      <c r="TYI53" s="61"/>
      <c r="TYJ53" s="61"/>
      <c r="TYK53" s="61"/>
      <c r="TYL53" s="61"/>
      <c r="TYM53" s="61"/>
      <c r="TYN53" s="61"/>
      <c r="TYO53" s="61"/>
      <c r="TYP53" s="61"/>
      <c r="TYQ53" s="61"/>
      <c r="TYR53" s="61"/>
      <c r="TYS53" s="61"/>
      <c r="TYT53" s="61"/>
      <c r="TYU53" s="61"/>
      <c r="TYV53" s="61"/>
      <c r="TYW53" s="61"/>
      <c r="TYX53" s="61"/>
      <c r="TYY53" s="61"/>
      <c r="TYZ53" s="61"/>
      <c r="TZA53" s="61"/>
      <c r="TZB53" s="61"/>
      <c r="TZC53" s="61"/>
      <c r="TZD53" s="61"/>
      <c r="TZE53" s="61"/>
      <c r="TZF53" s="61"/>
      <c r="TZG53" s="61"/>
      <c r="TZH53" s="61"/>
      <c r="TZI53" s="61"/>
      <c r="TZJ53" s="61"/>
      <c r="TZK53" s="61"/>
      <c r="TZL53" s="61"/>
      <c r="TZM53" s="61"/>
      <c r="TZN53" s="61"/>
      <c r="TZO53" s="61"/>
      <c r="TZP53" s="61"/>
      <c r="TZQ53" s="61"/>
      <c r="TZR53" s="61"/>
      <c r="TZS53" s="61"/>
      <c r="TZT53" s="61"/>
      <c r="TZU53" s="61"/>
      <c r="TZV53" s="61"/>
      <c r="TZW53" s="61"/>
      <c r="TZX53" s="61"/>
      <c r="TZY53" s="61"/>
      <c r="TZZ53" s="61"/>
      <c r="UAA53" s="61"/>
      <c r="UAB53" s="61"/>
      <c r="UAC53" s="61"/>
      <c r="UAD53" s="61"/>
      <c r="UAE53" s="61"/>
      <c r="UAF53" s="61"/>
      <c r="UAG53" s="61"/>
      <c r="UAH53" s="61"/>
      <c r="UAI53" s="61"/>
      <c r="UAJ53" s="61"/>
      <c r="UAK53" s="61"/>
      <c r="UAL53" s="61"/>
      <c r="UAM53" s="61"/>
      <c r="UAN53" s="61"/>
      <c r="UAO53" s="61"/>
      <c r="UAP53" s="61"/>
      <c r="UAQ53" s="61"/>
      <c r="UAR53" s="61"/>
      <c r="UAS53" s="61"/>
      <c r="UAT53" s="61"/>
      <c r="UAU53" s="61"/>
      <c r="UAV53" s="61"/>
      <c r="UAW53" s="61"/>
      <c r="UAX53" s="61"/>
      <c r="UAY53" s="61"/>
      <c r="UAZ53" s="61"/>
      <c r="UBA53" s="61"/>
      <c r="UBB53" s="61"/>
      <c r="UBC53" s="61"/>
      <c r="UBD53" s="61"/>
      <c r="UBE53" s="61"/>
      <c r="UBF53" s="61"/>
      <c r="UBG53" s="61"/>
      <c r="UBH53" s="61"/>
      <c r="UBI53" s="61"/>
      <c r="UBJ53" s="61"/>
      <c r="UBK53" s="61"/>
      <c r="UBL53" s="61"/>
      <c r="UBM53" s="61"/>
      <c r="UBN53" s="61"/>
      <c r="UBO53" s="61"/>
      <c r="UBP53" s="61"/>
      <c r="UBQ53" s="61"/>
      <c r="UBR53" s="61"/>
      <c r="UBS53" s="61"/>
      <c r="UBT53" s="61"/>
      <c r="UBU53" s="61"/>
      <c r="UBV53" s="61"/>
      <c r="UBW53" s="61"/>
      <c r="UBX53" s="61"/>
      <c r="UBY53" s="61"/>
      <c r="UBZ53" s="61"/>
      <c r="UCA53" s="61"/>
      <c r="UCB53" s="61"/>
      <c r="UCC53" s="61"/>
      <c r="UCD53" s="61"/>
      <c r="UCE53" s="61"/>
      <c r="UCF53" s="61"/>
      <c r="UCG53" s="61"/>
      <c r="UCH53" s="61"/>
      <c r="UCI53" s="61"/>
      <c r="UCJ53" s="61"/>
      <c r="UCK53" s="61"/>
      <c r="UCL53" s="61"/>
      <c r="UCM53" s="61"/>
      <c r="UCN53" s="61"/>
      <c r="UCO53" s="61"/>
      <c r="UCP53" s="61"/>
      <c r="UCQ53" s="61"/>
      <c r="UCR53" s="61"/>
      <c r="UCS53" s="61"/>
      <c r="UCT53" s="61"/>
      <c r="UCU53" s="61"/>
      <c r="UCV53" s="61"/>
      <c r="UCW53" s="61"/>
      <c r="UCX53" s="61"/>
      <c r="UCY53" s="61"/>
      <c r="UCZ53" s="61"/>
      <c r="UDA53" s="61"/>
      <c r="UDB53" s="61"/>
      <c r="UDC53" s="61"/>
      <c r="UDD53" s="61"/>
      <c r="UDE53" s="61"/>
      <c r="UDF53" s="61"/>
      <c r="UDG53" s="61"/>
      <c r="UDH53" s="61"/>
      <c r="UDI53" s="61"/>
      <c r="UDJ53" s="61"/>
      <c r="UDK53" s="61"/>
      <c r="UDL53" s="61"/>
      <c r="UDM53" s="61"/>
      <c r="UDN53" s="61"/>
      <c r="UDO53" s="61"/>
      <c r="UDP53" s="61"/>
      <c r="UDQ53" s="61"/>
      <c r="UDR53" s="61"/>
      <c r="UDS53" s="61"/>
      <c r="UDT53" s="61"/>
      <c r="UDU53" s="61"/>
      <c r="UDV53" s="61"/>
      <c r="UDW53" s="61"/>
      <c r="UDX53" s="61"/>
      <c r="UDY53" s="61"/>
      <c r="UDZ53" s="61"/>
      <c r="UEA53" s="61"/>
      <c r="UEB53" s="61"/>
      <c r="UEC53" s="61"/>
      <c r="UED53" s="61"/>
      <c r="UEE53" s="61"/>
      <c r="UEF53" s="61"/>
      <c r="UEG53" s="61"/>
      <c r="UEH53" s="61"/>
      <c r="UEI53" s="61"/>
      <c r="UEJ53" s="61"/>
      <c r="UEK53" s="61"/>
      <c r="UEL53" s="61"/>
      <c r="UEM53" s="61"/>
      <c r="UEN53" s="61"/>
      <c r="UEO53" s="61"/>
      <c r="UEP53" s="61"/>
      <c r="UEQ53" s="61"/>
      <c r="UER53" s="61"/>
      <c r="UES53" s="61"/>
      <c r="UET53" s="61"/>
      <c r="UEU53" s="61"/>
      <c r="UEV53" s="61"/>
      <c r="UEW53" s="61"/>
      <c r="UEX53" s="61"/>
      <c r="UEY53" s="61"/>
      <c r="UEZ53" s="61"/>
      <c r="UFA53" s="61"/>
      <c r="UFB53" s="61"/>
      <c r="UFC53" s="61"/>
      <c r="UFD53" s="61"/>
      <c r="UFE53" s="61"/>
      <c r="UFF53" s="61"/>
      <c r="UFG53" s="61"/>
      <c r="UFH53" s="61"/>
      <c r="UFI53" s="61"/>
      <c r="UFJ53" s="61"/>
      <c r="UFK53" s="61"/>
      <c r="UFL53" s="61"/>
      <c r="UFM53" s="61"/>
      <c r="UFN53" s="61"/>
      <c r="UFO53" s="61"/>
      <c r="UFP53" s="61"/>
      <c r="UFQ53" s="61"/>
      <c r="UFR53" s="61"/>
      <c r="UFS53" s="61"/>
      <c r="UFT53" s="61"/>
      <c r="UFU53" s="61"/>
      <c r="UFV53" s="61"/>
      <c r="UFW53" s="61"/>
      <c r="UFX53" s="61"/>
      <c r="UFY53" s="61"/>
      <c r="UFZ53" s="61"/>
      <c r="UGA53" s="61"/>
      <c r="UGB53" s="61"/>
      <c r="UGC53" s="61"/>
      <c r="UGD53" s="61"/>
      <c r="UGE53" s="61"/>
      <c r="UGF53" s="61"/>
      <c r="UGG53" s="61"/>
      <c r="UGH53" s="61"/>
      <c r="UGI53" s="61"/>
      <c r="UGJ53" s="61"/>
      <c r="UGK53" s="61"/>
      <c r="UGL53" s="61"/>
      <c r="UGM53" s="61"/>
      <c r="UGN53" s="61"/>
      <c r="UGO53" s="61"/>
      <c r="UGP53" s="61"/>
      <c r="UGQ53" s="61"/>
      <c r="UGR53" s="61"/>
      <c r="UGS53" s="61"/>
      <c r="UGT53" s="61"/>
      <c r="UGU53" s="61"/>
      <c r="UGV53" s="61"/>
      <c r="UGW53" s="61"/>
      <c r="UGX53" s="61"/>
      <c r="UGY53" s="61"/>
      <c r="UGZ53" s="61"/>
      <c r="UHA53" s="61"/>
      <c r="UHB53" s="61"/>
      <c r="UHC53" s="61"/>
      <c r="UHD53" s="61"/>
      <c r="UHE53" s="61"/>
      <c r="UHF53" s="61"/>
      <c r="UHG53" s="61"/>
      <c r="UHH53" s="61"/>
      <c r="UHI53" s="61"/>
      <c r="UHJ53" s="61"/>
      <c r="UHK53" s="61"/>
      <c r="UHL53" s="61"/>
      <c r="UHM53" s="61"/>
      <c r="UHN53" s="61"/>
      <c r="UHO53" s="61"/>
      <c r="UHP53" s="61"/>
      <c r="UHQ53" s="61"/>
      <c r="UHR53" s="61"/>
      <c r="UHS53" s="61"/>
      <c r="UHT53" s="61"/>
      <c r="UHU53" s="61"/>
      <c r="UHV53" s="61"/>
      <c r="UHW53" s="61"/>
      <c r="UHX53" s="61"/>
      <c r="UHY53" s="61"/>
      <c r="UHZ53" s="61"/>
      <c r="UIA53" s="61"/>
      <c r="UIB53" s="61"/>
      <c r="UIC53" s="61"/>
      <c r="UID53" s="61"/>
      <c r="UIE53" s="61"/>
      <c r="UIF53" s="61"/>
      <c r="UIG53" s="61"/>
      <c r="UIH53" s="61"/>
      <c r="UII53" s="61"/>
      <c r="UIJ53" s="61"/>
      <c r="UIK53" s="61"/>
      <c r="UIL53" s="61"/>
      <c r="UIM53" s="61"/>
      <c r="UIN53" s="61"/>
      <c r="UIO53" s="61"/>
      <c r="UIP53" s="61"/>
      <c r="UIQ53" s="61"/>
      <c r="UIR53" s="61"/>
      <c r="UIS53" s="61"/>
      <c r="UIT53" s="61"/>
      <c r="UIU53" s="61"/>
      <c r="UIV53" s="61"/>
      <c r="UIW53" s="61"/>
      <c r="UIX53" s="61"/>
      <c r="UIY53" s="61"/>
      <c r="UIZ53" s="61"/>
      <c r="UJA53" s="61"/>
      <c r="UJB53" s="61"/>
      <c r="UJC53" s="61"/>
      <c r="UJD53" s="61"/>
      <c r="UJE53" s="61"/>
      <c r="UJF53" s="61"/>
      <c r="UJG53" s="61"/>
      <c r="UJH53" s="61"/>
      <c r="UJI53" s="61"/>
      <c r="UJJ53" s="61"/>
      <c r="UJK53" s="61"/>
      <c r="UJL53" s="61"/>
      <c r="UJM53" s="61"/>
      <c r="UJN53" s="61"/>
      <c r="UJO53" s="61"/>
      <c r="UJP53" s="61"/>
      <c r="UJQ53" s="61"/>
      <c r="UJR53" s="61"/>
      <c r="UJS53" s="61"/>
      <c r="UJT53" s="61"/>
      <c r="UJU53" s="61"/>
      <c r="UJV53" s="61"/>
      <c r="UJW53" s="61"/>
      <c r="UJX53" s="61"/>
      <c r="UJY53" s="61"/>
      <c r="UJZ53" s="61"/>
      <c r="UKA53" s="61"/>
      <c r="UKB53" s="61"/>
      <c r="UKC53" s="61"/>
      <c r="UKD53" s="61"/>
      <c r="UKE53" s="61"/>
      <c r="UKF53" s="61"/>
      <c r="UKG53" s="61"/>
      <c r="UKH53" s="61"/>
      <c r="UKI53" s="61"/>
      <c r="UKJ53" s="61"/>
      <c r="UKK53" s="61"/>
      <c r="UKL53" s="61"/>
      <c r="UKM53" s="61"/>
      <c r="UKN53" s="61"/>
      <c r="UKO53" s="61"/>
      <c r="UKP53" s="61"/>
      <c r="UKQ53" s="61"/>
      <c r="UKR53" s="61"/>
      <c r="UKS53" s="61"/>
      <c r="UKT53" s="61"/>
      <c r="UKU53" s="61"/>
      <c r="UKV53" s="61"/>
      <c r="UKW53" s="61"/>
      <c r="UKX53" s="61"/>
      <c r="UKY53" s="61"/>
      <c r="UKZ53" s="61"/>
      <c r="ULA53" s="61"/>
      <c r="ULB53" s="61"/>
      <c r="ULC53" s="61"/>
      <c r="ULD53" s="61"/>
      <c r="ULE53" s="61"/>
      <c r="ULF53" s="61"/>
      <c r="ULG53" s="61"/>
      <c r="ULH53" s="61"/>
      <c r="ULI53" s="61"/>
      <c r="ULJ53" s="61"/>
      <c r="ULK53" s="61"/>
      <c r="ULL53" s="61"/>
      <c r="ULM53" s="61"/>
      <c r="ULN53" s="61"/>
      <c r="ULO53" s="61"/>
      <c r="ULP53" s="61"/>
      <c r="ULQ53" s="61"/>
      <c r="ULR53" s="61"/>
      <c r="ULS53" s="61"/>
      <c r="ULT53" s="61"/>
      <c r="ULU53" s="61"/>
      <c r="ULV53" s="61"/>
      <c r="ULW53" s="61"/>
      <c r="ULX53" s="61"/>
      <c r="ULY53" s="61"/>
      <c r="ULZ53" s="61"/>
      <c r="UMA53" s="61"/>
      <c r="UMB53" s="61"/>
      <c r="UMC53" s="61"/>
      <c r="UMD53" s="61"/>
      <c r="UME53" s="61"/>
      <c r="UMF53" s="61"/>
      <c r="UMG53" s="61"/>
      <c r="UMH53" s="61"/>
      <c r="UMI53" s="61"/>
      <c r="UMJ53" s="61"/>
      <c r="UMK53" s="61"/>
      <c r="UML53" s="61"/>
      <c r="UMM53" s="61"/>
      <c r="UMN53" s="61"/>
      <c r="UMO53" s="61"/>
      <c r="UMP53" s="61"/>
      <c r="UMQ53" s="61"/>
      <c r="UMR53" s="61"/>
      <c r="UMS53" s="61"/>
      <c r="UMT53" s="61"/>
      <c r="UMU53" s="61"/>
      <c r="UMV53" s="61"/>
      <c r="UMW53" s="61"/>
      <c r="UMX53" s="61"/>
      <c r="UMY53" s="61"/>
      <c r="UMZ53" s="61"/>
      <c r="UNA53" s="61"/>
      <c r="UNB53" s="61"/>
      <c r="UNC53" s="61"/>
      <c r="UND53" s="61"/>
      <c r="UNE53" s="61"/>
      <c r="UNF53" s="61"/>
      <c r="UNG53" s="61"/>
      <c r="UNH53" s="61"/>
      <c r="UNI53" s="61"/>
      <c r="UNJ53" s="61"/>
      <c r="UNK53" s="61"/>
      <c r="UNL53" s="61"/>
      <c r="UNM53" s="61"/>
      <c r="UNN53" s="61"/>
      <c r="UNO53" s="61"/>
      <c r="UNP53" s="61"/>
      <c r="UNQ53" s="61"/>
      <c r="UNR53" s="61"/>
      <c r="UNS53" s="61"/>
      <c r="UNT53" s="61"/>
      <c r="UNU53" s="61"/>
      <c r="UNV53" s="61"/>
      <c r="UNW53" s="61"/>
      <c r="UNX53" s="61"/>
      <c r="UNY53" s="61"/>
      <c r="UNZ53" s="61"/>
      <c r="UOA53" s="61"/>
      <c r="UOB53" s="61"/>
      <c r="UOC53" s="61"/>
      <c r="UOD53" s="61"/>
      <c r="UOE53" s="61"/>
      <c r="UOF53" s="61"/>
      <c r="UOG53" s="61"/>
      <c r="UOH53" s="61"/>
      <c r="UOI53" s="61"/>
      <c r="UOJ53" s="61"/>
      <c r="UOK53" s="61"/>
      <c r="UOL53" s="61"/>
      <c r="UOM53" s="61"/>
      <c r="UON53" s="61"/>
      <c r="UOO53" s="61"/>
      <c r="UOP53" s="61"/>
      <c r="UOQ53" s="61"/>
      <c r="UOR53" s="61"/>
      <c r="UOS53" s="61"/>
      <c r="UOT53" s="61"/>
      <c r="UOU53" s="61"/>
      <c r="UOV53" s="61"/>
      <c r="UOW53" s="61"/>
      <c r="UOX53" s="61"/>
      <c r="UOY53" s="61"/>
      <c r="UOZ53" s="61"/>
      <c r="UPA53" s="61"/>
      <c r="UPB53" s="61"/>
      <c r="UPC53" s="61"/>
      <c r="UPD53" s="61"/>
      <c r="UPE53" s="61"/>
      <c r="UPF53" s="61"/>
      <c r="UPG53" s="61"/>
      <c r="UPH53" s="61"/>
      <c r="UPI53" s="61"/>
      <c r="UPJ53" s="61"/>
      <c r="UPK53" s="61"/>
      <c r="UPL53" s="61"/>
      <c r="UPM53" s="61"/>
      <c r="UPN53" s="61"/>
      <c r="UPO53" s="61"/>
      <c r="UPP53" s="61"/>
      <c r="UPQ53" s="61"/>
      <c r="UPR53" s="61"/>
      <c r="UPS53" s="61"/>
      <c r="UPT53" s="61"/>
      <c r="UPU53" s="61"/>
      <c r="UPV53" s="61"/>
      <c r="UPW53" s="61"/>
      <c r="UPX53" s="61"/>
      <c r="UPY53" s="61"/>
      <c r="UPZ53" s="61"/>
      <c r="UQA53" s="61"/>
      <c r="UQB53" s="61"/>
      <c r="UQC53" s="61"/>
      <c r="UQD53" s="61"/>
      <c r="UQE53" s="61"/>
      <c r="UQF53" s="61"/>
      <c r="UQG53" s="61"/>
      <c r="UQH53" s="61"/>
      <c r="UQI53" s="61"/>
      <c r="UQJ53" s="61"/>
      <c r="UQK53" s="61"/>
      <c r="UQL53" s="61"/>
      <c r="UQM53" s="61"/>
      <c r="UQN53" s="61"/>
      <c r="UQO53" s="61"/>
      <c r="UQP53" s="61"/>
      <c r="UQQ53" s="61"/>
      <c r="UQR53" s="61"/>
      <c r="UQS53" s="61"/>
      <c r="UQT53" s="61"/>
      <c r="UQU53" s="61"/>
      <c r="UQV53" s="61"/>
      <c r="UQW53" s="61"/>
      <c r="UQX53" s="61"/>
      <c r="UQY53" s="61"/>
      <c r="UQZ53" s="61"/>
      <c r="URA53" s="61"/>
      <c r="URB53" s="61"/>
      <c r="URC53" s="61"/>
      <c r="URD53" s="61"/>
      <c r="URE53" s="61"/>
      <c r="URF53" s="61"/>
      <c r="URG53" s="61"/>
      <c r="URH53" s="61"/>
      <c r="URI53" s="61"/>
      <c r="URJ53" s="61"/>
      <c r="URK53" s="61"/>
      <c r="URL53" s="61"/>
      <c r="URM53" s="61"/>
      <c r="URN53" s="61"/>
      <c r="URO53" s="61"/>
      <c r="URP53" s="61"/>
      <c r="URQ53" s="61"/>
      <c r="URR53" s="61"/>
      <c r="URS53" s="61"/>
      <c r="URT53" s="61"/>
      <c r="URU53" s="61"/>
      <c r="URV53" s="61"/>
      <c r="URW53" s="61"/>
      <c r="URX53" s="61"/>
      <c r="URY53" s="61"/>
      <c r="URZ53" s="61"/>
      <c r="USA53" s="61"/>
      <c r="USB53" s="61"/>
      <c r="USC53" s="61"/>
      <c r="USD53" s="61"/>
      <c r="USE53" s="61"/>
      <c r="USF53" s="61"/>
      <c r="USG53" s="61"/>
      <c r="USH53" s="61"/>
      <c r="USI53" s="61"/>
      <c r="USJ53" s="61"/>
      <c r="USK53" s="61"/>
      <c r="USL53" s="61"/>
      <c r="USM53" s="61"/>
      <c r="USN53" s="61"/>
      <c r="USO53" s="61"/>
      <c r="USP53" s="61"/>
      <c r="USQ53" s="61"/>
      <c r="USR53" s="61"/>
      <c r="USS53" s="61"/>
      <c r="UST53" s="61"/>
      <c r="USU53" s="61"/>
      <c r="USV53" s="61"/>
      <c r="USW53" s="61"/>
      <c r="USX53" s="61"/>
      <c r="USY53" s="61"/>
      <c r="USZ53" s="61"/>
      <c r="UTA53" s="61"/>
      <c r="UTB53" s="61"/>
      <c r="UTC53" s="61"/>
      <c r="UTD53" s="61"/>
      <c r="UTE53" s="61"/>
      <c r="UTF53" s="61"/>
      <c r="UTG53" s="61"/>
      <c r="UTH53" s="61"/>
      <c r="UTI53" s="61"/>
      <c r="UTJ53" s="61"/>
      <c r="UTK53" s="61"/>
      <c r="UTL53" s="61"/>
      <c r="UTM53" s="61"/>
      <c r="UTN53" s="61"/>
      <c r="UTO53" s="61"/>
      <c r="UTP53" s="61"/>
      <c r="UTQ53" s="61"/>
      <c r="UTR53" s="61"/>
      <c r="UTS53" s="61"/>
      <c r="UTT53" s="61"/>
      <c r="UTU53" s="61"/>
      <c r="UTV53" s="61"/>
      <c r="UTW53" s="61"/>
      <c r="UTX53" s="61"/>
      <c r="UTY53" s="61"/>
      <c r="UTZ53" s="61"/>
      <c r="UUA53" s="61"/>
      <c r="UUB53" s="61"/>
      <c r="UUC53" s="61"/>
      <c r="UUD53" s="61"/>
      <c r="UUE53" s="61"/>
      <c r="UUF53" s="61"/>
      <c r="UUG53" s="61"/>
      <c r="UUH53" s="61"/>
      <c r="UUI53" s="61"/>
      <c r="UUJ53" s="61"/>
      <c r="UUK53" s="61"/>
      <c r="UUL53" s="61"/>
      <c r="UUM53" s="61"/>
      <c r="UUN53" s="61"/>
      <c r="UUO53" s="61"/>
      <c r="UUP53" s="61"/>
      <c r="UUQ53" s="61"/>
      <c r="UUR53" s="61"/>
      <c r="UUS53" s="61"/>
      <c r="UUT53" s="61"/>
      <c r="UUU53" s="61"/>
      <c r="UUV53" s="61"/>
      <c r="UUW53" s="61"/>
      <c r="UUX53" s="61"/>
      <c r="UUY53" s="61"/>
      <c r="UUZ53" s="61"/>
      <c r="UVA53" s="61"/>
      <c r="UVB53" s="61"/>
      <c r="UVC53" s="61"/>
      <c r="UVD53" s="61"/>
      <c r="UVE53" s="61"/>
      <c r="UVF53" s="61"/>
      <c r="UVG53" s="61"/>
      <c r="UVH53" s="61"/>
      <c r="UVI53" s="61"/>
      <c r="UVJ53" s="61"/>
      <c r="UVK53" s="61"/>
      <c r="UVL53" s="61"/>
      <c r="UVM53" s="61"/>
      <c r="UVN53" s="61"/>
      <c r="UVO53" s="61"/>
      <c r="UVP53" s="61"/>
      <c r="UVQ53" s="61"/>
      <c r="UVR53" s="61"/>
      <c r="UVS53" s="61"/>
      <c r="UVT53" s="61"/>
      <c r="UVU53" s="61"/>
      <c r="UVV53" s="61"/>
      <c r="UVW53" s="61"/>
      <c r="UVX53" s="61"/>
      <c r="UVY53" s="61"/>
      <c r="UVZ53" s="61"/>
      <c r="UWA53" s="61"/>
      <c r="UWB53" s="61"/>
      <c r="UWC53" s="61"/>
      <c r="UWD53" s="61"/>
      <c r="UWE53" s="61"/>
      <c r="UWF53" s="61"/>
      <c r="UWG53" s="61"/>
      <c r="UWH53" s="61"/>
      <c r="UWI53" s="61"/>
      <c r="UWJ53" s="61"/>
      <c r="UWK53" s="61"/>
      <c r="UWL53" s="61"/>
      <c r="UWM53" s="61"/>
      <c r="UWN53" s="61"/>
      <c r="UWO53" s="61"/>
      <c r="UWP53" s="61"/>
      <c r="UWQ53" s="61"/>
      <c r="UWR53" s="61"/>
      <c r="UWS53" s="61"/>
      <c r="UWT53" s="61"/>
      <c r="UWU53" s="61"/>
      <c r="UWV53" s="61"/>
      <c r="UWW53" s="61"/>
      <c r="UWX53" s="61"/>
      <c r="UWY53" s="61"/>
      <c r="UWZ53" s="61"/>
      <c r="UXA53" s="61"/>
      <c r="UXB53" s="61"/>
      <c r="UXC53" s="61"/>
      <c r="UXD53" s="61"/>
      <c r="UXE53" s="61"/>
      <c r="UXF53" s="61"/>
      <c r="UXG53" s="61"/>
      <c r="UXH53" s="61"/>
      <c r="UXI53" s="61"/>
      <c r="UXJ53" s="61"/>
      <c r="UXK53" s="61"/>
      <c r="UXL53" s="61"/>
      <c r="UXM53" s="61"/>
      <c r="UXN53" s="61"/>
      <c r="UXO53" s="61"/>
      <c r="UXP53" s="61"/>
      <c r="UXQ53" s="61"/>
      <c r="UXR53" s="61"/>
      <c r="UXS53" s="61"/>
      <c r="UXT53" s="61"/>
      <c r="UXU53" s="61"/>
      <c r="UXV53" s="61"/>
      <c r="UXW53" s="61"/>
      <c r="UXX53" s="61"/>
      <c r="UXY53" s="61"/>
      <c r="UXZ53" s="61"/>
      <c r="UYA53" s="61"/>
      <c r="UYB53" s="61"/>
      <c r="UYC53" s="61"/>
      <c r="UYD53" s="61"/>
      <c r="UYE53" s="61"/>
      <c r="UYF53" s="61"/>
      <c r="UYG53" s="61"/>
      <c r="UYH53" s="61"/>
      <c r="UYI53" s="61"/>
      <c r="UYJ53" s="61"/>
      <c r="UYK53" s="61"/>
      <c r="UYL53" s="61"/>
      <c r="UYM53" s="61"/>
      <c r="UYN53" s="61"/>
      <c r="UYO53" s="61"/>
      <c r="UYP53" s="61"/>
      <c r="UYQ53" s="61"/>
      <c r="UYR53" s="61"/>
      <c r="UYS53" s="61"/>
      <c r="UYT53" s="61"/>
      <c r="UYU53" s="61"/>
      <c r="UYV53" s="61"/>
      <c r="UYW53" s="61"/>
      <c r="UYX53" s="61"/>
      <c r="UYY53" s="61"/>
      <c r="UYZ53" s="61"/>
      <c r="UZA53" s="61"/>
      <c r="UZB53" s="61"/>
      <c r="UZC53" s="61"/>
      <c r="UZD53" s="61"/>
      <c r="UZE53" s="61"/>
      <c r="UZF53" s="61"/>
      <c r="UZG53" s="61"/>
      <c r="UZH53" s="61"/>
      <c r="UZI53" s="61"/>
      <c r="UZJ53" s="61"/>
      <c r="UZK53" s="61"/>
      <c r="UZL53" s="61"/>
      <c r="UZM53" s="61"/>
      <c r="UZN53" s="61"/>
      <c r="UZO53" s="61"/>
      <c r="UZP53" s="61"/>
      <c r="UZQ53" s="61"/>
      <c r="UZR53" s="61"/>
      <c r="UZS53" s="61"/>
      <c r="UZT53" s="61"/>
      <c r="UZU53" s="61"/>
      <c r="UZV53" s="61"/>
      <c r="UZW53" s="61"/>
      <c r="UZX53" s="61"/>
      <c r="UZY53" s="61"/>
      <c r="UZZ53" s="61"/>
      <c r="VAA53" s="61"/>
      <c r="VAB53" s="61"/>
      <c r="VAC53" s="61"/>
      <c r="VAD53" s="61"/>
      <c r="VAE53" s="61"/>
      <c r="VAF53" s="61"/>
      <c r="VAG53" s="61"/>
      <c r="VAH53" s="61"/>
      <c r="VAI53" s="61"/>
      <c r="VAJ53" s="61"/>
      <c r="VAK53" s="61"/>
      <c r="VAL53" s="61"/>
      <c r="VAM53" s="61"/>
      <c r="VAN53" s="61"/>
      <c r="VAO53" s="61"/>
      <c r="VAP53" s="61"/>
      <c r="VAQ53" s="61"/>
      <c r="VAR53" s="61"/>
      <c r="VAS53" s="61"/>
      <c r="VAT53" s="61"/>
      <c r="VAU53" s="61"/>
      <c r="VAV53" s="61"/>
      <c r="VAW53" s="61"/>
      <c r="VAX53" s="61"/>
      <c r="VAY53" s="61"/>
      <c r="VAZ53" s="61"/>
      <c r="VBA53" s="61"/>
      <c r="VBB53" s="61"/>
      <c r="VBC53" s="61"/>
      <c r="VBD53" s="61"/>
      <c r="VBE53" s="61"/>
      <c r="VBF53" s="61"/>
      <c r="VBG53" s="61"/>
      <c r="VBH53" s="61"/>
      <c r="VBI53" s="61"/>
      <c r="VBJ53" s="61"/>
      <c r="VBK53" s="61"/>
      <c r="VBL53" s="61"/>
      <c r="VBM53" s="61"/>
      <c r="VBN53" s="61"/>
      <c r="VBO53" s="61"/>
      <c r="VBP53" s="61"/>
      <c r="VBQ53" s="61"/>
      <c r="VBR53" s="61"/>
      <c r="VBS53" s="61"/>
      <c r="VBT53" s="61"/>
      <c r="VBU53" s="61"/>
      <c r="VBV53" s="61"/>
      <c r="VBW53" s="61"/>
      <c r="VBX53" s="61"/>
      <c r="VBY53" s="61"/>
      <c r="VBZ53" s="61"/>
      <c r="VCA53" s="61"/>
      <c r="VCB53" s="61"/>
      <c r="VCC53" s="61"/>
      <c r="VCD53" s="61"/>
      <c r="VCE53" s="61"/>
      <c r="VCF53" s="61"/>
      <c r="VCG53" s="61"/>
      <c r="VCH53" s="61"/>
      <c r="VCI53" s="61"/>
      <c r="VCJ53" s="61"/>
      <c r="VCK53" s="61"/>
      <c r="VCL53" s="61"/>
      <c r="VCM53" s="61"/>
      <c r="VCN53" s="61"/>
      <c r="VCO53" s="61"/>
      <c r="VCP53" s="61"/>
      <c r="VCQ53" s="61"/>
      <c r="VCR53" s="61"/>
      <c r="VCS53" s="61"/>
      <c r="VCT53" s="61"/>
      <c r="VCU53" s="61"/>
      <c r="VCV53" s="61"/>
      <c r="VCW53" s="61"/>
      <c r="VCX53" s="61"/>
      <c r="VCY53" s="61"/>
      <c r="VCZ53" s="61"/>
      <c r="VDA53" s="61"/>
      <c r="VDB53" s="61"/>
      <c r="VDC53" s="61"/>
      <c r="VDD53" s="61"/>
      <c r="VDE53" s="61"/>
      <c r="VDF53" s="61"/>
      <c r="VDG53" s="61"/>
      <c r="VDH53" s="61"/>
      <c r="VDI53" s="61"/>
      <c r="VDJ53" s="61"/>
      <c r="VDK53" s="61"/>
      <c r="VDL53" s="61"/>
      <c r="VDM53" s="61"/>
      <c r="VDN53" s="61"/>
      <c r="VDO53" s="61"/>
      <c r="VDP53" s="61"/>
      <c r="VDQ53" s="61"/>
      <c r="VDR53" s="61"/>
      <c r="VDS53" s="61"/>
      <c r="VDT53" s="61"/>
      <c r="VDU53" s="61"/>
      <c r="VDV53" s="61"/>
      <c r="VDW53" s="61"/>
      <c r="VDX53" s="61"/>
      <c r="VDY53" s="61"/>
      <c r="VDZ53" s="61"/>
      <c r="VEA53" s="61"/>
      <c r="VEB53" s="61"/>
      <c r="VEC53" s="61"/>
      <c r="VED53" s="61"/>
      <c r="VEE53" s="61"/>
      <c r="VEF53" s="61"/>
      <c r="VEG53" s="61"/>
      <c r="VEH53" s="61"/>
      <c r="VEI53" s="61"/>
      <c r="VEJ53" s="61"/>
      <c r="VEK53" s="61"/>
      <c r="VEL53" s="61"/>
      <c r="VEM53" s="61"/>
      <c r="VEN53" s="61"/>
      <c r="VEO53" s="61"/>
      <c r="VEP53" s="61"/>
      <c r="VEQ53" s="61"/>
      <c r="VER53" s="61"/>
      <c r="VES53" s="61"/>
      <c r="VET53" s="61"/>
      <c r="VEU53" s="61"/>
      <c r="VEV53" s="61"/>
      <c r="VEW53" s="61"/>
      <c r="VEX53" s="61"/>
      <c r="VEY53" s="61"/>
      <c r="VEZ53" s="61"/>
      <c r="VFA53" s="61"/>
      <c r="VFB53" s="61"/>
      <c r="VFC53" s="61"/>
      <c r="VFD53" s="61"/>
      <c r="VFE53" s="61"/>
      <c r="VFF53" s="61"/>
      <c r="VFG53" s="61"/>
      <c r="VFH53" s="61"/>
      <c r="VFI53" s="61"/>
      <c r="VFJ53" s="61"/>
      <c r="VFK53" s="61"/>
      <c r="VFL53" s="61"/>
      <c r="VFM53" s="61"/>
      <c r="VFN53" s="61"/>
      <c r="VFO53" s="61"/>
      <c r="VFP53" s="61"/>
      <c r="VFQ53" s="61"/>
      <c r="VFR53" s="61"/>
      <c r="VFS53" s="61"/>
      <c r="VFT53" s="61"/>
      <c r="VFU53" s="61"/>
      <c r="VFV53" s="61"/>
      <c r="VFW53" s="61"/>
      <c r="VFX53" s="61"/>
      <c r="VFY53" s="61"/>
      <c r="VFZ53" s="61"/>
      <c r="VGA53" s="61"/>
      <c r="VGB53" s="61"/>
      <c r="VGC53" s="61"/>
      <c r="VGD53" s="61"/>
      <c r="VGE53" s="61"/>
      <c r="VGF53" s="61"/>
      <c r="VGG53" s="61"/>
      <c r="VGH53" s="61"/>
      <c r="VGI53" s="61"/>
      <c r="VGJ53" s="61"/>
      <c r="VGK53" s="61"/>
      <c r="VGL53" s="61"/>
      <c r="VGM53" s="61"/>
      <c r="VGN53" s="61"/>
      <c r="VGO53" s="61"/>
      <c r="VGP53" s="61"/>
      <c r="VGQ53" s="61"/>
      <c r="VGR53" s="61"/>
      <c r="VGS53" s="61"/>
      <c r="VGT53" s="61"/>
      <c r="VGU53" s="61"/>
      <c r="VGV53" s="61"/>
      <c r="VGW53" s="61"/>
      <c r="VGX53" s="61"/>
      <c r="VGY53" s="61"/>
      <c r="VGZ53" s="61"/>
      <c r="VHA53" s="61"/>
      <c r="VHB53" s="61"/>
      <c r="VHC53" s="61"/>
      <c r="VHD53" s="61"/>
      <c r="VHE53" s="61"/>
      <c r="VHF53" s="61"/>
      <c r="VHG53" s="61"/>
      <c r="VHH53" s="61"/>
      <c r="VHI53" s="61"/>
      <c r="VHJ53" s="61"/>
      <c r="VHK53" s="61"/>
      <c r="VHL53" s="61"/>
      <c r="VHM53" s="61"/>
      <c r="VHN53" s="61"/>
      <c r="VHO53" s="61"/>
      <c r="VHP53" s="61"/>
      <c r="VHQ53" s="61"/>
      <c r="VHR53" s="61"/>
      <c r="VHS53" s="61"/>
      <c r="VHT53" s="61"/>
      <c r="VHU53" s="61"/>
      <c r="VHV53" s="61"/>
      <c r="VHW53" s="61"/>
      <c r="VHX53" s="61"/>
      <c r="VHY53" s="61"/>
      <c r="VHZ53" s="61"/>
      <c r="VIA53" s="61"/>
      <c r="VIB53" s="61"/>
      <c r="VIC53" s="61"/>
      <c r="VID53" s="61"/>
      <c r="VIE53" s="61"/>
      <c r="VIF53" s="61"/>
      <c r="VIG53" s="61"/>
      <c r="VIH53" s="61"/>
      <c r="VII53" s="61"/>
      <c r="VIJ53" s="61"/>
      <c r="VIK53" s="61"/>
      <c r="VIL53" s="61"/>
      <c r="VIM53" s="61"/>
      <c r="VIN53" s="61"/>
      <c r="VIO53" s="61"/>
      <c r="VIP53" s="61"/>
      <c r="VIQ53" s="61"/>
      <c r="VIR53" s="61"/>
      <c r="VIS53" s="61"/>
      <c r="VIT53" s="61"/>
      <c r="VIU53" s="61"/>
      <c r="VIV53" s="61"/>
      <c r="VIW53" s="61"/>
      <c r="VIX53" s="61"/>
      <c r="VIY53" s="61"/>
      <c r="VIZ53" s="61"/>
      <c r="VJA53" s="61"/>
      <c r="VJB53" s="61"/>
      <c r="VJC53" s="61"/>
      <c r="VJD53" s="61"/>
      <c r="VJE53" s="61"/>
      <c r="VJF53" s="61"/>
      <c r="VJG53" s="61"/>
      <c r="VJH53" s="61"/>
      <c r="VJI53" s="61"/>
      <c r="VJJ53" s="61"/>
      <c r="VJK53" s="61"/>
      <c r="VJL53" s="61"/>
      <c r="VJM53" s="61"/>
      <c r="VJN53" s="61"/>
      <c r="VJO53" s="61"/>
      <c r="VJP53" s="61"/>
      <c r="VJQ53" s="61"/>
      <c r="VJR53" s="61"/>
      <c r="VJS53" s="61"/>
      <c r="VJT53" s="61"/>
      <c r="VJU53" s="61"/>
      <c r="VJV53" s="61"/>
      <c r="VJW53" s="61"/>
      <c r="VJX53" s="61"/>
      <c r="VJY53" s="61"/>
      <c r="VJZ53" s="61"/>
      <c r="VKA53" s="61"/>
      <c r="VKB53" s="61"/>
      <c r="VKC53" s="61"/>
      <c r="VKD53" s="61"/>
      <c r="VKE53" s="61"/>
      <c r="VKF53" s="61"/>
      <c r="VKG53" s="61"/>
      <c r="VKH53" s="61"/>
      <c r="VKI53" s="61"/>
      <c r="VKJ53" s="61"/>
      <c r="VKK53" s="61"/>
      <c r="VKL53" s="61"/>
      <c r="VKM53" s="61"/>
      <c r="VKN53" s="61"/>
      <c r="VKO53" s="61"/>
      <c r="VKP53" s="61"/>
      <c r="VKQ53" s="61"/>
      <c r="VKR53" s="61"/>
      <c r="VKS53" s="61"/>
      <c r="VKT53" s="61"/>
      <c r="VKU53" s="61"/>
      <c r="VKV53" s="61"/>
      <c r="VKW53" s="61"/>
      <c r="VKX53" s="61"/>
      <c r="VKY53" s="61"/>
      <c r="VKZ53" s="61"/>
      <c r="VLA53" s="61"/>
      <c r="VLB53" s="61"/>
      <c r="VLC53" s="61"/>
      <c r="VLD53" s="61"/>
      <c r="VLE53" s="61"/>
      <c r="VLF53" s="61"/>
      <c r="VLG53" s="61"/>
      <c r="VLH53" s="61"/>
      <c r="VLI53" s="61"/>
      <c r="VLJ53" s="61"/>
      <c r="VLK53" s="61"/>
      <c r="VLL53" s="61"/>
      <c r="VLM53" s="61"/>
      <c r="VLN53" s="61"/>
      <c r="VLO53" s="61"/>
      <c r="VLP53" s="61"/>
      <c r="VLQ53" s="61"/>
      <c r="VLR53" s="61"/>
      <c r="VLS53" s="61"/>
      <c r="VLT53" s="61"/>
      <c r="VLU53" s="61"/>
      <c r="VLV53" s="61"/>
      <c r="VLW53" s="61"/>
      <c r="VLX53" s="61"/>
      <c r="VLY53" s="61"/>
      <c r="VLZ53" s="61"/>
      <c r="VMA53" s="61"/>
      <c r="VMB53" s="61"/>
      <c r="VMC53" s="61"/>
      <c r="VMD53" s="61"/>
      <c r="VME53" s="61"/>
      <c r="VMF53" s="61"/>
      <c r="VMG53" s="61"/>
      <c r="VMH53" s="61"/>
      <c r="VMI53" s="61"/>
      <c r="VMJ53" s="61"/>
      <c r="VMK53" s="61"/>
      <c r="VML53" s="61"/>
      <c r="VMM53" s="61"/>
      <c r="VMN53" s="61"/>
      <c r="VMO53" s="61"/>
      <c r="VMP53" s="61"/>
      <c r="VMQ53" s="61"/>
      <c r="VMR53" s="61"/>
      <c r="VMS53" s="61"/>
      <c r="VMT53" s="61"/>
      <c r="VMU53" s="61"/>
      <c r="VMV53" s="61"/>
      <c r="VMW53" s="61"/>
      <c r="VMX53" s="61"/>
      <c r="VMY53" s="61"/>
      <c r="VMZ53" s="61"/>
      <c r="VNA53" s="61"/>
      <c r="VNB53" s="61"/>
      <c r="VNC53" s="61"/>
      <c r="VND53" s="61"/>
      <c r="VNE53" s="61"/>
      <c r="VNF53" s="61"/>
      <c r="VNG53" s="61"/>
      <c r="VNH53" s="61"/>
      <c r="VNI53" s="61"/>
      <c r="VNJ53" s="61"/>
      <c r="VNK53" s="61"/>
      <c r="VNL53" s="61"/>
      <c r="VNM53" s="61"/>
      <c r="VNN53" s="61"/>
      <c r="VNO53" s="61"/>
      <c r="VNP53" s="61"/>
      <c r="VNQ53" s="61"/>
      <c r="VNR53" s="61"/>
      <c r="VNS53" s="61"/>
      <c r="VNT53" s="61"/>
      <c r="VNU53" s="61"/>
      <c r="VNV53" s="61"/>
      <c r="VNW53" s="61"/>
      <c r="VNX53" s="61"/>
      <c r="VNY53" s="61"/>
      <c r="VNZ53" s="61"/>
      <c r="VOA53" s="61"/>
      <c r="VOB53" s="61"/>
      <c r="VOC53" s="61"/>
      <c r="VOD53" s="61"/>
      <c r="VOE53" s="61"/>
      <c r="VOF53" s="61"/>
      <c r="VOG53" s="61"/>
      <c r="VOH53" s="61"/>
      <c r="VOI53" s="61"/>
      <c r="VOJ53" s="61"/>
      <c r="VOK53" s="61"/>
      <c r="VOL53" s="61"/>
      <c r="VOM53" s="61"/>
      <c r="VON53" s="61"/>
      <c r="VOO53" s="61"/>
      <c r="VOP53" s="61"/>
      <c r="VOQ53" s="61"/>
      <c r="VOR53" s="61"/>
      <c r="VOS53" s="61"/>
      <c r="VOT53" s="61"/>
      <c r="VOU53" s="61"/>
      <c r="VOV53" s="61"/>
      <c r="VOW53" s="61"/>
      <c r="VOX53" s="61"/>
      <c r="VOY53" s="61"/>
      <c r="VOZ53" s="61"/>
      <c r="VPA53" s="61"/>
      <c r="VPB53" s="61"/>
      <c r="VPC53" s="61"/>
      <c r="VPD53" s="61"/>
      <c r="VPE53" s="61"/>
      <c r="VPF53" s="61"/>
      <c r="VPG53" s="61"/>
      <c r="VPH53" s="61"/>
      <c r="VPI53" s="61"/>
      <c r="VPJ53" s="61"/>
      <c r="VPK53" s="61"/>
      <c r="VPL53" s="61"/>
      <c r="VPM53" s="61"/>
      <c r="VPN53" s="61"/>
      <c r="VPO53" s="61"/>
      <c r="VPP53" s="61"/>
      <c r="VPQ53" s="61"/>
      <c r="VPR53" s="61"/>
      <c r="VPS53" s="61"/>
      <c r="VPT53" s="61"/>
      <c r="VPU53" s="61"/>
      <c r="VPV53" s="61"/>
      <c r="VPW53" s="61"/>
      <c r="VPX53" s="61"/>
      <c r="VPY53" s="61"/>
      <c r="VPZ53" s="61"/>
      <c r="VQA53" s="61"/>
      <c r="VQB53" s="61"/>
      <c r="VQC53" s="61"/>
      <c r="VQD53" s="61"/>
      <c r="VQE53" s="61"/>
      <c r="VQF53" s="61"/>
      <c r="VQG53" s="61"/>
      <c r="VQH53" s="61"/>
      <c r="VQI53" s="61"/>
      <c r="VQJ53" s="61"/>
      <c r="VQK53" s="61"/>
      <c r="VQL53" s="61"/>
      <c r="VQM53" s="61"/>
      <c r="VQN53" s="61"/>
      <c r="VQO53" s="61"/>
      <c r="VQP53" s="61"/>
      <c r="VQQ53" s="61"/>
      <c r="VQR53" s="61"/>
      <c r="VQS53" s="61"/>
      <c r="VQT53" s="61"/>
      <c r="VQU53" s="61"/>
      <c r="VQV53" s="61"/>
      <c r="VQW53" s="61"/>
      <c r="VQX53" s="61"/>
      <c r="VQY53" s="61"/>
      <c r="VQZ53" s="61"/>
      <c r="VRA53" s="61"/>
      <c r="VRB53" s="61"/>
      <c r="VRC53" s="61"/>
      <c r="VRD53" s="61"/>
      <c r="VRE53" s="61"/>
      <c r="VRF53" s="61"/>
      <c r="VRG53" s="61"/>
      <c r="VRH53" s="61"/>
      <c r="VRI53" s="61"/>
      <c r="VRJ53" s="61"/>
      <c r="VRK53" s="61"/>
      <c r="VRL53" s="61"/>
      <c r="VRM53" s="61"/>
      <c r="VRN53" s="61"/>
      <c r="VRO53" s="61"/>
      <c r="VRP53" s="61"/>
      <c r="VRQ53" s="61"/>
      <c r="VRR53" s="61"/>
      <c r="VRS53" s="61"/>
      <c r="VRT53" s="61"/>
      <c r="VRU53" s="61"/>
      <c r="VRV53" s="61"/>
      <c r="VRW53" s="61"/>
      <c r="VRX53" s="61"/>
      <c r="VRY53" s="61"/>
      <c r="VRZ53" s="61"/>
      <c r="VSA53" s="61"/>
      <c r="VSB53" s="61"/>
      <c r="VSC53" s="61"/>
      <c r="VSD53" s="61"/>
      <c r="VSE53" s="61"/>
      <c r="VSF53" s="61"/>
      <c r="VSG53" s="61"/>
      <c r="VSH53" s="61"/>
      <c r="VSI53" s="61"/>
      <c r="VSJ53" s="61"/>
      <c r="VSK53" s="61"/>
      <c r="VSL53" s="61"/>
      <c r="VSM53" s="61"/>
      <c r="VSN53" s="61"/>
      <c r="VSO53" s="61"/>
      <c r="VSP53" s="61"/>
      <c r="VSQ53" s="61"/>
      <c r="VSR53" s="61"/>
      <c r="VSS53" s="61"/>
      <c r="VST53" s="61"/>
      <c r="VSU53" s="61"/>
      <c r="VSV53" s="61"/>
      <c r="VSW53" s="61"/>
      <c r="VSX53" s="61"/>
      <c r="VSY53" s="61"/>
      <c r="VSZ53" s="61"/>
      <c r="VTA53" s="61"/>
      <c r="VTB53" s="61"/>
      <c r="VTC53" s="61"/>
      <c r="VTD53" s="61"/>
      <c r="VTE53" s="61"/>
      <c r="VTF53" s="61"/>
      <c r="VTG53" s="61"/>
      <c r="VTH53" s="61"/>
      <c r="VTI53" s="61"/>
      <c r="VTJ53" s="61"/>
      <c r="VTK53" s="61"/>
      <c r="VTL53" s="61"/>
      <c r="VTM53" s="61"/>
      <c r="VTN53" s="61"/>
      <c r="VTO53" s="61"/>
      <c r="VTP53" s="61"/>
      <c r="VTQ53" s="61"/>
      <c r="VTR53" s="61"/>
      <c r="VTS53" s="61"/>
      <c r="VTT53" s="61"/>
      <c r="VTU53" s="61"/>
      <c r="VTV53" s="61"/>
      <c r="VTW53" s="61"/>
      <c r="VTX53" s="61"/>
      <c r="VTY53" s="61"/>
      <c r="VTZ53" s="61"/>
      <c r="VUA53" s="61"/>
      <c r="VUB53" s="61"/>
      <c r="VUC53" s="61"/>
      <c r="VUD53" s="61"/>
      <c r="VUE53" s="61"/>
      <c r="VUF53" s="61"/>
      <c r="VUG53" s="61"/>
      <c r="VUH53" s="61"/>
      <c r="VUI53" s="61"/>
      <c r="VUJ53" s="61"/>
      <c r="VUK53" s="61"/>
      <c r="VUL53" s="61"/>
      <c r="VUM53" s="61"/>
      <c r="VUN53" s="61"/>
      <c r="VUO53" s="61"/>
      <c r="VUP53" s="61"/>
      <c r="VUQ53" s="61"/>
      <c r="VUR53" s="61"/>
      <c r="VUS53" s="61"/>
      <c r="VUT53" s="61"/>
      <c r="VUU53" s="61"/>
      <c r="VUV53" s="61"/>
      <c r="VUW53" s="61"/>
      <c r="VUX53" s="61"/>
      <c r="VUY53" s="61"/>
      <c r="VUZ53" s="61"/>
      <c r="VVA53" s="61"/>
      <c r="VVB53" s="61"/>
      <c r="VVC53" s="61"/>
      <c r="VVD53" s="61"/>
      <c r="VVE53" s="61"/>
      <c r="VVF53" s="61"/>
      <c r="VVG53" s="61"/>
      <c r="VVH53" s="61"/>
      <c r="VVI53" s="61"/>
      <c r="VVJ53" s="61"/>
      <c r="VVK53" s="61"/>
      <c r="VVL53" s="61"/>
      <c r="VVM53" s="61"/>
      <c r="VVN53" s="61"/>
      <c r="VVO53" s="61"/>
      <c r="VVP53" s="61"/>
      <c r="VVQ53" s="61"/>
      <c r="VVR53" s="61"/>
      <c r="VVS53" s="61"/>
      <c r="VVT53" s="61"/>
      <c r="VVU53" s="61"/>
      <c r="VVV53" s="61"/>
      <c r="VVW53" s="61"/>
      <c r="VVX53" s="61"/>
      <c r="VVY53" s="61"/>
      <c r="VVZ53" s="61"/>
      <c r="VWA53" s="61"/>
      <c r="VWB53" s="61"/>
      <c r="VWC53" s="61"/>
      <c r="VWD53" s="61"/>
      <c r="VWE53" s="61"/>
      <c r="VWF53" s="61"/>
      <c r="VWG53" s="61"/>
      <c r="VWH53" s="61"/>
      <c r="VWI53" s="61"/>
      <c r="VWJ53" s="61"/>
      <c r="VWK53" s="61"/>
      <c r="VWL53" s="61"/>
      <c r="VWM53" s="61"/>
      <c r="VWN53" s="61"/>
      <c r="VWO53" s="61"/>
      <c r="VWP53" s="61"/>
      <c r="VWQ53" s="61"/>
      <c r="VWR53" s="61"/>
      <c r="VWS53" s="61"/>
      <c r="VWT53" s="61"/>
      <c r="VWU53" s="61"/>
      <c r="VWV53" s="61"/>
      <c r="VWW53" s="61"/>
      <c r="VWX53" s="61"/>
      <c r="VWY53" s="61"/>
      <c r="VWZ53" s="61"/>
      <c r="VXA53" s="61"/>
      <c r="VXB53" s="61"/>
      <c r="VXC53" s="61"/>
      <c r="VXD53" s="61"/>
      <c r="VXE53" s="61"/>
      <c r="VXF53" s="61"/>
      <c r="VXG53" s="61"/>
      <c r="VXH53" s="61"/>
      <c r="VXI53" s="61"/>
      <c r="VXJ53" s="61"/>
      <c r="VXK53" s="61"/>
      <c r="VXL53" s="61"/>
      <c r="VXM53" s="61"/>
      <c r="VXN53" s="61"/>
      <c r="VXO53" s="61"/>
      <c r="VXP53" s="61"/>
      <c r="VXQ53" s="61"/>
      <c r="VXR53" s="61"/>
      <c r="VXS53" s="61"/>
      <c r="VXT53" s="61"/>
      <c r="VXU53" s="61"/>
      <c r="VXV53" s="61"/>
      <c r="VXW53" s="61"/>
      <c r="VXX53" s="61"/>
      <c r="VXY53" s="61"/>
      <c r="VXZ53" s="61"/>
      <c r="VYA53" s="61"/>
      <c r="VYB53" s="61"/>
      <c r="VYC53" s="61"/>
      <c r="VYD53" s="61"/>
      <c r="VYE53" s="61"/>
      <c r="VYF53" s="61"/>
      <c r="VYG53" s="61"/>
      <c r="VYH53" s="61"/>
      <c r="VYI53" s="61"/>
      <c r="VYJ53" s="61"/>
      <c r="VYK53" s="61"/>
      <c r="VYL53" s="61"/>
      <c r="VYM53" s="61"/>
      <c r="VYN53" s="61"/>
      <c r="VYO53" s="61"/>
      <c r="VYP53" s="61"/>
      <c r="VYQ53" s="61"/>
      <c r="VYR53" s="61"/>
      <c r="VYS53" s="61"/>
      <c r="VYT53" s="61"/>
      <c r="VYU53" s="61"/>
      <c r="VYV53" s="61"/>
      <c r="VYW53" s="61"/>
      <c r="VYX53" s="61"/>
      <c r="VYY53" s="61"/>
      <c r="VYZ53" s="61"/>
      <c r="VZA53" s="61"/>
      <c r="VZB53" s="61"/>
      <c r="VZC53" s="61"/>
      <c r="VZD53" s="61"/>
      <c r="VZE53" s="61"/>
      <c r="VZF53" s="61"/>
      <c r="VZG53" s="61"/>
      <c r="VZH53" s="61"/>
      <c r="VZI53" s="61"/>
      <c r="VZJ53" s="61"/>
      <c r="VZK53" s="61"/>
      <c r="VZL53" s="61"/>
      <c r="VZM53" s="61"/>
      <c r="VZN53" s="61"/>
      <c r="VZO53" s="61"/>
      <c r="VZP53" s="61"/>
      <c r="VZQ53" s="61"/>
      <c r="VZR53" s="61"/>
      <c r="VZS53" s="61"/>
      <c r="VZT53" s="61"/>
      <c r="VZU53" s="61"/>
      <c r="VZV53" s="61"/>
      <c r="VZW53" s="61"/>
      <c r="VZX53" s="61"/>
      <c r="VZY53" s="61"/>
      <c r="VZZ53" s="61"/>
      <c r="WAA53" s="61"/>
      <c r="WAB53" s="61"/>
      <c r="WAC53" s="61"/>
      <c r="WAD53" s="61"/>
      <c r="WAE53" s="61"/>
      <c r="WAF53" s="61"/>
      <c r="WAG53" s="61"/>
      <c r="WAH53" s="61"/>
      <c r="WAI53" s="61"/>
      <c r="WAJ53" s="61"/>
      <c r="WAK53" s="61"/>
      <c r="WAL53" s="61"/>
      <c r="WAM53" s="61"/>
      <c r="WAN53" s="61"/>
      <c r="WAO53" s="61"/>
      <c r="WAP53" s="61"/>
      <c r="WAQ53" s="61"/>
      <c r="WAR53" s="61"/>
      <c r="WAS53" s="61"/>
      <c r="WAT53" s="61"/>
      <c r="WAU53" s="61"/>
      <c r="WAV53" s="61"/>
      <c r="WAW53" s="61"/>
      <c r="WAX53" s="61"/>
      <c r="WAY53" s="61"/>
      <c r="WAZ53" s="61"/>
      <c r="WBA53" s="61"/>
      <c r="WBB53" s="61"/>
      <c r="WBC53" s="61"/>
      <c r="WBD53" s="61"/>
      <c r="WBE53" s="61"/>
      <c r="WBF53" s="61"/>
      <c r="WBG53" s="61"/>
      <c r="WBH53" s="61"/>
      <c r="WBI53" s="61"/>
      <c r="WBJ53" s="61"/>
      <c r="WBK53" s="61"/>
      <c r="WBL53" s="61"/>
      <c r="WBM53" s="61"/>
      <c r="WBN53" s="61"/>
      <c r="WBO53" s="61"/>
      <c r="WBP53" s="61"/>
      <c r="WBQ53" s="61"/>
      <c r="WBR53" s="61"/>
      <c r="WBS53" s="61"/>
      <c r="WBT53" s="61"/>
      <c r="WBU53" s="61"/>
      <c r="WBV53" s="61"/>
      <c r="WBW53" s="61"/>
      <c r="WBX53" s="61"/>
      <c r="WBY53" s="61"/>
      <c r="WBZ53" s="61"/>
      <c r="WCA53" s="61"/>
      <c r="WCB53" s="61"/>
      <c r="WCC53" s="61"/>
      <c r="WCD53" s="61"/>
      <c r="WCE53" s="61"/>
      <c r="WCF53" s="61"/>
      <c r="WCG53" s="61"/>
      <c r="WCH53" s="61"/>
      <c r="WCI53" s="61"/>
      <c r="WCJ53" s="61"/>
      <c r="WCK53" s="61"/>
      <c r="WCL53" s="61"/>
      <c r="WCM53" s="61"/>
      <c r="WCN53" s="61"/>
      <c r="WCO53" s="61"/>
      <c r="WCP53" s="61"/>
      <c r="WCQ53" s="61"/>
      <c r="WCR53" s="61"/>
      <c r="WCS53" s="61"/>
      <c r="WCT53" s="61"/>
      <c r="WCU53" s="61"/>
      <c r="WCV53" s="61"/>
      <c r="WCW53" s="61"/>
      <c r="WCX53" s="61"/>
      <c r="WCY53" s="61"/>
      <c r="WCZ53" s="61"/>
      <c r="WDA53" s="61"/>
      <c r="WDB53" s="61"/>
      <c r="WDC53" s="61"/>
      <c r="WDD53" s="61"/>
      <c r="WDE53" s="61"/>
      <c r="WDF53" s="61"/>
      <c r="WDG53" s="61"/>
      <c r="WDH53" s="61"/>
      <c r="WDI53" s="61"/>
      <c r="WDJ53" s="61"/>
      <c r="WDK53" s="61"/>
      <c r="WDL53" s="61"/>
      <c r="WDM53" s="61"/>
      <c r="WDN53" s="61"/>
      <c r="WDO53" s="61"/>
      <c r="WDP53" s="61"/>
      <c r="WDQ53" s="61"/>
      <c r="WDR53" s="61"/>
      <c r="WDS53" s="61"/>
      <c r="WDT53" s="61"/>
      <c r="WDU53" s="61"/>
      <c r="WDV53" s="61"/>
      <c r="WDW53" s="61"/>
      <c r="WDX53" s="61"/>
      <c r="WDY53" s="61"/>
      <c r="WDZ53" s="61"/>
      <c r="WEA53" s="61"/>
      <c r="WEB53" s="61"/>
      <c r="WEC53" s="61"/>
      <c r="WED53" s="61"/>
      <c r="WEE53" s="61"/>
      <c r="WEF53" s="61"/>
      <c r="WEG53" s="61"/>
      <c r="WEH53" s="61"/>
      <c r="WEI53" s="61"/>
      <c r="WEJ53" s="61"/>
      <c r="WEK53" s="61"/>
      <c r="WEL53" s="61"/>
      <c r="WEM53" s="61"/>
      <c r="WEN53" s="61"/>
      <c r="WEO53" s="61"/>
      <c r="WEP53" s="61"/>
      <c r="WEQ53" s="61"/>
      <c r="WER53" s="61"/>
      <c r="WES53" s="61"/>
      <c r="WET53" s="61"/>
      <c r="WEU53" s="61"/>
      <c r="WEV53" s="61"/>
      <c r="WEW53" s="61"/>
      <c r="WEX53" s="61"/>
      <c r="WEY53" s="61"/>
      <c r="WEZ53" s="61"/>
      <c r="WFA53" s="61"/>
      <c r="WFB53" s="61"/>
      <c r="WFC53" s="61"/>
      <c r="WFD53" s="61"/>
      <c r="WFE53" s="61"/>
      <c r="WFF53" s="61"/>
      <c r="WFG53" s="61"/>
      <c r="WFH53" s="61"/>
      <c r="WFI53" s="61"/>
      <c r="WFJ53" s="61"/>
      <c r="WFK53" s="61"/>
      <c r="WFL53" s="61"/>
      <c r="WFM53" s="61"/>
      <c r="WFN53" s="61"/>
      <c r="WFO53" s="61"/>
      <c r="WFP53" s="61"/>
      <c r="WFQ53" s="61"/>
      <c r="WFR53" s="61"/>
      <c r="WFS53" s="61"/>
      <c r="WFT53" s="61"/>
      <c r="WFU53" s="61"/>
      <c r="WFV53" s="61"/>
      <c r="WFW53" s="61"/>
      <c r="WFX53" s="61"/>
      <c r="WFY53" s="61"/>
      <c r="WFZ53" s="61"/>
      <c r="WGA53" s="61"/>
      <c r="WGB53" s="61"/>
      <c r="WGC53" s="61"/>
      <c r="WGD53" s="61"/>
      <c r="WGE53" s="61"/>
      <c r="WGF53" s="61"/>
      <c r="WGG53" s="61"/>
      <c r="WGH53" s="61"/>
      <c r="WGI53" s="61"/>
      <c r="WGJ53" s="61"/>
      <c r="WGK53" s="61"/>
      <c r="WGL53" s="61"/>
      <c r="WGM53" s="61"/>
      <c r="WGN53" s="61"/>
      <c r="WGO53" s="61"/>
      <c r="WGP53" s="61"/>
      <c r="WGQ53" s="61"/>
      <c r="WGR53" s="61"/>
      <c r="WGS53" s="61"/>
      <c r="WGT53" s="61"/>
      <c r="WGU53" s="61"/>
      <c r="WGV53" s="61"/>
      <c r="WGW53" s="61"/>
      <c r="WGX53" s="61"/>
      <c r="WGY53" s="61"/>
      <c r="WGZ53" s="61"/>
      <c r="WHA53" s="61"/>
      <c r="WHB53" s="61"/>
      <c r="WHC53" s="61"/>
      <c r="WHD53" s="61"/>
      <c r="WHE53" s="61"/>
      <c r="WHF53" s="61"/>
      <c r="WHG53" s="61"/>
      <c r="WHH53" s="61"/>
      <c r="WHI53" s="61"/>
      <c r="WHJ53" s="61"/>
      <c r="WHK53" s="61"/>
      <c r="WHL53" s="61"/>
      <c r="WHM53" s="61"/>
      <c r="WHN53" s="61"/>
      <c r="WHO53" s="61"/>
      <c r="WHP53" s="61"/>
      <c r="WHQ53" s="61"/>
      <c r="WHR53" s="61"/>
      <c r="WHS53" s="61"/>
      <c r="WHT53" s="61"/>
      <c r="WHU53" s="61"/>
      <c r="WHV53" s="61"/>
      <c r="WHW53" s="61"/>
      <c r="WHX53" s="61"/>
      <c r="WHY53" s="61"/>
      <c r="WHZ53" s="61"/>
      <c r="WIA53" s="61"/>
      <c r="WIB53" s="61"/>
      <c r="WIC53" s="61"/>
      <c r="WID53" s="61"/>
      <c r="WIE53" s="61"/>
      <c r="WIF53" s="61"/>
      <c r="WIG53" s="61"/>
      <c r="WIH53" s="61"/>
      <c r="WII53" s="61"/>
      <c r="WIJ53" s="61"/>
      <c r="WIK53" s="61"/>
      <c r="WIL53" s="61"/>
      <c r="WIM53" s="61"/>
      <c r="WIN53" s="61"/>
      <c r="WIO53" s="61"/>
      <c r="WIP53" s="61"/>
      <c r="WIQ53" s="61"/>
      <c r="WIR53" s="61"/>
      <c r="WIS53" s="61"/>
      <c r="WIT53" s="61"/>
      <c r="WIU53" s="61"/>
      <c r="WIV53" s="61"/>
      <c r="WIW53" s="61"/>
      <c r="WIX53" s="61"/>
      <c r="WIY53" s="61"/>
      <c r="WIZ53" s="61"/>
      <c r="WJA53" s="61"/>
      <c r="WJB53" s="61"/>
      <c r="WJC53" s="61"/>
      <c r="WJD53" s="61"/>
      <c r="WJE53" s="61"/>
      <c r="WJF53" s="61"/>
      <c r="WJG53" s="61"/>
      <c r="WJH53" s="61"/>
      <c r="WJI53" s="61"/>
      <c r="WJJ53" s="61"/>
      <c r="WJK53" s="61"/>
      <c r="WJL53" s="61"/>
      <c r="WJM53" s="61"/>
      <c r="WJN53" s="61"/>
      <c r="WJO53" s="61"/>
      <c r="WJP53" s="61"/>
      <c r="WJQ53" s="61"/>
      <c r="WJR53" s="61"/>
      <c r="WJS53" s="61"/>
      <c r="WJT53" s="61"/>
      <c r="WJU53" s="61"/>
      <c r="WJV53" s="61"/>
      <c r="WJW53" s="61"/>
      <c r="WJX53" s="61"/>
      <c r="WJY53" s="61"/>
      <c r="WJZ53" s="61"/>
      <c r="WKA53" s="61"/>
      <c r="WKB53" s="61"/>
      <c r="WKC53" s="61"/>
      <c r="WKD53" s="61"/>
      <c r="WKE53" s="61"/>
      <c r="WKF53" s="61"/>
      <c r="WKG53" s="61"/>
      <c r="WKH53" s="61"/>
      <c r="WKI53" s="61"/>
      <c r="WKJ53" s="61"/>
      <c r="WKK53" s="61"/>
      <c r="WKL53" s="61"/>
      <c r="WKM53" s="61"/>
      <c r="WKN53" s="61"/>
      <c r="WKO53" s="61"/>
      <c r="WKP53" s="61"/>
      <c r="WKQ53" s="61"/>
      <c r="WKR53" s="61"/>
      <c r="WKS53" s="61"/>
      <c r="WKT53" s="61"/>
      <c r="WKU53" s="61"/>
      <c r="WKV53" s="61"/>
      <c r="WKW53" s="61"/>
      <c r="WKX53" s="61"/>
      <c r="WKY53" s="61"/>
      <c r="WKZ53" s="61"/>
      <c r="WLA53" s="61"/>
      <c r="WLB53" s="61"/>
      <c r="WLC53" s="61"/>
      <c r="WLD53" s="61"/>
      <c r="WLE53" s="61"/>
      <c r="WLF53" s="61"/>
      <c r="WLG53" s="61"/>
      <c r="WLH53" s="61"/>
      <c r="WLI53" s="61"/>
      <c r="WLJ53" s="61"/>
      <c r="WLK53" s="61"/>
      <c r="WLL53" s="61"/>
      <c r="WLM53" s="61"/>
      <c r="WLN53" s="61"/>
      <c r="WLO53" s="61"/>
      <c r="WLP53" s="61"/>
      <c r="WLQ53" s="61"/>
      <c r="WLR53" s="61"/>
      <c r="WLS53" s="61"/>
      <c r="WLT53" s="61"/>
      <c r="WLU53" s="61"/>
      <c r="WLV53" s="61"/>
      <c r="WLW53" s="61"/>
      <c r="WLX53" s="61"/>
      <c r="WLY53" s="61"/>
      <c r="WLZ53" s="61"/>
      <c r="WMA53" s="61"/>
      <c r="WMB53" s="61"/>
      <c r="WMC53" s="61"/>
      <c r="WMD53" s="61"/>
      <c r="WME53" s="61"/>
      <c r="WMF53" s="61"/>
      <c r="WMG53" s="61"/>
      <c r="WMH53" s="61"/>
      <c r="WMI53" s="61"/>
      <c r="WMJ53" s="61"/>
      <c r="WMK53" s="61"/>
      <c r="WML53" s="61"/>
      <c r="WMM53" s="61"/>
      <c r="WMN53" s="61"/>
      <c r="WMO53" s="61"/>
      <c r="WMP53" s="61"/>
      <c r="WMQ53" s="61"/>
      <c r="WMR53" s="61"/>
      <c r="WMS53" s="61"/>
      <c r="WMT53" s="61"/>
      <c r="WMU53" s="61"/>
      <c r="WMV53" s="61"/>
      <c r="WMW53" s="61"/>
      <c r="WMX53" s="61"/>
      <c r="WMY53" s="61"/>
      <c r="WMZ53" s="61"/>
      <c r="WNA53" s="61"/>
      <c r="WNB53" s="61"/>
      <c r="WNC53" s="61"/>
      <c r="WND53" s="61"/>
      <c r="WNE53" s="61"/>
      <c r="WNF53" s="61"/>
      <c r="WNG53" s="61"/>
      <c r="WNH53" s="61"/>
      <c r="WNI53" s="61"/>
      <c r="WNJ53" s="61"/>
      <c r="WNK53" s="61"/>
      <c r="WNL53" s="61"/>
      <c r="WNM53" s="61"/>
      <c r="WNN53" s="61"/>
      <c r="WNO53" s="61"/>
      <c r="WNP53" s="61"/>
      <c r="WNQ53" s="61"/>
      <c r="WNR53" s="61"/>
      <c r="WNS53" s="61"/>
      <c r="WNT53" s="61"/>
      <c r="WNU53" s="61"/>
      <c r="WNV53" s="61"/>
      <c r="WNW53" s="61"/>
      <c r="WNX53" s="61"/>
      <c r="WNY53" s="61"/>
      <c r="WNZ53" s="61"/>
      <c r="WOA53" s="61"/>
      <c r="WOB53" s="61"/>
      <c r="WOC53" s="61"/>
      <c r="WOD53" s="61"/>
      <c r="WOE53" s="61"/>
      <c r="WOF53" s="61"/>
      <c r="WOG53" s="61"/>
      <c r="WOH53" s="61"/>
      <c r="WOI53" s="61"/>
      <c r="WOJ53" s="61"/>
      <c r="WOK53" s="61"/>
      <c r="WOL53" s="61"/>
      <c r="WOM53" s="61"/>
      <c r="WON53" s="61"/>
      <c r="WOO53" s="61"/>
      <c r="WOP53" s="61"/>
      <c r="WOQ53" s="61"/>
      <c r="WOR53" s="61"/>
      <c r="WOS53" s="61"/>
      <c r="WOT53" s="61"/>
      <c r="WOU53" s="61"/>
      <c r="WOV53" s="61"/>
      <c r="WOW53" s="61"/>
      <c r="WOX53" s="61"/>
      <c r="WOY53" s="61"/>
      <c r="WOZ53" s="61"/>
      <c r="WPA53" s="61"/>
      <c r="WPB53" s="61"/>
      <c r="WPC53" s="61"/>
      <c r="WPD53" s="61"/>
      <c r="WPE53" s="61"/>
      <c r="WPF53" s="61"/>
      <c r="WPG53" s="61"/>
      <c r="WPH53" s="61"/>
      <c r="WPI53" s="61"/>
      <c r="WPJ53" s="61"/>
      <c r="WPK53" s="61"/>
      <c r="WPL53" s="61"/>
      <c r="WPM53" s="61"/>
      <c r="WPN53" s="61"/>
      <c r="WPO53" s="61"/>
      <c r="WPP53" s="61"/>
      <c r="WPQ53" s="61"/>
      <c r="WPR53" s="61"/>
      <c r="WPS53" s="61"/>
      <c r="WPT53" s="61"/>
      <c r="WPU53" s="61"/>
      <c r="WPV53" s="61"/>
      <c r="WPW53" s="61"/>
      <c r="WPX53" s="61"/>
      <c r="WPY53" s="61"/>
      <c r="WPZ53" s="61"/>
      <c r="WQA53" s="61"/>
      <c r="WQB53" s="61"/>
      <c r="WQC53" s="61"/>
      <c r="WQD53" s="61"/>
      <c r="WQE53" s="61"/>
      <c r="WQF53" s="61"/>
      <c r="WQG53" s="61"/>
      <c r="WQH53" s="61"/>
      <c r="WQI53" s="61"/>
      <c r="WQJ53" s="61"/>
      <c r="WQK53" s="61"/>
      <c r="WQL53" s="61"/>
      <c r="WQM53" s="61"/>
      <c r="WQN53" s="61"/>
      <c r="WQO53" s="61"/>
      <c r="WQP53" s="61"/>
      <c r="WQQ53" s="61"/>
      <c r="WQR53" s="61"/>
      <c r="WQS53" s="61"/>
      <c r="WQT53" s="61"/>
      <c r="WQU53" s="61"/>
      <c r="WQV53" s="61"/>
      <c r="WQW53" s="61"/>
      <c r="WQX53" s="61"/>
      <c r="WQY53" s="61"/>
      <c r="WQZ53" s="61"/>
      <c r="WRA53" s="61"/>
      <c r="WRB53" s="61"/>
      <c r="WRC53" s="61"/>
      <c r="WRD53" s="61"/>
      <c r="WRE53" s="61"/>
      <c r="WRF53" s="61"/>
      <c r="WRG53" s="61"/>
      <c r="WRH53" s="61"/>
      <c r="WRI53" s="61"/>
      <c r="WRJ53" s="61"/>
      <c r="WRK53" s="61"/>
      <c r="WRL53" s="61"/>
      <c r="WRM53" s="61"/>
      <c r="WRN53" s="61"/>
      <c r="WRO53" s="61"/>
      <c r="WRP53" s="61"/>
      <c r="WRQ53" s="61"/>
      <c r="WRR53" s="61"/>
      <c r="WRS53" s="61"/>
      <c r="WRT53" s="61"/>
      <c r="WRU53" s="61"/>
      <c r="WRV53" s="61"/>
      <c r="WRW53" s="61"/>
      <c r="WRX53" s="61"/>
      <c r="WRY53" s="61"/>
      <c r="WRZ53" s="61"/>
      <c r="WSA53" s="61"/>
      <c r="WSB53" s="61"/>
      <c r="WSC53" s="61"/>
      <c r="WSD53" s="61"/>
      <c r="WSE53" s="61"/>
      <c r="WSF53" s="61"/>
      <c r="WSG53" s="61"/>
      <c r="WSH53" s="61"/>
      <c r="WSI53" s="61"/>
      <c r="WSJ53" s="61"/>
      <c r="WSK53" s="61"/>
      <c r="WSL53" s="61"/>
      <c r="WSM53" s="61"/>
      <c r="WSN53" s="61"/>
      <c r="WSO53" s="61"/>
      <c r="WSP53" s="61"/>
      <c r="WSQ53" s="61"/>
      <c r="WSR53" s="61"/>
      <c r="WSS53" s="61"/>
      <c r="WST53" s="61"/>
      <c r="WSU53" s="61"/>
      <c r="WSV53" s="61"/>
      <c r="WSW53" s="61"/>
      <c r="WSX53" s="61"/>
      <c r="WSY53" s="61"/>
      <c r="WSZ53" s="61"/>
      <c r="WTA53" s="61"/>
      <c r="WTB53" s="61"/>
      <c r="WTC53" s="61"/>
      <c r="WTD53" s="61"/>
      <c r="WTE53" s="61"/>
      <c r="WTF53" s="61"/>
      <c r="WTG53" s="61"/>
      <c r="WTH53" s="61"/>
      <c r="WTI53" s="61"/>
      <c r="WTJ53" s="61"/>
      <c r="WTK53" s="61"/>
      <c r="WTL53" s="61"/>
      <c r="WTM53" s="61"/>
      <c r="WTN53" s="61"/>
      <c r="WTO53" s="61"/>
      <c r="WTP53" s="61"/>
      <c r="WTQ53" s="61"/>
      <c r="WTR53" s="61"/>
      <c r="WTS53" s="61"/>
      <c r="WTT53" s="61"/>
      <c r="WTU53" s="61"/>
      <c r="WTV53" s="61"/>
      <c r="WTW53" s="61"/>
      <c r="WTX53" s="61"/>
      <c r="WTY53" s="61"/>
      <c r="WTZ53" s="61"/>
      <c r="WUA53" s="61"/>
      <c r="WUB53" s="61"/>
      <c r="WUC53" s="61"/>
      <c r="WUD53" s="61"/>
      <c r="WUE53" s="61"/>
      <c r="WUF53" s="61"/>
      <c r="WUG53" s="61"/>
      <c r="WUH53" s="61"/>
      <c r="WUI53" s="61"/>
      <c r="WUJ53" s="61"/>
      <c r="WUK53" s="61"/>
      <c r="WUL53" s="61"/>
      <c r="WUM53" s="61"/>
      <c r="WUN53" s="61"/>
      <c r="WUO53" s="61"/>
      <c r="WUP53" s="61"/>
      <c r="WUQ53" s="61"/>
      <c r="WUR53" s="61"/>
      <c r="WUS53" s="61"/>
      <c r="WUT53" s="61"/>
      <c r="WUU53" s="61"/>
      <c r="WUV53" s="61"/>
      <c r="WUW53" s="61"/>
      <c r="WUX53" s="61"/>
      <c r="WUY53" s="61"/>
      <c r="WUZ53" s="61"/>
      <c r="WVA53" s="61"/>
      <c r="WVB53" s="61"/>
      <c r="WVC53" s="61"/>
      <c r="WVD53" s="61"/>
      <c r="WVE53" s="61"/>
      <c r="WVF53" s="61"/>
      <c r="WVG53" s="61"/>
      <c r="WVH53" s="61"/>
      <c r="WVI53" s="61"/>
      <c r="WVJ53" s="61"/>
      <c r="WVK53" s="61"/>
      <c r="WVL53" s="61"/>
      <c r="WVM53" s="61"/>
      <c r="WVN53" s="61"/>
      <c r="WVO53" s="61"/>
      <c r="WVP53" s="61"/>
      <c r="WVQ53" s="61"/>
      <c r="WVR53" s="61"/>
      <c r="WVS53" s="61"/>
      <c r="WVT53" s="61"/>
      <c r="WVU53" s="61"/>
      <c r="WVV53" s="61"/>
      <c r="WVW53" s="61"/>
      <c r="WVX53" s="61"/>
      <c r="WVY53" s="61"/>
      <c r="WVZ53" s="61"/>
      <c r="WWA53" s="61"/>
      <c r="WWB53" s="61"/>
      <c r="WWC53" s="61"/>
      <c r="WWD53" s="61"/>
      <c r="WWE53" s="61"/>
      <c r="WWF53" s="61"/>
      <c r="WWG53" s="61"/>
      <c r="WWH53" s="61"/>
      <c r="WWI53" s="61"/>
      <c r="WWJ53" s="61"/>
      <c r="WWK53" s="61"/>
      <c r="WWL53" s="61"/>
      <c r="WWM53" s="61"/>
      <c r="WWN53" s="61"/>
      <c r="WWO53" s="61"/>
      <c r="WWP53" s="61"/>
      <c r="WWQ53" s="61"/>
      <c r="WWR53" s="61"/>
      <c r="WWS53" s="61"/>
      <c r="WWT53" s="61"/>
      <c r="WWU53" s="61"/>
      <c r="WWV53" s="61"/>
      <c r="WWW53" s="61"/>
      <c r="WWX53" s="61"/>
      <c r="WWY53" s="61"/>
      <c r="WWZ53" s="61"/>
      <c r="WXA53" s="61"/>
      <c r="WXB53" s="61"/>
      <c r="WXC53" s="61"/>
      <c r="WXD53" s="61"/>
      <c r="WXE53" s="61"/>
      <c r="WXF53" s="61"/>
      <c r="WXG53" s="61"/>
      <c r="WXH53" s="61"/>
      <c r="WXI53" s="61"/>
      <c r="WXJ53" s="61"/>
      <c r="WXK53" s="61"/>
      <c r="WXL53" s="61"/>
      <c r="WXM53" s="61"/>
      <c r="WXN53" s="61"/>
      <c r="WXO53" s="61"/>
      <c r="WXP53" s="61"/>
      <c r="WXQ53" s="61"/>
      <c r="WXR53" s="61"/>
      <c r="WXS53" s="61"/>
      <c r="WXT53" s="61"/>
      <c r="WXU53" s="61"/>
      <c r="WXV53" s="61"/>
      <c r="WXW53" s="61"/>
      <c r="WXX53" s="61"/>
      <c r="WXY53" s="61"/>
      <c r="WXZ53" s="61"/>
      <c r="WYA53" s="61"/>
      <c r="WYB53" s="61"/>
      <c r="WYC53" s="61"/>
      <c r="WYD53" s="61"/>
      <c r="WYE53" s="61"/>
      <c r="WYF53" s="61"/>
      <c r="WYG53" s="61"/>
      <c r="WYH53" s="61"/>
      <c r="WYI53" s="61"/>
      <c r="WYJ53" s="61"/>
      <c r="WYK53" s="61"/>
      <c r="WYL53" s="61"/>
      <c r="WYM53" s="61"/>
      <c r="WYN53" s="61"/>
      <c r="WYO53" s="61"/>
      <c r="WYP53" s="61"/>
      <c r="WYQ53" s="61"/>
      <c r="WYR53" s="61"/>
      <c r="WYS53" s="61"/>
      <c r="WYT53" s="61"/>
      <c r="WYU53" s="61"/>
      <c r="WYV53" s="61"/>
      <c r="WYW53" s="61"/>
      <c r="WYX53" s="61"/>
      <c r="WYY53" s="61"/>
      <c r="WYZ53" s="61"/>
      <c r="WZA53" s="61"/>
      <c r="WZB53" s="61"/>
      <c r="WZC53" s="61"/>
      <c r="WZD53" s="61"/>
      <c r="WZE53" s="61"/>
      <c r="WZF53" s="61"/>
      <c r="WZG53" s="61"/>
      <c r="WZH53" s="61"/>
      <c r="WZI53" s="61"/>
      <c r="WZJ53" s="61"/>
      <c r="WZK53" s="61"/>
      <c r="WZL53" s="61"/>
      <c r="WZM53" s="61"/>
      <c r="WZN53" s="61"/>
      <c r="WZO53" s="61"/>
      <c r="WZP53" s="61"/>
      <c r="WZQ53" s="61"/>
      <c r="WZR53" s="61"/>
      <c r="WZS53" s="61"/>
      <c r="WZT53" s="61"/>
      <c r="WZU53" s="61"/>
      <c r="WZV53" s="61"/>
      <c r="WZW53" s="61"/>
      <c r="WZX53" s="61"/>
      <c r="WZY53" s="61"/>
      <c r="WZZ53" s="61"/>
      <c r="XAA53" s="61"/>
      <c r="XAB53" s="61"/>
      <c r="XAC53" s="61"/>
      <c r="XAD53" s="61"/>
      <c r="XAE53" s="61"/>
      <c r="XAF53" s="61"/>
      <c r="XAG53" s="61"/>
      <c r="XAH53" s="61"/>
      <c r="XAI53" s="61"/>
      <c r="XAJ53" s="61"/>
      <c r="XAK53" s="61"/>
      <c r="XAL53" s="61"/>
      <c r="XAM53" s="61"/>
      <c r="XAN53" s="61"/>
      <c r="XAO53" s="61"/>
      <c r="XAP53" s="61"/>
      <c r="XAQ53" s="61"/>
      <c r="XAR53" s="61"/>
      <c r="XAS53" s="61"/>
      <c r="XAT53" s="61"/>
      <c r="XAU53" s="61"/>
      <c r="XAV53" s="61"/>
      <c r="XAW53" s="61"/>
      <c r="XAX53" s="61"/>
      <c r="XAY53" s="61"/>
      <c r="XAZ53" s="61"/>
      <c r="XBA53" s="61"/>
      <c r="XBB53" s="61"/>
      <c r="XBC53" s="61"/>
      <c r="XBD53" s="61"/>
      <c r="XBE53" s="61"/>
      <c r="XBF53" s="61"/>
      <c r="XBG53" s="61"/>
      <c r="XBH53" s="61"/>
      <c r="XBI53" s="61"/>
      <c r="XBJ53" s="61"/>
      <c r="XBK53" s="61"/>
      <c r="XBL53" s="61"/>
      <c r="XBM53" s="61"/>
      <c r="XBN53" s="61"/>
      <c r="XBO53" s="61"/>
      <c r="XBP53" s="61"/>
      <c r="XBQ53" s="61"/>
      <c r="XBR53" s="61"/>
      <c r="XBS53" s="61"/>
      <c r="XBT53" s="61"/>
      <c r="XBU53" s="61"/>
      <c r="XBV53" s="61"/>
      <c r="XBW53" s="61"/>
      <c r="XBX53" s="61"/>
      <c r="XBY53" s="61"/>
      <c r="XBZ53" s="61"/>
      <c r="XCA53" s="61"/>
      <c r="XCB53" s="61"/>
      <c r="XCC53" s="61"/>
      <c r="XCD53" s="61"/>
      <c r="XCE53" s="61"/>
      <c r="XCF53" s="61"/>
      <c r="XCG53" s="61"/>
      <c r="XCH53" s="61"/>
      <c r="XCI53" s="61"/>
      <c r="XCJ53" s="61"/>
      <c r="XCK53" s="61"/>
      <c r="XCL53" s="61"/>
      <c r="XCM53" s="61"/>
      <c r="XCN53" s="61"/>
      <c r="XCO53" s="61"/>
      <c r="XCP53" s="61"/>
      <c r="XCQ53" s="61"/>
      <c r="XCR53" s="61"/>
      <c r="XCS53" s="61"/>
      <c r="XCT53" s="61"/>
      <c r="XCU53" s="61"/>
      <c r="XCV53" s="61"/>
      <c r="XCW53" s="61"/>
      <c r="XCX53" s="61"/>
      <c r="XCY53" s="61"/>
      <c r="XCZ53" s="61"/>
    </row>
    <row r="54" spans="2:16328" x14ac:dyDescent="0.35">
      <c r="B54" s="10" t="s">
        <v>109</v>
      </c>
      <c r="C54" s="33">
        <f t="shared" ref="C54:L54" ca="1" si="11">+(1+C$29)^(C$33-$C$30-$C$31)</f>
        <v>1.0225625285812012</v>
      </c>
      <c r="D54" s="33">
        <f t="shared" ca="1" si="11"/>
        <v>1.1145931561535096</v>
      </c>
      <c r="E54" s="33">
        <f t="shared" ca="1" si="11"/>
        <v>1.2149065402073254</v>
      </c>
      <c r="F54" s="33">
        <f t="shared" ca="1" si="11"/>
        <v>1.3242481288259849</v>
      </c>
      <c r="G54" s="33">
        <f t="shared" ca="1" si="11"/>
        <v>1.4434304604203236</v>
      </c>
      <c r="H54" s="33">
        <f t="shared" ca="1" si="11"/>
        <v>1.5733392018581529</v>
      </c>
      <c r="I54" s="33">
        <f t="shared" ca="1" si="11"/>
        <v>1.7149397300253868</v>
      </c>
      <c r="J54" s="33">
        <f t="shared" ca="1" si="11"/>
        <v>1.8692843057276716</v>
      </c>
      <c r="K54" s="33">
        <f t="shared" ca="1" si="11"/>
        <v>2.0375198932431622</v>
      </c>
      <c r="L54" s="33">
        <f t="shared" ca="1" si="11"/>
        <v>2.220896683635047</v>
      </c>
      <c r="M54" s="33"/>
    </row>
    <row r="55" spans="2:16328" x14ac:dyDescent="0.35">
      <c r="B55" s="22" t="s">
        <v>110</v>
      </c>
      <c r="C55" s="3">
        <f ca="1">+C53/C54</f>
        <v>112.30642107497927</v>
      </c>
      <c r="D55" s="3">
        <f t="shared" ref="D55:L55" ca="1" si="12">+D53/D54</f>
        <v>123.2137215788991</v>
      </c>
      <c r="E55" s="3">
        <f t="shared" ca="1" si="12"/>
        <v>139.40841748883244</v>
      </c>
      <c r="F55" s="3">
        <f t="shared" ca="1" si="12"/>
        <v>183.47570152436697</v>
      </c>
      <c r="G55" s="3">
        <f t="shared" ca="1" si="12"/>
        <v>187.00860849445121</v>
      </c>
      <c r="H55" s="3">
        <f t="shared" ca="1" si="12"/>
        <v>168.44508840971184</v>
      </c>
      <c r="I55" s="3">
        <f t="shared" ca="1" si="12"/>
        <v>220.22182935048107</v>
      </c>
      <c r="J55" s="3">
        <f t="shared" ca="1" si="12"/>
        <v>219.52168036321154</v>
      </c>
      <c r="K55" s="3">
        <f t="shared" ca="1" si="12"/>
        <v>206.24099464561209</v>
      </c>
      <c r="L55" s="3">
        <f t="shared" ca="1" si="12"/>
        <v>3143.1916194840442</v>
      </c>
      <c r="M55" s="3"/>
    </row>
    <row r="56" spans="2:16328" ht="5.15" customHeight="1" x14ac:dyDescent="0.35"/>
    <row r="57" spans="2:16328" x14ac:dyDescent="0.35">
      <c r="B57" s="20" t="s">
        <v>111</v>
      </c>
      <c r="C57" s="66">
        <f ca="1">+SUM(C55:M55)</f>
        <v>4703.0340824145896</v>
      </c>
      <c r="O57" s="18"/>
      <c r="P57" s="7"/>
    </row>
    <row r="58" spans="2:16328" x14ac:dyDescent="0.35">
      <c r="B58" s="67" t="s">
        <v>112</v>
      </c>
      <c r="C58" s="68">
        <f>+Model!L172</f>
        <v>286.5</v>
      </c>
      <c r="O58" s="18"/>
      <c r="P58" s="7"/>
    </row>
    <row r="59" spans="2:16328" x14ac:dyDescent="0.35">
      <c r="B59" s="23" t="s">
        <v>83</v>
      </c>
      <c r="C59" s="69">
        <f ca="1">+C57+C58</f>
        <v>4989.5340824145896</v>
      </c>
      <c r="D59" s="70"/>
      <c r="E59" s="64"/>
      <c r="F59" s="64"/>
      <c r="G59" s="64"/>
      <c r="H59" s="64"/>
      <c r="I59" s="64"/>
      <c r="J59" s="64"/>
      <c r="K59" s="71" t="s">
        <v>113</v>
      </c>
      <c r="L59" s="69">
        <f ca="1">(M50)/(L29-L64)</f>
        <v>6536.7615846343379</v>
      </c>
      <c r="O59" s="18"/>
    </row>
    <row r="60" spans="2:16328" ht="15" thickBot="1" x14ac:dyDescent="0.4">
      <c r="B60" s="72" t="s">
        <v>114</v>
      </c>
      <c r="C60" s="73">
        <f>+Model!L249+Model!L253</f>
        <v>106.98388799999998</v>
      </c>
      <c r="K60" s="74" t="s">
        <v>81</v>
      </c>
      <c r="L60" s="73">
        <f ca="1">+Model!V249+Model!V253</f>
        <v>63.604219442099605</v>
      </c>
      <c r="N60" s="7"/>
    </row>
    <row r="61" spans="2:16328" ht="15" thickBot="1" x14ac:dyDescent="0.4">
      <c r="B61" s="75" t="s">
        <v>115</v>
      </c>
      <c r="C61" s="84">
        <f ca="1">+C59/C60</f>
        <v>46.638182400088048</v>
      </c>
      <c r="D61" s="64"/>
      <c r="E61" s="64"/>
      <c r="F61" s="64"/>
      <c r="G61" s="64"/>
      <c r="H61" s="64"/>
      <c r="I61" s="64"/>
      <c r="J61" s="64"/>
      <c r="K61" s="71" t="s">
        <v>116</v>
      </c>
      <c r="L61" s="76">
        <f ca="1">+L59/L60</f>
        <v>102.77245192176132</v>
      </c>
      <c r="N61" s="7"/>
      <c r="O61" s="7"/>
    </row>
    <row r="62" spans="2:16328" x14ac:dyDescent="0.35">
      <c r="K62" s="38" t="s">
        <v>117</v>
      </c>
      <c r="L62" s="77">
        <f ca="1">IFERROR(L61/L63,"na")</f>
        <v>14.347749710922677</v>
      </c>
      <c r="N62" s="7"/>
    </row>
    <row r="63" spans="2:16328" x14ac:dyDescent="0.35">
      <c r="K63" s="38" t="str">
        <f>$L$73+1&amp;" EPS (1Y Forward)"</f>
        <v>2034 EPS (1Y Forward)</v>
      </c>
      <c r="L63" s="27">
        <f ca="1">+M36</f>
        <v>7.1629697549344353</v>
      </c>
    </row>
    <row r="64" spans="2:16328" x14ac:dyDescent="0.35">
      <c r="K64" s="38" t="s">
        <v>118</v>
      </c>
      <c r="L64" s="78">
        <f ca="1">+$K$20</f>
        <v>3.2139665726597148E-2</v>
      </c>
    </row>
    <row r="65" spans="2:16328" ht="5.15" customHeight="1" x14ac:dyDescent="0.35"/>
    <row r="66" spans="2:16328" x14ac:dyDescent="0.35">
      <c r="B66" s="40" t="s">
        <v>119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2:16328" ht="5.15" customHeight="1" x14ac:dyDescent="0.35"/>
    <row r="68" spans="2:16328" x14ac:dyDescent="0.35">
      <c r="B68" t="s">
        <v>63</v>
      </c>
      <c r="C68" s="26">
        <f t="shared" ref="C68:K68" ca="1" si="13">IFERROR(C116,$C$24)</f>
        <v>8.7481695155263661E-2</v>
      </c>
      <c r="D68" s="26">
        <f t="shared" ca="1" si="13"/>
        <v>8.7574226702496524E-2</v>
      </c>
      <c r="E68" s="26">
        <f t="shared" ca="1" si="13"/>
        <v>8.7270440571360353E-2</v>
      </c>
      <c r="F68" s="26">
        <f t="shared" ca="1" si="13"/>
        <v>8.7303546943597182E-2</v>
      </c>
      <c r="G68" s="26">
        <f t="shared" ca="1" si="13"/>
        <v>8.7148682613535533E-2</v>
      </c>
      <c r="H68" s="26">
        <f t="shared" ca="1" si="13"/>
        <v>8.7134777237330555E-2</v>
      </c>
      <c r="I68" s="26">
        <f t="shared" ca="1" si="13"/>
        <v>8.7378571412532469E-2</v>
      </c>
      <c r="J68" s="26">
        <f t="shared" ca="1" si="13"/>
        <v>8.7159444941262265E-2</v>
      </c>
      <c r="K68" s="26">
        <f t="shared" ca="1" si="13"/>
        <v>8.6992687435124727E-2</v>
      </c>
      <c r="L68" s="26">
        <f ca="1">IFERROR(L116,C68)</f>
        <v>8.6905070304001061E-2</v>
      </c>
      <c r="M68" s="26">
        <f ca="1">+L68</f>
        <v>8.6905070304001061E-2</v>
      </c>
    </row>
    <row r="69" spans="2:16328" x14ac:dyDescent="0.35">
      <c r="B69" t="s">
        <v>95</v>
      </c>
      <c r="C69" s="101">
        <f ca="1">IF($C$5&lt;YEAR(TODAY()),1+(DAY(TODAY())+MONTH(TODAY())*30-120)/365,(DAY(TODAY())+MONTH(TODAY())*30-120)/365)</f>
        <v>0.24109589041095891</v>
      </c>
    </row>
    <row r="70" spans="2:16328" x14ac:dyDescent="0.35">
      <c r="B70" t="s">
        <v>96</v>
      </c>
      <c r="C70" s="34">
        <v>0.5</v>
      </c>
    </row>
    <row r="71" spans="2:16328" ht="5.15" customHeight="1" x14ac:dyDescent="0.35"/>
    <row r="72" spans="2:16328" x14ac:dyDescent="0.35">
      <c r="B72" s="59" t="s">
        <v>97</v>
      </c>
      <c r="C72" s="59">
        <v>1</v>
      </c>
      <c r="D72" s="59">
        <f>+C72+1</f>
        <v>2</v>
      </c>
      <c r="E72" s="59">
        <f>+D72+1</f>
        <v>3</v>
      </c>
      <c r="F72" s="59">
        <f>+E72+1</f>
        <v>4</v>
      </c>
      <c r="G72" s="59">
        <f>+F72+1</f>
        <v>5</v>
      </c>
      <c r="H72" s="59">
        <f>+G72+1</f>
        <v>6</v>
      </c>
      <c r="I72" s="59">
        <f t="shared" ref="I72:M72" si="14">+H72+1</f>
        <v>7</v>
      </c>
      <c r="J72" s="59">
        <f t="shared" si="14"/>
        <v>8</v>
      </c>
      <c r="K72" s="59">
        <f t="shared" si="14"/>
        <v>9</v>
      </c>
      <c r="L72" s="59">
        <f t="shared" si="14"/>
        <v>10</v>
      </c>
      <c r="M72" s="59">
        <f t="shared" si="14"/>
        <v>11</v>
      </c>
    </row>
    <row r="73" spans="2:16328" x14ac:dyDescent="0.35">
      <c r="B73" s="59" t="s">
        <v>10</v>
      </c>
      <c r="C73" s="59">
        <f>+C5</f>
        <v>2024</v>
      </c>
      <c r="D73" s="59">
        <f>+C73+1</f>
        <v>2025</v>
      </c>
      <c r="E73" s="59">
        <f t="shared" ref="E73:L73" si="15">+D73+1</f>
        <v>2026</v>
      </c>
      <c r="F73" s="59">
        <f t="shared" si="15"/>
        <v>2027</v>
      </c>
      <c r="G73" s="59">
        <f>+F73+1</f>
        <v>2028</v>
      </c>
      <c r="H73" s="59">
        <f t="shared" si="15"/>
        <v>2029</v>
      </c>
      <c r="I73" s="59">
        <f t="shared" si="15"/>
        <v>2030</v>
      </c>
      <c r="J73" s="59">
        <f t="shared" si="15"/>
        <v>2031</v>
      </c>
      <c r="K73" s="59">
        <f t="shared" si="15"/>
        <v>2032</v>
      </c>
      <c r="L73" s="59">
        <f t="shared" si="15"/>
        <v>2033</v>
      </c>
      <c r="M73" s="59">
        <f>+L73+1</f>
        <v>2034</v>
      </c>
    </row>
    <row r="74" spans="2:16328" ht="5.15" customHeight="1" x14ac:dyDescent="0.35"/>
    <row r="75" spans="2:16328" x14ac:dyDescent="0.35">
      <c r="B75" t="s">
        <v>120</v>
      </c>
      <c r="C75" s="27">
        <f t="shared" ref="C75:L75" si="16">+C36</f>
        <v>1.1216900669361765</v>
      </c>
      <c r="D75" s="27">
        <f t="shared" ca="1" si="16"/>
        <v>1.5532056559543479</v>
      </c>
      <c r="E75" s="27">
        <f t="shared" ca="1" si="16"/>
        <v>2.0929676247589493</v>
      </c>
      <c r="F75" s="27">
        <f t="shared" ca="1" si="16"/>
        <v>2.726509165320671</v>
      </c>
      <c r="G75" s="27">
        <f t="shared" ca="1" si="16"/>
        <v>3.401913933187648</v>
      </c>
      <c r="H75" s="27">
        <f t="shared" ca="1" si="16"/>
        <v>4.1057643353285265</v>
      </c>
      <c r="I75" s="27">
        <f t="shared" ca="1" si="16"/>
        <v>4.7823573598350766</v>
      </c>
      <c r="J75" s="27">
        <f t="shared" ca="1" si="16"/>
        <v>5.50059875680566</v>
      </c>
      <c r="K75" s="27">
        <f t="shared" ca="1" si="16"/>
        <v>6.1851982248789596</v>
      </c>
      <c r="L75" s="27">
        <f t="shared" ca="1" si="16"/>
        <v>6.9399229511171896</v>
      </c>
      <c r="M75" s="79">
        <f ca="1">+L75*(1+$J$20)</f>
        <v>7.1481206396507053</v>
      </c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  <c r="IW75" s="61"/>
      <c r="IX75" s="61"/>
      <c r="IY75" s="61"/>
      <c r="IZ75" s="61"/>
      <c r="JA75" s="61"/>
      <c r="JB75" s="61"/>
      <c r="JC75" s="61"/>
      <c r="JD75" s="61"/>
      <c r="JE75" s="61"/>
      <c r="JF75" s="61"/>
      <c r="JG75" s="61"/>
      <c r="JH75" s="61"/>
      <c r="JI75" s="61"/>
      <c r="JJ75" s="61"/>
      <c r="JK75" s="61"/>
      <c r="JL75" s="61"/>
      <c r="JM75" s="61"/>
      <c r="JN75" s="61"/>
      <c r="JO75" s="61"/>
      <c r="JP75" s="61"/>
      <c r="JQ75" s="61"/>
      <c r="JR75" s="61"/>
      <c r="JS75" s="61"/>
      <c r="JT75" s="61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F75" s="61"/>
      <c r="KG75" s="61"/>
      <c r="KH75" s="61"/>
      <c r="KI75" s="61"/>
      <c r="KJ75" s="61"/>
      <c r="KK75" s="61"/>
      <c r="KL75" s="61"/>
      <c r="KM75" s="61"/>
      <c r="KN75" s="61"/>
      <c r="KO75" s="61"/>
      <c r="KP75" s="61"/>
      <c r="KQ75" s="61"/>
      <c r="KR75" s="61"/>
      <c r="KS75" s="61"/>
      <c r="KT75" s="61"/>
      <c r="KU75" s="61"/>
      <c r="KV75" s="61"/>
      <c r="KW75" s="61"/>
      <c r="KX75" s="61"/>
      <c r="KY75" s="61"/>
      <c r="KZ75" s="61"/>
      <c r="LA75" s="61"/>
      <c r="LB75" s="61"/>
      <c r="LC75" s="61"/>
      <c r="LD75" s="61"/>
      <c r="LE75" s="61"/>
      <c r="LF75" s="61"/>
      <c r="LG75" s="61"/>
      <c r="LH75" s="61"/>
      <c r="LI75" s="61"/>
      <c r="LJ75" s="61"/>
      <c r="LK75" s="61"/>
      <c r="LL75" s="61"/>
      <c r="LM75" s="61"/>
      <c r="LN75" s="61"/>
      <c r="LO75" s="61"/>
      <c r="LP75" s="61"/>
      <c r="LQ75" s="61"/>
      <c r="LR75" s="61"/>
      <c r="LS75" s="61"/>
      <c r="LT75" s="61"/>
      <c r="LU75" s="61"/>
      <c r="LV75" s="61"/>
      <c r="LW75" s="61"/>
      <c r="LX75" s="61"/>
      <c r="LY75" s="61"/>
      <c r="LZ75" s="61"/>
      <c r="MA75" s="61"/>
      <c r="MB75" s="61"/>
      <c r="MC75" s="61"/>
      <c r="MD75" s="61"/>
      <c r="ME75" s="61"/>
      <c r="MF75" s="61"/>
      <c r="MG75" s="61"/>
      <c r="MH75" s="61"/>
      <c r="MI75" s="61"/>
      <c r="MJ75" s="61"/>
      <c r="MK75" s="61"/>
      <c r="ML75" s="61"/>
      <c r="MM75" s="61"/>
      <c r="MN75" s="61"/>
      <c r="MO75" s="61"/>
      <c r="MP75" s="61"/>
      <c r="MQ75" s="61"/>
      <c r="MR75" s="61"/>
      <c r="MS75" s="61"/>
      <c r="MT75" s="61"/>
      <c r="MU75" s="61"/>
      <c r="MV75" s="61"/>
      <c r="MW75" s="61"/>
      <c r="MX75" s="61"/>
      <c r="MY75" s="61"/>
      <c r="MZ75" s="61"/>
      <c r="NA75" s="61"/>
      <c r="NB75" s="61"/>
      <c r="NC75" s="61"/>
      <c r="ND75" s="61"/>
      <c r="NE75" s="61"/>
      <c r="NF75" s="61"/>
      <c r="NG75" s="61"/>
      <c r="NH75" s="61"/>
      <c r="NI75" s="61"/>
      <c r="NJ75" s="61"/>
      <c r="NK75" s="61"/>
      <c r="NL75" s="61"/>
      <c r="NM75" s="61"/>
      <c r="NN75" s="61"/>
      <c r="NO75" s="61"/>
      <c r="NP75" s="61"/>
      <c r="NQ75" s="61"/>
      <c r="NR75" s="61"/>
      <c r="NS75" s="61"/>
      <c r="NT75" s="61"/>
      <c r="NU75" s="61"/>
      <c r="NV75" s="61"/>
      <c r="NW75" s="61"/>
      <c r="NX75" s="61"/>
      <c r="NY75" s="61"/>
      <c r="NZ75" s="61"/>
      <c r="OA75" s="61"/>
      <c r="OB75" s="61"/>
      <c r="OC75" s="61"/>
      <c r="OD75" s="61"/>
      <c r="OE75" s="61"/>
      <c r="OF75" s="61"/>
      <c r="OG75" s="61"/>
      <c r="OH75" s="61"/>
      <c r="OI75" s="61"/>
      <c r="OJ75" s="61"/>
      <c r="OK75" s="61"/>
      <c r="OL75" s="61"/>
      <c r="OM75" s="61"/>
      <c r="ON75" s="61"/>
      <c r="OO75" s="61"/>
      <c r="OP75" s="61"/>
      <c r="OQ75" s="61"/>
      <c r="OR75" s="61"/>
      <c r="OS75" s="61"/>
      <c r="OT75" s="61"/>
      <c r="OU75" s="61"/>
      <c r="OV75" s="61"/>
      <c r="OW75" s="61"/>
      <c r="OX75" s="61"/>
      <c r="OY75" s="61"/>
      <c r="OZ75" s="61"/>
      <c r="PA75" s="61"/>
      <c r="PB75" s="61"/>
      <c r="PC75" s="61"/>
      <c r="PD75" s="61"/>
      <c r="PE75" s="61"/>
      <c r="PF75" s="61"/>
      <c r="PG75" s="61"/>
      <c r="PH75" s="61"/>
      <c r="PI75" s="61"/>
      <c r="PJ75" s="61"/>
      <c r="PK75" s="61"/>
      <c r="PL75" s="61"/>
      <c r="PM75" s="61"/>
      <c r="PN75" s="61"/>
      <c r="PO75" s="61"/>
      <c r="PP75" s="61"/>
      <c r="PQ75" s="61"/>
      <c r="PR75" s="61"/>
      <c r="PS75" s="61"/>
      <c r="PT75" s="61"/>
      <c r="PU75" s="61"/>
      <c r="PV75" s="61"/>
      <c r="PW75" s="61"/>
      <c r="PX75" s="61"/>
      <c r="PY75" s="61"/>
      <c r="PZ75" s="61"/>
      <c r="QA75" s="61"/>
      <c r="QB75" s="61"/>
      <c r="QC75" s="61"/>
      <c r="QD75" s="61"/>
      <c r="QE75" s="61"/>
      <c r="QF75" s="61"/>
      <c r="QG75" s="61"/>
      <c r="QH75" s="61"/>
      <c r="QI75" s="61"/>
      <c r="QJ75" s="61"/>
      <c r="QK75" s="61"/>
      <c r="QL75" s="61"/>
      <c r="QM75" s="61"/>
      <c r="QN75" s="61"/>
      <c r="QO75" s="61"/>
      <c r="QP75" s="61"/>
      <c r="QQ75" s="61"/>
      <c r="QR75" s="61"/>
      <c r="QS75" s="61"/>
      <c r="QT75" s="61"/>
      <c r="QU75" s="61"/>
      <c r="QV75" s="61"/>
      <c r="QW75" s="61"/>
      <c r="QX75" s="61"/>
      <c r="QY75" s="61"/>
      <c r="QZ75" s="61"/>
      <c r="RA75" s="61"/>
      <c r="RB75" s="61"/>
      <c r="RC75" s="61"/>
      <c r="RD75" s="61"/>
      <c r="RE75" s="61"/>
      <c r="RF75" s="61"/>
      <c r="RG75" s="61"/>
      <c r="RH75" s="61"/>
      <c r="RI75" s="61"/>
      <c r="RJ75" s="61"/>
      <c r="RK75" s="61"/>
      <c r="RL75" s="61"/>
      <c r="RM75" s="61"/>
      <c r="RN75" s="61"/>
      <c r="RO75" s="61"/>
      <c r="RP75" s="61"/>
      <c r="RQ75" s="61"/>
      <c r="RR75" s="61"/>
      <c r="RS75" s="61"/>
      <c r="RT75" s="61"/>
      <c r="RU75" s="61"/>
      <c r="RV75" s="61"/>
      <c r="RW75" s="61"/>
      <c r="RX75" s="61"/>
      <c r="RY75" s="61"/>
      <c r="RZ75" s="61"/>
      <c r="SA75" s="61"/>
      <c r="SB75" s="61"/>
      <c r="SC75" s="61"/>
      <c r="SD75" s="61"/>
      <c r="SE75" s="61"/>
      <c r="SF75" s="61"/>
      <c r="SG75" s="61"/>
      <c r="SH75" s="61"/>
      <c r="SI75" s="61"/>
      <c r="SJ75" s="61"/>
      <c r="SK75" s="61"/>
      <c r="SL75" s="61"/>
      <c r="SM75" s="61"/>
      <c r="SN75" s="61"/>
      <c r="SO75" s="61"/>
      <c r="SP75" s="61"/>
      <c r="SQ75" s="61"/>
      <c r="SR75" s="61"/>
      <c r="SS75" s="61"/>
      <c r="ST75" s="61"/>
      <c r="SU75" s="61"/>
      <c r="SV75" s="61"/>
      <c r="SW75" s="61"/>
      <c r="SX75" s="61"/>
      <c r="SY75" s="61"/>
      <c r="SZ75" s="61"/>
      <c r="TA75" s="61"/>
      <c r="TB75" s="61"/>
      <c r="TC75" s="61"/>
      <c r="TD75" s="61"/>
      <c r="TE75" s="61"/>
      <c r="TF75" s="61"/>
      <c r="TG75" s="61"/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1"/>
      <c r="UH75" s="61"/>
      <c r="UI75" s="61"/>
      <c r="UJ75" s="61"/>
      <c r="UK75" s="61"/>
      <c r="UL75" s="61"/>
      <c r="UM75" s="61"/>
      <c r="UN75" s="61"/>
      <c r="UO75" s="61"/>
      <c r="UP75" s="61"/>
      <c r="UQ75" s="61"/>
      <c r="UR75" s="61"/>
      <c r="US75" s="61"/>
      <c r="UT75" s="61"/>
      <c r="UU75" s="61"/>
      <c r="UV75" s="61"/>
      <c r="UW75" s="61"/>
      <c r="UX75" s="61"/>
      <c r="UY75" s="61"/>
      <c r="UZ75" s="61"/>
      <c r="VA75" s="61"/>
      <c r="VB75" s="61"/>
      <c r="VC75" s="61"/>
      <c r="VD75" s="61"/>
      <c r="VE75" s="61"/>
      <c r="VF75" s="61"/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1"/>
      <c r="WF75" s="61"/>
      <c r="WG75" s="61"/>
      <c r="WH75" s="61"/>
      <c r="WI75" s="61"/>
      <c r="WJ75" s="61"/>
      <c r="WK75" s="61"/>
      <c r="WL75" s="61"/>
      <c r="WM75" s="61"/>
      <c r="WN75" s="61"/>
      <c r="WO75" s="61"/>
      <c r="WP75" s="61"/>
      <c r="WQ75" s="61"/>
      <c r="WR75" s="61"/>
      <c r="WS75" s="61"/>
      <c r="WT75" s="61"/>
      <c r="WU75" s="61"/>
      <c r="WV75" s="61"/>
      <c r="WW75" s="61"/>
      <c r="WX75" s="61"/>
      <c r="WY75" s="61"/>
      <c r="WZ75" s="61"/>
      <c r="XA75" s="61"/>
      <c r="XB75" s="61"/>
      <c r="XC75" s="61"/>
      <c r="XD75" s="61"/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1"/>
      <c r="YD75" s="61"/>
      <c r="YE75" s="61"/>
      <c r="YF75" s="61"/>
      <c r="YG75" s="61"/>
      <c r="YH75" s="61"/>
      <c r="YI75" s="61"/>
      <c r="YJ75" s="61"/>
      <c r="YK75" s="61"/>
      <c r="YL75" s="61"/>
      <c r="YM75" s="61"/>
      <c r="YN75" s="61"/>
      <c r="YO75" s="61"/>
      <c r="YP75" s="61"/>
      <c r="YQ75" s="61"/>
      <c r="YR75" s="61"/>
      <c r="YS75" s="61"/>
      <c r="YT75" s="61"/>
      <c r="YU75" s="61"/>
      <c r="YV75" s="61"/>
      <c r="YW75" s="61"/>
      <c r="YX75" s="61"/>
      <c r="YY75" s="61"/>
      <c r="YZ75" s="61"/>
      <c r="ZA75" s="61"/>
      <c r="ZB75" s="61"/>
      <c r="ZC75" s="61"/>
      <c r="ZD75" s="61"/>
      <c r="ZE75" s="61"/>
      <c r="ZF75" s="61"/>
      <c r="ZG75" s="61"/>
      <c r="ZH75" s="61"/>
      <c r="ZI75" s="61"/>
      <c r="ZJ75" s="61"/>
      <c r="ZK75" s="61"/>
      <c r="ZL75" s="61"/>
      <c r="ZM75" s="61"/>
      <c r="ZN75" s="61"/>
      <c r="ZO75" s="61"/>
      <c r="ZP75" s="61"/>
      <c r="ZQ75" s="61"/>
      <c r="ZR75" s="61"/>
      <c r="ZS75" s="61"/>
      <c r="ZT75" s="61"/>
      <c r="ZU75" s="61"/>
      <c r="ZV75" s="61"/>
      <c r="ZW75" s="61"/>
      <c r="ZX75" s="61"/>
      <c r="ZY75" s="61"/>
      <c r="ZZ75" s="61"/>
      <c r="AAA75" s="61"/>
      <c r="AAB75" s="61"/>
      <c r="AAC75" s="61"/>
      <c r="AAD75" s="61"/>
      <c r="AAE75" s="61"/>
      <c r="AAF75" s="61"/>
      <c r="AAG75" s="61"/>
      <c r="AAH75" s="61"/>
      <c r="AAI75" s="61"/>
      <c r="AAJ75" s="61"/>
      <c r="AAK75" s="61"/>
      <c r="AAL75" s="61"/>
      <c r="AAM75" s="61"/>
      <c r="AAN75" s="61"/>
      <c r="AAO75" s="61"/>
      <c r="AAP75" s="61"/>
      <c r="AAQ75" s="61"/>
      <c r="AAR75" s="61"/>
      <c r="AAS75" s="61"/>
      <c r="AAT75" s="61"/>
      <c r="AAU75" s="61"/>
      <c r="AAV75" s="61"/>
      <c r="AAW75" s="61"/>
      <c r="AAX75" s="61"/>
      <c r="AAY75" s="61"/>
      <c r="AAZ75" s="61"/>
      <c r="ABA75" s="61"/>
      <c r="ABB75" s="61"/>
      <c r="ABC75" s="61"/>
      <c r="ABD75" s="61"/>
      <c r="ABE75" s="61"/>
      <c r="ABF75" s="61"/>
      <c r="ABG75" s="61"/>
      <c r="ABH75" s="61"/>
      <c r="ABI75" s="61"/>
      <c r="ABJ75" s="61"/>
      <c r="ABK75" s="61"/>
      <c r="ABL75" s="61"/>
      <c r="ABM75" s="61"/>
      <c r="ABN75" s="61"/>
      <c r="ABO75" s="61"/>
      <c r="ABP75" s="61"/>
      <c r="ABQ75" s="61"/>
      <c r="ABR75" s="61"/>
      <c r="ABS75" s="61"/>
      <c r="ABT75" s="61"/>
      <c r="ABU75" s="61"/>
      <c r="ABV75" s="61"/>
      <c r="ABW75" s="61"/>
      <c r="ABX75" s="61"/>
      <c r="ABY75" s="61"/>
      <c r="ABZ75" s="61"/>
      <c r="ACA75" s="61"/>
      <c r="ACB75" s="61"/>
      <c r="ACC75" s="61"/>
      <c r="ACD75" s="61"/>
      <c r="ACE75" s="61"/>
      <c r="ACF75" s="61"/>
      <c r="ACG75" s="61"/>
      <c r="ACH75" s="61"/>
      <c r="ACI75" s="61"/>
      <c r="ACJ75" s="61"/>
      <c r="ACK75" s="61"/>
      <c r="ACL75" s="61"/>
      <c r="ACM75" s="61"/>
      <c r="ACN75" s="61"/>
      <c r="ACO75" s="61"/>
      <c r="ACP75" s="61"/>
      <c r="ACQ75" s="61"/>
      <c r="ACR75" s="61"/>
      <c r="ACS75" s="61"/>
      <c r="ACT75" s="61"/>
      <c r="ACU75" s="61"/>
      <c r="ACV75" s="61"/>
      <c r="ACW75" s="61"/>
      <c r="ACX75" s="61"/>
      <c r="ACY75" s="61"/>
      <c r="ACZ75" s="61"/>
      <c r="ADA75" s="61"/>
      <c r="ADB75" s="61"/>
      <c r="ADC75" s="61"/>
      <c r="ADD75" s="61"/>
      <c r="ADE75" s="61"/>
      <c r="ADF75" s="61"/>
      <c r="ADG75" s="61"/>
      <c r="ADH75" s="61"/>
      <c r="ADI75" s="61"/>
      <c r="ADJ75" s="61"/>
      <c r="ADK75" s="61"/>
      <c r="ADL75" s="61"/>
      <c r="ADM75" s="61"/>
      <c r="ADN75" s="61"/>
      <c r="ADO75" s="61"/>
      <c r="ADP75" s="61"/>
      <c r="ADQ75" s="61"/>
      <c r="ADR75" s="61"/>
      <c r="ADS75" s="61"/>
      <c r="ADT75" s="61"/>
      <c r="ADU75" s="61"/>
      <c r="ADV75" s="61"/>
      <c r="ADW75" s="61"/>
      <c r="ADX75" s="61"/>
      <c r="ADY75" s="61"/>
      <c r="ADZ75" s="61"/>
      <c r="AEA75" s="61"/>
      <c r="AEB75" s="61"/>
      <c r="AEC75" s="61"/>
      <c r="AED75" s="61"/>
      <c r="AEE75" s="61"/>
      <c r="AEF75" s="61"/>
      <c r="AEG75" s="61"/>
      <c r="AEH75" s="61"/>
      <c r="AEI75" s="61"/>
      <c r="AEJ75" s="61"/>
      <c r="AEK75" s="61"/>
      <c r="AEL75" s="61"/>
      <c r="AEM75" s="61"/>
      <c r="AEN75" s="61"/>
      <c r="AEO75" s="61"/>
      <c r="AEP75" s="61"/>
      <c r="AEQ75" s="61"/>
      <c r="AER75" s="61"/>
      <c r="AES75" s="61"/>
      <c r="AET75" s="61"/>
      <c r="AEU75" s="61"/>
      <c r="AEV75" s="61"/>
      <c r="AEW75" s="61"/>
      <c r="AEX75" s="61"/>
      <c r="AEY75" s="61"/>
      <c r="AEZ75" s="61"/>
      <c r="AFA75" s="61"/>
      <c r="AFB75" s="61"/>
      <c r="AFC75" s="61"/>
      <c r="AFD75" s="61"/>
      <c r="AFE75" s="61"/>
      <c r="AFF75" s="61"/>
      <c r="AFG75" s="61"/>
      <c r="AFH75" s="61"/>
      <c r="AFI75" s="61"/>
      <c r="AFJ75" s="61"/>
      <c r="AFK75" s="61"/>
      <c r="AFL75" s="61"/>
      <c r="AFM75" s="61"/>
      <c r="AFN75" s="61"/>
      <c r="AFO75" s="61"/>
      <c r="AFP75" s="61"/>
      <c r="AFQ75" s="61"/>
      <c r="AFR75" s="61"/>
      <c r="AFS75" s="61"/>
      <c r="AFT75" s="61"/>
      <c r="AFU75" s="61"/>
      <c r="AFV75" s="61"/>
      <c r="AFW75" s="61"/>
      <c r="AFX75" s="61"/>
      <c r="AFY75" s="61"/>
      <c r="AFZ75" s="61"/>
      <c r="AGA75" s="61"/>
      <c r="AGB75" s="61"/>
      <c r="AGC75" s="61"/>
      <c r="AGD75" s="61"/>
      <c r="AGE75" s="61"/>
      <c r="AGF75" s="61"/>
      <c r="AGG75" s="61"/>
      <c r="AGH75" s="61"/>
      <c r="AGI75" s="61"/>
      <c r="AGJ75" s="61"/>
      <c r="AGK75" s="61"/>
      <c r="AGL75" s="61"/>
      <c r="AGM75" s="61"/>
      <c r="AGN75" s="61"/>
      <c r="AGO75" s="61"/>
      <c r="AGP75" s="61"/>
      <c r="AGQ75" s="61"/>
      <c r="AGR75" s="61"/>
      <c r="AGS75" s="61"/>
      <c r="AGT75" s="61"/>
      <c r="AGU75" s="61"/>
      <c r="AGV75" s="61"/>
      <c r="AGW75" s="61"/>
      <c r="AGX75" s="61"/>
      <c r="AGY75" s="61"/>
      <c r="AGZ75" s="61"/>
      <c r="AHA75" s="61"/>
      <c r="AHB75" s="61"/>
      <c r="AHC75" s="61"/>
      <c r="AHD75" s="61"/>
      <c r="AHE75" s="61"/>
      <c r="AHF75" s="61"/>
      <c r="AHG75" s="61"/>
      <c r="AHH75" s="61"/>
      <c r="AHI75" s="61"/>
      <c r="AHJ75" s="61"/>
      <c r="AHK75" s="61"/>
      <c r="AHL75" s="61"/>
      <c r="AHM75" s="61"/>
      <c r="AHN75" s="61"/>
      <c r="AHO75" s="61"/>
      <c r="AHP75" s="61"/>
      <c r="AHQ75" s="61"/>
      <c r="AHR75" s="61"/>
      <c r="AHS75" s="61"/>
      <c r="AHT75" s="61"/>
      <c r="AHU75" s="61"/>
      <c r="AHV75" s="61"/>
      <c r="AHW75" s="61"/>
      <c r="AHX75" s="61"/>
      <c r="AHY75" s="61"/>
      <c r="AHZ75" s="61"/>
      <c r="AIA75" s="61"/>
      <c r="AIB75" s="61"/>
      <c r="AIC75" s="61"/>
      <c r="AID75" s="61"/>
      <c r="AIE75" s="61"/>
      <c r="AIF75" s="61"/>
      <c r="AIG75" s="61"/>
      <c r="AIH75" s="61"/>
      <c r="AII75" s="61"/>
      <c r="AIJ75" s="61"/>
      <c r="AIK75" s="61"/>
      <c r="AIL75" s="61"/>
      <c r="AIM75" s="61"/>
      <c r="AIN75" s="61"/>
      <c r="AIO75" s="61"/>
      <c r="AIP75" s="61"/>
      <c r="AIQ75" s="61"/>
      <c r="AIR75" s="61"/>
      <c r="AIS75" s="61"/>
      <c r="AIT75" s="61"/>
      <c r="AIU75" s="61"/>
      <c r="AIV75" s="61"/>
      <c r="AIW75" s="61"/>
      <c r="AIX75" s="61"/>
      <c r="AIY75" s="61"/>
      <c r="AIZ75" s="61"/>
      <c r="AJA75" s="61"/>
      <c r="AJB75" s="61"/>
      <c r="AJC75" s="61"/>
      <c r="AJD75" s="61"/>
      <c r="AJE75" s="61"/>
      <c r="AJF75" s="61"/>
      <c r="AJG75" s="61"/>
      <c r="AJH75" s="61"/>
      <c r="AJI75" s="61"/>
      <c r="AJJ75" s="61"/>
      <c r="AJK75" s="61"/>
      <c r="AJL75" s="61"/>
      <c r="AJM75" s="61"/>
      <c r="AJN75" s="61"/>
      <c r="AJO75" s="61"/>
      <c r="AJP75" s="61"/>
      <c r="AJQ75" s="61"/>
      <c r="AJR75" s="61"/>
      <c r="AJS75" s="61"/>
      <c r="AJT75" s="61"/>
      <c r="AJU75" s="61"/>
      <c r="AJV75" s="61"/>
      <c r="AJW75" s="61"/>
      <c r="AJX75" s="61"/>
      <c r="AJY75" s="61"/>
      <c r="AJZ75" s="61"/>
      <c r="AKA75" s="61"/>
      <c r="AKB75" s="61"/>
      <c r="AKC75" s="61"/>
      <c r="AKD75" s="61"/>
      <c r="AKE75" s="61"/>
      <c r="AKF75" s="61"/>
      <c r="AKG75" s="61"/>
      <c r="AKH75" s="61"/>
      <c r="AKI75" s="61"/>
      <c r="AKJ75" s="61"/>
      <c r="AKK75" s="61"/>
      <c r="AKL75" s="61"/>
      <c r="AKM75" s="61"/>
      <c r="AKN75" s="61"/>
      <c r="AKO75" s="61"/>
      <c r="AKP75" s="61"/>
      <c r="AKQ75" s="61"/>
      <c r="AKR75" s="61"/>
      <c r="AKS75" s="61"/>
      <c r="AKT75" s="61"/>
      <c r="AKU75" s="61"/>
      <c r="AKV75" s="61"/>
      <c r="AKW75" s="61"/>
      <c r="AKX75" s="61"/>
      <c r="AKY75" s="61"/>
      <c r="AKZ75" s="61"/>
      <c r="ALA75" s="61"/>
      <c r="ALB75" s="61"/>
      <c r="ALC75" s="61"/>
      <c r="ALD75" s="61"/>
      <c r="ALE75" s="61"/>
      <c r="ALF75" s="61"/>
      <c r="ALG75" s="61"/>
      <c r="ALH75" s="61"/>
      <c r="ALI75" s="61"/>
      <c r="ALJ75" s="61"/>
      <c r="ALK75" s="61"/>
      <c r="ALL75" s="61"/>
      <c r="ALM75" s="61"/>
      <c r="ALN75" s="61"/>
      <c r="ALO75" s="61"/>
      <c r="ALP75" s="61"/>
      <c r="ALQ75" s="61"/>
      <c r="ALR75" s="61"/>
      <c r="ALS75" s="61"/>
      <c r="ALT75" s="61"/>
      <c r="ALU75" s="61"/>
      <c r="ALV75" s="61"/>
      <c r="ALW75" s="61"/>
      <c r="ALX75" s="61"/>
      <c r="ALY75" s="61"/>
      <c r="ALZ75" s="61"/>
      <c r="AMA75" s="61"/>
      <c r="AMB75" s="61"/>
      <c r="AMC75" s="61"/>
      <c r="AMD75" s="61"/>
      <c r="AME75" s="61"/>
      <c r="AMF75" s="61"/>
      <c r="AMG75" s="61"/>
      <c r="AMH75" s="61"/>
      <c r="AMI75" s="61"/>
      <c r="AMJ75" s="61"/>
      <c r="AMK75" s="61"/>
      <c r="AML75" s="61"/>
      <c r="AMM75" s="61"/>
      <c r="AMN75" s="61"/>
      <c r="AMO75" s="61"/>
      <c r="AMP75" s="61"/>
      <c r="AMQ75" s="61"/>
      <c r="AMR75" s="61"/>
      <c r="AMS75" s="61"/>
      <c r="AMT75" s="61"/>
      <c r="AMU75" s="61"/>
      <c r="AMV75" s="61"/>
      <c r="AMW75" s="61"/>
      <c r="AMX75" s="61"/>
      <c r="AMY75" s="61"/>
      <c r="AMZ75" s="61"/>
      <c r="ANA75" s="61"/>
      <c r="ANB75" s="61"/>
      <c r="ANC75" s="61"/>
      <c r="AND75" s="61"/>
      <c r="ANE75" s="61"/>
      <c r="ANF75" s="61"/>
      <c r="ANG75" s="61"/>
      <c r="ANH75" s="61"/>
      <c r="ANI75" s="61"/>
      <c r="ANJ75" s="61"/>
      <c r="ANK75" s="61"/>
      <c r="ANL75" s="61"/>
      <c r="ANM75" s="61"/>
      <c r="ANN75" s="61"/>
      <c r="ANO75" s="61"/>
      <c r="ANP75" s="61"/>
      <c r="ANQ75" s="61"/>
      <c r="ANR75" s="61"/>
      <c r="ANS75" s="61"/>
      <c r="ANT75" s="61"/>
      <c r="ANU75" s="61"/>
      <c r="ANV75" s="61"/>
      <c r="ANW75" s="61"/>
      <c r="ANX75" s="61"/>
      <c r="ANY75" s="61"/>
      <c r="ANZ75" s="61"/>
      <c r="AOA75" s="61"/>
      <c r="AOB75" s="61"/>
      <c r="AOC75" s="61"/>
      <c r="AOD75" s="61"/>
      <c r="AOE75" s="61"/>
      <c r="AOF75" s="61"/>
      <c r="AOG75" s="61"/>
      <c r="AOH75" s="61"/>
      <c r="AOI75" s="61"/>
      <c r="AOJ75" s="61"/>
      <c r="AOK75" s="61"/>
      <c r="AOL75" s="61"/>
      <c r="AOM75" s="61"/>
      <c r="AON75" s="61"/>
      <c r="AOO75" s="61"/>
      <c r="AOP75" s="61"/>
      <c r="AOQ75" s="61"/>
      <c r="AOR75" s="61"/>
      <c r="AOS75" s="61"/>
      <c r="AOT75" s="61"/>
      <c r="AOU75" s="61"/>
      <c r="AOV75" s="61"/>
      <c r="AOW75" s="61"/>
      <c r="AOX75" s="61"/>
      <c r="AOY75" s="61"/>
      <c r="AOZ75" s="61"/>
      <c r="APA75" s="61"/>
      <c r="APB75" s="61"/>
      <c r="APC75" s="61"/>
      <c r="APD75" s="61"/>
      <c r="APE75" s="61"/>
      <c r="APF75" s="61"/>
      <c r="APG75" s="61"/>
      <c r="APH75" s="61"/>
      <c r="API75" s="61"/>
      <c r="APJ75" s="61"/>
      <c r="APK75" s="61"/>
      <c r="APL75" s="61"/>
      <c r="APM75" s="61"/>
      <c r="APN75" s="61"/>
      <c r="APO75" s="61"/>
      <c r="APP75" s="61"/>
      <c r="APQ75" s="61"/>
      <c r="APR75" s="61"/>
      <c r="APS75" s="61"/>
      <c r="APT75" s="61"/>
      <c r="APU75" s="61"/>
      <c r="APV75" s="61"/>
      <c r="APW75" s="61"/>
      <c r="APX75" s="61"/>
      <c r="APY75" s="61"/>
      <c r="APZ75" s="61"/>
      <c r="AQA75" s="61"/>
      <c r="AQB75" s="61"/>
      <c r="AQC75" s="61"/>
      <c r="AQD75" s="61"/>
      <c r="AQE75" s="61"/>
      <c r="AQF75" s="61"/>
      <c r="AQG75" s="61"/>
      <c r="AQH75" s="61"/>
      <c r="AQI75" s="61"/>
      <c r="AQJ75" s="61"/>
      <c r="AQK75" s="61"/>
      <c r="AQL75" s="61"/>
      <c r="AQM75" s="61"/>
      <c r="AQN75" s="61"/>
      <c r="AQO75" s="61"/>
      <c r="AQP75" s="61"/>
      <c r="AQQ75" s="61"/>
      <c r="AQR75" s="61"/>
      <c r="AQS75" s="61"/>
      <c r="AQT75" s="61"/>
      <c r="AQU75" s="61"/>
      <c r="AQV75" s="61"/>
      <c r="AQW75" s="61"/>
      <c r="AQX75" s="61"/>
      <c r="AQY75" s="61"/>
      <c r="AQZ75" s="61"/>
      <c r="ARA75" s="61"/>
      <c r="ARB75" s="61"/>
      <c r="ARC75" s="61"/>
      <c r="ARD75" s="61"/>
      <c r="ARE75" s="61"/>
      <c r="ARF75" s="61"/>
      <c r="ARG75" s="61"/>
      <c r="ARH75" s="61"/>
      <c r="ARI75" s="61"/>
      <c r="ARJ75" s="61"/>
      <c r="ARK75" s="61"/>
      <c r="ARL75" s="61"/>
      <c r="ARM75" s="61"/>
      <c r="ARN75" s="61"/>
      <c r="ARO75" s="61"/>
      <c r="ARP75" s="61"/>
      <c r="ARQ75" s="61"/>
      <c r="ARR75" s="61"/>
      <c r="ARS75" s="61"/>
      <c r="ART75" s="61"/>
      <c r="ARU75" s="61"/>
      <c r="ARV75" s="61"/>
      <c r="ARW75" s="61"/>
      <c r="ARX75" s="61"/>
      <c r="ARY75" s="61"/>
      <c r="ARZ75" s="61"/>
      <c r="ASA75" s="61"/>
      <c r="ASB75" s="61"/>
      <c r="ASC75" s="61"/>
      <c r="ASD75" s="61"/>
      <c r="ASE75" s="61"/>
      <c r="ASF75" s="61"/>
      <c r="ASG75" s="61"/>
      <c r="ASH75" s="61"/>
      <c r="ASI75" s="61"/>
      <c r="ASJ75" s="61"/>
      <c r="ASK75" s="61"/>
      <c r="ASL75" s="61"/>
      <c r="ASM75" s="61"/>
      <c r="ASN75" s="61"/>
      <c r="ASO75" s="61"/>
      <c r="ASP75" s="61"/>
      <c r="ASQ75" s="61"/>
      <c r="ASR75" s="61"/>
      <c r="ASS75" s="61"/>
      <c r="AST75" s="61"/>
      <c r="ASU75" s="61"/>
      <c r="ASV75" s="61"/>
      <c r="ASW75" s="61"/>
      <c r="ASX75" s="61"/>
      <c r="ASY75" s="61"/>
      <c r="ASZ75" s="61"/>
      <c r="ATA75" s="61"/>
      <c r="ATB75" s="61"/>
      <c r="ATC75" s="61"/>
      <c r="ATD75" s="61"/>
      <c r="ATE75" s="61"/>
      <c r="ATF75" s="61"/>
      <c r="ATG75" s="61"/>
      <c r="ATH75" s="61"/>
      <c r="ATI75" s="61"/>
      <c r="ATJ75" s="61"/>
      <c r="ATK75" s="61"/>
      <c r="ATL75" s="61"/>
      <c r="ATM75" s="61"/>
      <c r="ATN75" s="61"/>
      <c r="ATO75" s="61"/>
      <c r="ATP75" s="61"/>
      <c r="ATQ75" s="61"/>
      <c r="ATR75" s="61"/>
      <c r="ATS75" s="61"/>
      <c r="ATT75" s="61"/>
      <c r="ATU75" s="61"/>
      <c r="ATV75" s="61"/>
      <c r="ATW75" s="61"/>
      <c r="ATX75" s="61"/>
      <c r="ATY75" s="61"/>
      <c r="ATZ75" s="61"/>
      <c r="AUA75" s="61"/>
      <c r="AUB75" s="61"/>
      <c r="AUC75" s="61"/>
      <c r="AUD75" s="61"/>
      <c r="AUE75" s="61"/>
      <c r="AUF75" s="61"/>
      <c r="AUG75" s="61"/>
      <c r="AUH75" s="61"/>
      <c r="AUI75" s="61"/>
      <c r="AUJ75" s="61"/>
      <c r="AUK75" s="61"/>
      <c r="AUL75" s="61"/>
      <c r="AUM75" s="61"/>
      <c r="AUN75" s="61"/>
      <c r="AUO75" s="61"/>
      <c r="AUP75" s="61"/>
      <c r="AUQ75" s="61"/>
      <c r="AUR75" s="61"/>
      <c r="AUS75" s="61"/>
      <c r="AUT75" s="61"/>
      <c r="AUU75" s="61"/>
      <c r="AUV75" s="61"/>
      <c r="AUW75" s="61"/>
      <c r="AUX75" s="61"/>
      <c r="AUY75" s="61"/>
      <c r="AUZ75" s="61"/>
      <c r="AVA75" s="61"/>
      <c r="AVB75" s="61"/>
      <c r="AVC75" s="61"/>
      <c r="AVD75" s="61"/>
      <c r="AVE75" s="61"/>
      <c r="AVF75" s="61"/>
      <c r="AVG75" s="61"/>
      <c r="AVH75" s="61"/>
      <c r="AVI75" s="61"/>
      <c r="AVJ75" s="61"/>
      <c r="AVK75" s="61"/>
      <c r="AVL75" s="61"/>
      <c r="AVM75" s="61"/>
      <c r="AVN75" s="61"/>
      <c r="AVO75" s="61"/>
      <c r="AVP75" s="61"/>
      <c r="AVQ75" s="61"/>
      <c r="AVR75" s="61"/>
      <c r="AVS75" s="61"/>
      <c r="AVT75" s="61"/>
      <c r="AVU75" s="61"/>
      <c r="AVV75" s="61"/>
      <c r="AVW75" s="61"/>
      <c r="AVX75" s="61"/>
      <c r="AVY75" s="61"/>
      <c r="AVZ75" s="61"/>
      <c r="AWA75" s="61"/>
      <c r="AWB75" s="61"/>
      <c r="AWC75" s="61"/>
      <c r="AWD75" s="61"/>
      <c r="AWE75" s="61"/>
      <c r="AWF75" s="61"/>
      <c r="AWG75" s="61"/>
      <c r="AWH75" s="61"/>
      <c r="AWI75" s="61"/>
      <c r="AWJ75" s="61"/>
      <c r="AWK75" s="61"/>
      <c r="AWL75" s="61"/>
      <c r="AWM75" s="61"/>
      <c r="AWN75" s="61"/>
      <c r="AWO75" s="61"/>
      <c r="AWP75" s="61"/>
      <c r="AWQ75" s="61"/>
      <c r="AWR75" s="61"/>
      <c r="AWS75" s="61"/>
      <c r="AWT75" s="61"/>
      <c r="AWU75" s="61"/>
      <c r="AWV75" s="61"/>
      <c r="AWW75" s="61"/>
      <c r="AWX75" s="61"/>
      <c r="AWY75" s="61"/>
      <c r="AWZ75" s="61"/>
      <c r="AXA75" s="61"/>
      <c r="AXB75" s="61"/>
      <c r="AXC75" s="61"/>
      <c r="AXD75" s="61"/>
      <c r="AXE75" s="61"/>
      <c r="AXF75" s="61"/>
      <c r="AXG75" s="61"/>
      <c r="AXH75" s="61"/>
      <c r="AXI75" s="61"/>
      <c r="AXJ75" s="61"/>
      <c r="AXK75" s="61"/>
      <c r="AXL75" s="61"/>
      <c r="AXM75" s="61"/>
      <c r="AXN75" s="61"/>
      <c r="AXO75" s="61"/>
      <c r="AXP75" s="61"/>
      <c r="AXQ75" s="61"/>
      <c r="AXR75" s="61"/>
      <c r="AXS75" s="61"/>
      <c r="AXT75" s="61"/>
      <c r="AXU75" s="61"/>
      <c r="AXV75" s="61"/>
      <c r="AXW75" s="61"/>
      <c r="AXX75" s="61"/>
      <c r="AXY75" s="61"/>
      <c r="AXZ75" s="61"/>
      <c r="AYA75" s="61"/>
      <c r="AYB75" s="61"/>
      <c r="AYC75" s="61"/>
      <c r="AYD75" s="61"/>
      <c r="AYE75" s="61"/>
      <c r="AYF75" s="61"/>
      <c r="AYG75" s="61"/>
      <c r="AYH75" s="61"/>
      <c r="AYI75" s="61"/>
      <c r="AYJ75" s="61"/>
      <c r="AYK75" s="61"/>
      <c r="AYL75" s="61"/>
      <c r="AYM75" s="61"/>
      <c r="AYN75" s="61"/>
      <c r="AYO75" s="61"/>
      <c r="AYP75" s="61"/>
      <c r="AYQ75" s="61"/>
      <c r="AYR75" s="61"/>
      <c r="AYS75" s="61"/>
      <c r="AYT75" s="61"/>
      <c r="AYU75" s="61"/>
      <c r="AYV75" s="61"/>
      <c r="AYW75" s="61"/>
      <c r="AYX75" s="61"/>
      <c r="AYY75" s="61"/>
      <c r="AYZ75" s="61"/>
      <c r="AZA75" s="61"/>
      <c r="AZB75" s="61"/>
      <c r="AZC75" s="61"/>
      <c r="AZD75" s="61"/>
      <c r="AZE75" s="61"/>
      <c r="AZF75" s="61"/>
      <c r="AZG75" s="61"/>
      <c r="AZH75" s="61"/>
      <c r="AZI75" s="61"/>
      <c r="AZJ75" s="61"/>
      <c r="AZK75" s="61"/>
      <c r="AZL75" s="61"/>
      <c r="AZM75" s="61"/>
      <c r="AZN75" s="61"/>
      <c r="AZO75" s="61"/>
      <c r="AZP75" s="61"/>
      <c r="AZQ75" s="61"/>
      <c r="AZR75" s="61"/>
      <c r="AZS75" s="61"/>
      <c r="AZT75" s="61"/>
      <c r="AZU75" s="61"/>
      <c r="AZV75" s="61"/>
      <c r="AZW75" s="61"/>
      <c r="AZX75" s="61"/>
      <c r="AZY75" s="61"/>
      <c r="AZZ75" s="61"/>
      <c r="BAA75" s="61"/>
      <c r="BAB75" s="61"/>
      <c r="BAC75" s="61"/>
      <c r="BAD75" s="61"/>
      <c r="BAE75" s="61"/>
      <c r="BAF75" s="61"/>
      <c r="BAG75" s="61"/>
      <c r="BAH75" s="61"/>
      <c r="BAI75" s="61"/>
      <c r="BAJ75" s="61"/>
      <c r="BAK75" s="61"/>
      <c r="BAL75" s="61"/>
      <c r="BAM75" s="61"/>
      <c r="BAN75" s="61"/>
      <c r="BAO75" s="61"/>
      <c r="BAP75" s="61"/>
      <c r="BAQ75" s="61"/>
      <c r="BAR75" s="61"/>
      <c r="BAS75" s="61"/>
      <c r="BAT75" s="61"/>
      <c r="BAU75" s="61"/>
      <c r="BAV75" s="61"/>
      <c r="BAW75" s="61"/>
      <c r="BAX75" s="61"/>
      <c r="BAY75" s="61"/>
      <c r="BAZ75" s="61"/>
      <c r="BBA75" s="61"/>
      <c r="BBB75" s="61"/>
      <c r="BBC75" s="61"/>
      <c r="BBD75" s="61"/>
      <c r="BBE75" s="61"/>
      <c r="BBF75" s="61"/>
      <c r="BBG75" s="61"/>
      <c r="BBH75" s="61"/>
      <c r="BBI75" s="61"/>
      <c r="BBJ75" s="61"/>
      <c r="BBK75" s="61"/>
      <c r="BBL75" s="61"/>
      <c r="BBM75" s="61"/>
      <c r="BBN75" s="61"/>
      <c r="BBO75" s="61"/>
      <c r="BBP75" s="61"/>
      <c r="BBQ75" s="61"/>
      <c r="BBR75" s="61"/>
      <c r="BBS75" s="61"/>
      <c r="BBT75" s="61"/>
      <c r="BBU75" s="61"/>
      <c r="BBV75" s="61"/>
      <c r="BBW75" s="61"/>
      <c r="BBX75" s="61"/>
      <c r="BBY75" s="61"/>
      <c r="BBZ75" s="61"/>
      <c r="BCA75" s="61"/>
      <c r="BCB75" s="61"/>
      <c r="BCC75" s="61"/>
      <c r="BCD75" s="61"/>
      <c r="BCE75" s="61"/>
      <c r="BCF75" s="61"/>
      <c r="BCG75" s="61"/>
      <c r="BCH75" s="61"/>
      <c r="BCI75" s="61"/>
      <c r="BCJ75" s="61"/>
      <c r="BCK75" s="61"/>
      <c r="BCL75" s="61"/>
      <c r="BCM75" s="61"/>
      <c r="BCN75" s="61"/>
      <c r="BCO75" s="61"/>
      <c r="BCP75" s="61"/>
      <c r="BCQ75" s="61"/>
      <c r="BCR75" s="61"/>
      <c r="BCS75" s="61"/>
      <c r="BCT75" s="61"/>
      <c r="BCU75" s="61"/>
      <c r="BCV75" s="61"/>
      <c r="BCW75" s="61"/>
      <c r="BCX75" s="61"/>
      <c r="BCY75" s="61"/>
      <c r="BCZ75" s="61"/>
      <c r="BDA75" s="61"/>
      <c r="BDB75" s="61"/>
      <c r="BDC75" s="61"/>
      <c r="BDD75" s="61"/>
      <c r="BDE75" s="61"/>
      <c r="BDF75" s="61"/>
      <c r="BDG75" s="61"/>
      <c r="BDH75" s="61"/>
      <c r="BDI75" s="61"/>
      <c r="BDJ75" s="61"/>
      <c r="BDK75" s="61"/>
      <c r="BDL75" s="61"/>
      <c r="BDM75" s="61"/>
      <c r="BDN75" s="61"/>
      <c r="BDO75" s="61"/>
      <c r="BDP75" s="61"/>
      <c r="BDQ75" s="61"/>
      <c r="BDR75" s="61"/>
      <c r="BDS75" s="61"/>
      <c r="BDT75" s="61"/>
      <c r="BDU75" s="61"/>
      <c r="BDV75" s="61"/>
      <c r="BDW75" s="61"/>
      <c r="BDX75" s="61"/>
      <c r="BDY75" s="61"/>
      <c r="BDZ75" s="61"/>
      <c r="BEA75" s="61"/>
      <c r="BEB75" s="61"/>
      <c r="BEC75" s="61"/>
      <c r="BED75" s="61"/>
      <c r="BEE75" s="61"/>
      <c r="BEF75" s="61"/>
      <c r="BEG75" s="61"/>
      <c r="BEH75" s="61"/>
      <c r="BEI75" s="61"/>
      <c r="BEJ75" s="61"/>
      <c r="BEK75" s="61"/>
      <c r="BEL75" s="61"/>
      <c r="BEM75" s="61"/>
      <c r="BEN75" s="61"/>
      <c r="BEO75" s="61"/>
      <c r="BEP75" s="61"/>
      <c r="BEQ75" s="61"/>
      <c r="BER75" s="61"/>
      <c r="BES75" s="61"/>
      <c r="BET75" s="61"/>
      <c r="BEU75" s="61"/>
      <c r="BEV75" s="61"/>
      <c r="BEW75" s="61"/>
      <c r="BEX75" s="61"/>
      <c r="BEY75" s="61"/>
      <c r="BEZ75" s="61"/>
      <c r="BFA75" s="61"/>
      <c r="BFB75" s="61"/>
      <c r="BFC75" s="61"/>
      <c r="BFD75" s="61"/>
      <c r="BFE75" s="61"/>
      <c r="BFF75" s="61"/>
      <c r="BFG75" s="61"/>
      <c r="BFH75" s="61"/>
      <c r="BFI75" s="61"/>
      <c r="BFJ75" s="61"/>
      <c r="BFK75" s="61"/>
      <c r="BFL75" s="61"/>
      <c r="BFM75" s="61"/>
      <c r="BFN75" s="61"/>
      <c r="BFO75" s="61"/>
      <c r="BFP75" s="61"/>
      <c r="BFQ75" s="61"/>
      <c r="BFR75" s="61"/>
      <c r="BFS75" s="61"/>
      <c r="BFT75" s="61"/>
      <c r="BFU75" s="61"/>
      <c r="BFV75" s="61"/>
      <c r="BFW75" s="61"/>
      <c r="BFX75" s="61"/>
      <c r="BFY75" s="61"/>
      <c r="BFZ75" s="61"/>
      <c r="BGA75" s="61"/>
      <c r="BGB75" s="61"/>
      <c r="BGC75" s="61"/>
      <c r="BGD75" s="61"/>
      <c r="BGE75" s="61"/>
      <c r="BGF75" s="61"/>
      <c r="BGG75" s="61"/>
      <c r="BGH75" s="61"/>
      <c r="BGI75" s="61"/>
      <c r="BGJ75" s="61"/>
      <c r="BGK75" s="61"/>
      <c r="BGL75" s="61"/>
      <c r="BGM75" s="61"/>
      <c r="BGN75" s="61"/>
      <c r="BGO75" s="61"/>
      <c r="BGP75" s="61"/>
      <c r="BGQ75" s="61"/>
      <c r="BGR75" s="61"/>
      <c r="BGS75" s="61"/>
      <c r="BGT75" s="61"/>
      <c r="BGU75" s="61"/>
      <c r="BGV75" s="61"/>
      <c r="BGW75" s="61"/>
      <c r="BGX75" s="61"/>
      <c r="BGY75" s="61"/>
      <c r="BGZ75" s="61"/>
      <c r="BHA75" s="61"/>
      <c r="BHB75" s="61"/>
      <c r="BHC75" s="61"/>
      <c r="BHD75" s="61"/>
      <c r="BHE75" s="61"/>
      <c r="BHF75" s="61"/>
      <c r="BHG75" s="61"/>
      <c r="BHH75" s="61"/>
      <c r="BHI75" s="61"/>
      <c r="BHJ75" s="61"/>
      <c r="BHK75" s="61"/>
      <c r="BHL75" s="61"/>
      <c r="BHM75" s="61"/>
      <c r="BHN75" s="61"/>
      <c r="BHO75" s="61"/>
      <c r="BHP75" s="61"/>
      <c r="BHQ75" s="61"/>
      <c r="BHR75" s="61"/>
      <c r="BHS75" s="61"/>
      <c r="BHT75" s="61"/>
      <c r="BHU75" s="61"/>
      <c r="BHV75" s="61"/>
      <c r="BHW75" s="61"/>
      <c r="BHX75" s="61"/>
      <c r="BHY75" s="61"/>
      <c r="BHZ75" s="61"/>
      <c r="BIA75" s="61"/>
      <c r="BIB75" s="61"/>
      <c r="BIC75" s="61"/>
      <c r="BID75" s="61"/>
      <c r="BIE75" s="61"/>
      <c r="BIF75" s="61"/>
      <c r="BIG75" s="61"/>
      <c r="BIH75" s="61"/>
      <c r="BII75" s="61"/>
      <c r="BIJ75" s="61"/>
      <c r="BIK75" s="61"/>
      <c r="BIL75" s="61"/>
      <c r="BIM75" s="61"/>
      <c r="BIN75" s="61"/>
      <c r="BIO75" s="61"/>
      <c r="BIP75" s="61"/>
      <c r="BIQ75" s="61"/>
      <c r="BIR75" s="61"/>
      <c r="BIS75" s="61"/>
      <c r="BIT75" s="61"/>
      <c r="BIU75" s="61"/>
      <c r="BIV75" s="61"/>
      <c r="BIW75" s="61"/>
      <c r="BIX75" s="61"/>
      <c r="BIY75" s="61"/>
      <c r="BIZ75" s="61"/>
      <c r="BJA75" s="61"/>
      <c r="BJB75" s="61"/>
      <c r="BJC75" s="61"/>
      <c r="BJD75" s="61"/>
      <c r="BJE75" s="61"/>
      <c r="BJF75" s="61"/>
      <c r="BJG75" s="61"/>
      <c r="BJH75" s="61"/>
      <c r="BJI75" s="61"/>
      <c r="BJJ75" s="61"/>
      <c r="BJK75" s="61"/>
      <c r="BJL75" s="61"/>
      <c r="BJM75" s="61"/>
      <c r="BJN75" s="61"/>
      <c r="BJO75" s="61"/>
      <c r="BJP75" s="61"/>
      <c r="BJQ75" s="61"/>
      <c r="BJR75" s="61"/>
      <c r="BJS75" s="61"/>
      <c r="BJT75" s="61"/>
      <c r="BJU75" s="61"/>
      <c r="BJV75" s="61"/>
      <c r="BJW75" s="61"/>
      <c r="BJX75" s="61"/>
      <c r="BJY75" s="61"/>
      <c r="BJZ75" s="61"/>
      <c r="BKA75" s="61"/>
      <c r="BKB75" s="61"/>
      <c r="BKC75" s="61"/>
      <c r="BKD75" s="61"/>
      <c r="BKE75" s="61"/>
      <c r="BKF75" s="61"/>
      <c r="BKG75" s="61"/>
      <c r="BKH75" s="61"/>
      <c r="BKI75" s="61"/>
      <c r="BKJ75" s="61"/>
      <c r="BKK75" s="61"/>
      <c r="BKL75" s="61"/>
      <c r="BKM75" s="61"/>
      <c r="BKN75" s="61"/>
      <c r="BKO75" s="61"/>
      <c r="BKP75" s="61"/>
      <c r="BKQ75" s="61"/>
      <c r="BKR75" s="61"/>
      <c r="BKS75" s="61"/>
      <c r="BKT75" s="61"/>
      <c r="BKU75" s="61"/>
      <c r="BKV75" s="61"/>
      <c r="BKW75" s="61"/>
      <c r="BKX75" s="61"/>
      <c r="BKY75" s="61"/>
      <c r="BKZ75" s="61"/>
      <c r="BLA75" s="61"/>
      <c r="BLB75" s="61"/>
      <c r="BLC75" s="61"/>
      <c r="BLD75" s="61"/>
      <c r="BLE75" s="61"/>
      <c r="BLF75" s="61"/>
      <c r="BLG75" s="61"/>
      <c r="BLH75" s="61"/>
      <c r="BLI75" s="61"/>
      <c r="BLJ75" s="61"/>
      <c r="BLK75" s="61"/>
      <c r="BLL75" s="61"/>
      <c r="BLM75" s="61"/>
      <c r="BLN75" s="61"/>
      <c r="BLO75" s="61"/>
      <c r="BLP75" s="61"/>
      <c r="BLQ75" s="61"/>
      <c r="BLR75" s="61"/>
      <c r="BLS75" s="61"/>
      <c r="BLT75" s="61"/>
      <c r="BLU75" s="61"/>
      <c r="BLV75" s="61"/>
      <c r="BLW75" s="61"/>
      <c r="BLX75" s="61"/>
      <c r="BLY75" s="61"/>
      <c r="BLZ75" s="61"/>
      <c r="BMA75" s="61"/>
      <c r="BMB75" s="61"/>
      <c r="BMC75" s="61"/>
      <c r="BMD75" s="61"/>
      <c r="BME75" s="61"/>
      <c r="BMF75" s="61"/>
      <c r="BMG75" s="61"/>
      <c r="BMH75" s="61"/>
      <c r="BMI75" s="61"/>
      <c r="BMJ75" s="61"/>
      <c r="BMK75" s="61"/>
      <c r="BML75" s="61"/>
      <c r="BMM75" s="61"/>
      <c r="BMN75" s="61"/>
      <c r="BMO75" s="61"/>
      <c r="BMP75" s="61"/>
      <c r="BMQ75" s="61"/>
      <c r="BMR75" s="61"/>
      <c r="BMS75" s="61"/>
      <c r="BMT75" s="61"/>
      <c r="BMU75" s="61"/>
      <c r="BMV75" s="61"/>
      <c r="BMW75" s="61"/>
      <c r="BMX75" s="61"/>
      <c r="BMY75" s="61"/>
      <c r="BMZ75" s="61"/>
      <c r="BNA75" s="61"/>
      <c r="BNB75" s="61"/>
      <c r="BNC75" s="61"/>
      <c r="BND75" s="61"/>
      <c r="BNE75" s="61"/>
      <c r="BNF75" s="61"/>
      <c r="BNG75" s="61"/>
      <c r="BNH75" s="61"/>
      <c r="BNI75" s="61"/>
      <c r="BNJ75" s="61"/>
      <c r="BNK75" s="61"/>
      <c r="BNL75" s="61"/>
      <c r="BNM75" s="61"/>
      <c r="BNN75" s="61"/>
      <c r="BNO75" s="61"/>
      <c r="BNP75" s="61"/>
      <c r="BNQ75" s="61"/>
      <c r="BNR75" s="61"/>
      <c r="BNS75" s="61"/>
      <c r="BNT75" s="61"/>
      <c r="BNU75" s="61"/>
      <c r="BNV75" s="61"/>
      <c r="BNW75" s="61"/>
      <c r="BNX75" s="61"/>
      <c r="BNY75" s="61"/>
      <c r="BNZ75" s="61"/>
      <c r="BOA75" s="61"/>
      <c r="BOB75" s="61"/>
      <c r="BOC75" s="61"/>
      <c r="BOD75" s="61"/>
      <c r="BOE75" s="61"/>
      <c r="BOF75" s="61"/>
      <c r="BOG75" s="61"/>
      <c r="BOH75" s="61"/>
      <c r="BOI75" s="61"/>
      <c r="BOJ75" s="61"/>
      <c r="BOK75" s="61"/>
      <c r="BOL75" s="61"/>
      <c r="BOM75" s="61"/>
      <c r="BON75" s="61"/>
      <c r="BOO75" s="61"/>
      <c r="BOP75" s="61"/>
      <c r="BOQ75" s="61"/>
      <c r="BOR75" s="61"/>
      <c r="BOS75" s="61"/>
      <c r="BOT75" s="61"/>
      <c r="BOU75" s="61"/>
      <c r="BOV75" s="61"/>
      <c r="BOW75" s="61"/>
      <c r="BOX75" s="61"/>
      <c r="BOY75" s="61"/>
      <c r="BOZ75" s="61"/>
      <c r="BPA75" s="61"/>
      <c r="BPB75" s="61"/>
      <c r="BPC75" s="61"/>
      <c r="BPD75" s="61"/>
      <c r="BPE75" s="61"/>
      <c r="BPF75" s="61"/>
      <c r="BPG75" s="61"/>
      <c r="BPH75" s="61"/>
      <c r="BPI75" s="61"/>
      <c r="BPJ75" s="61"/>
      <c r="BPK75" s="61"/>
      <c r="BPL75" s="61"/>
      <c r="BPM75" s="61"/>
      <c r="BPN75" s="61"/>
      <c r="BPO75" s="61"/>
      <c r="BPP75" s="61"/>
      <c r="BPQ75" s="61"/>
      <c r="BPR75" s="61"/>
      <c r="BPS75" s="61"/>
      <c r="BPT75" s="61"/>
      <c r="BPU75" s="61"/>
      <c r="BPV75" s="61"/>
      <c r="BPW75" s="61"/>
      <c r="BPX75" s="61"/>
      <c r="BPY75" s="61"/>
      <c r="BPZ75" s="61"/>
      <c r="BQA75" s="61"/>
      <c r="BQB75" s="61"/>
      <c r="BQC75" s="61"/>
      <c r="BQD75" s="61"/>
      <c r="BQE75" s="61"/>
      <c r="BQF75" s="61"/>
      <c r="BQG75" s="61"/>
      <c r="BQH75" s="61"/>
      <c r="BQI75" s="61"/>
      <c r="BQJ75" s="61"/>
      <c r="BQK75" s="61"/>
      <c r="BQL75" s="61"/>
      <c r="BQM75" s="61"/>
      <c r="BQN75" s="61"/>
      <c r="BQO75" s="61"/>
      <c r="BQP75" s="61"/>
      <c r="BQQ75" s="61"/>
      <c r="BQR75" s="61"/>
      <c r="BQS75" s="61"/>
      <c r="BQT75" s="61"/>
      <c r="BQU75" s="61"/>
      <c r="BQV75" s="61"/>
      <c r="BQW75" s="61"/>
      <c r="BQX75" s="61"/>
      <c r="BQY75" s="61"/>
      <c r="BQZ75" s="61"/>
      <c r="BRA75" s="61"/>
      <c r="BRB75" s="61"/>
      <c r="BRC75" s="61"/>
      <c r="BRD75" s="61"/>
      <c r="BRE75" s="61"/>
      <c r="BRF75" s="61"/>
      <c r="BRG75" s="61"/>
      <c r="BRH75" s="61"/>
      <c r="BRI75" s="61"/>
      <c r="BRJ75" s="61"/>
      <c r="BRK75" s="61"/>
      <c r="BRL75" s="61"/>
      <c r="BRM75" s="61"/>
      <c r="BRN75" s="61"/>
      <c r="BRO75" s="61"/>
      <c r="BRP75" s="61"/>
      <c r="BRQ75" s="61"/>
      <c r="BRR75" s="61"/>
      <c r="BRS75" s="61"/>
      <c r="BRT75" s="61"/>
      <c r="BRU75" s="61"/>
      <c r="BRV75" s="61"/>
      <c r="BRW75" s="61"/>
      <c r="BRX75" s="61"/>
      <c r="BRY75" s="61"/>
      <c r="BRZ75" s="61"/>
      <c r="BSA75" s="61"/>
      <c r="BSB75" s="61"/>
      <c r="BSC75" s="61"/>
      <c r="BSD75" s="61"/>
      <c r="BSE75" s="61"/>
      <c r="BSF75" s="61"/>
      <c r="BSG75" s="61"/>
      <c r="BSH75" s="61"/>
      <c r="BSI75" s="61"/>
      <c r="BSJ75" s="61"/>
      <c r="BSK75" s="61"/>
      <c r="BSL75" s="61"/>
      <c r="BSM75" s="61"/>
      <c r="BSN75" s="61"/>
      <c r="BSO75" s="61"/>
      <c r="BSP75" s="61"/>
      <c r="BSQ75" s="61"/>
      <c r="BSR75" s="61"/>
      <c r="BSS75" s="61"/>
      <c r="BST75" s="61"/>
      <c r="BSU75" s="61"/>
      <c r="BSV75" s="61"/>
      <c r="BSW75" s="61"/>
      <c r="BSX75" s="61"/>
      <c r="BSY75" s="61"/>
      <c r="BSZ75" s="61"/>
      <c r="BTA75" s="61"/>
      <c r="BTB75" s="61"/>
      <c r="BTC75" s="61"/>
      <c r="BTD75" s="61"/>
      <c r="BTE75" s="61"/>
      <c r="BTF75" s="61"/>
      <c r="BTG75" s="61"/>
      <c r="BTH75" s="61"/>
      <c r="BTI75" s="61"/>
      <c r="BTJ75" s="61"/>
      <c r="BTK75" s="61"/>
      <c r="BTL75" s="61"/>
      <c r="BTM75" s="61"/>
      <c r="BTN75" s="61"/>
      <c r="BTO75" s="61"/>
      <c r="BTP75" s="61"/>
      <c r="BTQ75" s="61"/>
      <c r="BTR75" s="61"/>
      <c r="BTS75" s="61"/>
      <c r="BTT75" s="61"/>
      <c r="BTU75" s="61"/>
      <c r="BTV75" s="61"/>
      <c r="BTW75" s="61"/>
      <c r="BTX75" s="61"/>
      <c r="BTY75" s="61"/>
      <c r="BTZ75" s="61"/>
      <c r="BUA75" s="61"/>
      <c r="BUB75" s="61"/>
      <c r="BUC75" s="61"/>
      <c r="BUD75" s="61"/>
      <c r="BUE75" s="61"/>
      <c r="BUF75" s="61"/>
      <c r="BUG75" s="61"/>
      <c r="BUH75" s="61"/>
      <c r="BUI75" s="61"/>
      <c r="BUJ75" s="61"/>
      <c r="BUK75" s="61"/>
      <c r="BUL75" s="61"/>
      <c r="BUM75" s="61"/>
      <c r="BUN75" s="61"/>
      <c r="BUO75" s="61"/>
      <c r="BUP75" s="61"/>
      <c r="BUQ75" s="61"/>
      <c r="BUR75" s="61"/>
      <c r="BUS75" s="61"/>
      <c r="BUT75" s="61"/>
      <c r="BUU75" s="61"/>
      <c r="BUV75" s="61"/>
      <c r="BUW75" s="61"/>
      <c r="BUX75" s="61"/>
      <c r="BUY75" s="61"/>
      <c r="BUZ75" s="61"/>
      <c r="BVA75" s="61"/>
      <c r="BVB75" s="61"/>
      <c r="BVC75" s="61"/>
      <c r="BVD75" s="61"/>
      <c r="BVE75" s="61"/>
      <c r="BVF75" s="61"/>
      <c r="BVG75" s="61"/>
      <c r="BVH75" s="61"/>
      <c r="BVI75" s="61"/>
      <c r="BVJ75" s="61"/>
      <c r="BVK75" s="61"/>
      <c r="BVL75" s="61"/>
      <c r="BVM75" s="61"/>
      <c r="BVN75" s="61"/>
      <c r="BVO75" s="61"/>
      <c r="BVP75" s="61"/>
      <c r="BVQ75" s="61"/>
      <c r="BVR75" s="61"/>
      <c r="BVS75" s="61"/>
      <c r="BVT75" s="61"/>
      <c r="BVU75" s="61"/>
      <c r="BVV75" s="61"/>
      <c r="BVW75" s="61"/>
      <c r="BVX75" s="61"/>
      <c r="BVY75" s="61"/>
      <c r="BVZ75" s="61"/>
      <c r="BWA75" s="61"/>
      <c r="BWB75" s="61"/>
      <c r="BWC75" s="61"/>
      <c r="BWD75" s="61"/>
      <c r="BWE75" s="61"/>
      <c r="BWF75" s="61"/>
      <c r="BWG75" s="61"/>
      <c r="BWH75" s="61"/>
      <c r="BWI75" s="61"/>
      <c r="BWJ75" s="61"/>
      <c r="BWK75" s="61"/>
      <c r="BWL75" s="61"/>
      <c r="BWM75" s="61"/>
      <c r="BWN75" s="61"/>
      <c r="BWO75" s="61"/>
      <c r="BWP75" s="61"/>
      <c r="BWQ75" s="61"/>
      <c r="BWR75" s="61"/>
      <c r="BWS75" s="61"/>
      <c r="BWT75" s="61"/>
      <c r="BWU75" s="61"/>
      <c r="BWV75" s="61"/>
      <c r="BWW75" s="61"/>
      <c r="BWX75" s="61"/>
      <c r="BWY75" s="61"/>
      <c r="BWZ75" s="61"/>
      <c r="BXA75" s="61"/>
      <c r="BXB75" s="61"/>
      <c r="BXC75" s="61"/>
      <c r="BXD75" s="61"/>
      <c r="BXE75" s="61"/>
      <c r="BXF75" s="61"/>
      <c r="BXG75" s="61"/>
      <c r="BXH75" s="61"/>
      <c r="BXI75" s="61"/>
      <c r="BXJ75" s="61"/>
      <c r="BXK75" s="61"/>
      <c r="BXL75" s="61"/>
      <c r="BXM75" s="61"/>
      <c r="BXN75" s="61"/>
      <c r="BXO75" s="61"/>
      <c r="BXP75" s="61"/>
      <c r="BXQ75" s="61"/>
      <c r="BXR75" s="61"/>
      <c r="BXS75" s="61"/>
      <c r="BXT75" s="61"/>
      <c r="BXU75" s="61"/>
      <c r="BXV75" s="61"/>
      <c r="BXW75" s="61"/>
      <c r="BXX75" s="61"/>
      <c r="BXY75" s="61"/>
      <c r="BXZ75" s="61"/>
      <c r="BYA75" s="61"/>
      <c r="BYB75" s="61"/>
      <c r="BYC75" s="61"/>
      <c r="BYD75" s="61"/>
      <c r="BYE75" s="61"/>
      <c r="BYF75" s="61"/>
      <c r="BYG75" s="61"/>
      <c r="BYH75" s="61"/>
      <c r="BYI75" s="61"/>
      <c r="BYJ75" s="61"/>
      <c r="BYK75" s="61"/>
      <c r="BYL75" s="61"/>
      <c r="BYM75" s="61"/>
      <c r="BYN75" s="61"/>
      <c r="BYO75" s="61"/>
      <c r="BYP75" s="61"/>
      <c r="BYQ75" s="61"/>
      <c r="BYR75" s="61"/>
      <c r="BYS75" s="61"/>
      <c r="BYT75" s="61"/>
      <c r="BYU75" s="61"/>
      <c r="BYV75" s="61"/>
      <c r="BYW75" s="61"/>
      <c r="BYX75" s="61"/>
      <c r="BYY75" s="61"/>
      <c r="BYZ75" s="61"/>
      <c r="BZA75" s="61"/>
      <c r="BZB75" s="61"/>
      <c r="BZC75" s="61"/>
      <c r="BZD75" s="61"/>
      <c r="BZE75" s="61"/>
      <c r="BZF75" s="61"/>
      <c r="BZG75" s="61"/>
      <c r="BZH75" s="61"/>
      <c r="BZI75" s="61"/>
      <c r="BZJ75" s="61"/>
      <c r="BZK75" s="61"/>
      <c r="BZL75" s="61"/>
      <c r="BZM75" s="61"/>
      <c r="BZN75" s="61"/>
      <c r="BZO75" s="61"/>
      <c r="BZP75" s="61"/>
      <c r="BZQ75" s="61"/>
      <c r="BZR75" s="61"/>
      <c r="BZS75" s="61"/>
      <c r="BZT75" s="61"/>
      <c r="BZU75" s="61"/>
      <c r="BZV75" s="61"/>
      <c r="BZW75" s="61"/>
      <c r="BZX75" s="61"/>
      <c r="BZY75" s="61"/>
      <c r="BZZ75" s="61"/>
      <c r="CAA75" s="61"/>
      <c r="CAB75" s="61"/>
      <c r="CAC75" s="61"/>
      <c r="CAD75" s="61"/>
      <c r="CAE75" s="61"/>
      <c r="CAF75" s="61"/>
      <c r="CAG75" s="61"/>
      <c r="CAH75" s="61"/>
      <c r="CAI75" s="61"/>
      <c r="CAJ75" s="61"/>
      <c r="CAK75" s="61"/>
      <c r="CAL75" s="61"/>
      <c r="CAM75" s="61"/>
      <c r="CAN75" s="61"/>
      <c r="CAO75" s="61"/>
      <c r="CAP75" s="61"/>
      <c r="CAQ75" s="61"/>
      <c r="CAR75" s="61"/>
      <c r="CAS75" s="61"/>
      <c r="CAT75" s="61"/>
      <c r="CAU75" s="61"/>
      <c r="CAV75" s="61"/>
      <c r="CAW75" s="61"/>
      <c r="CAX75" s="61"/>
      <c r="CAY75" s="61"/>
      <c r="CAZ75" s="61"/>
      <c r="CBA75" s="61"/>
      <c r="CBB75" s="61"/>
      <c r="CBC75" s="61"/>
      <c r="CBD75" s="61"/>
      <c r="CBE75" s="61"/>
      <c r="CBF75" s="61"/>
      <c r="CBG75" s="61"/>
      <c r="CBH75" s="61"/>
      <c r="CBI75" s="61"/>
      <c r="CBJ75" s="61"/>
      <c r="CBK75" s="61"/>
      <c r="CBL75" s="61"/>
      <c r="CBM75" s="61"/>
      <c r="CBN75" s="61"/>
      <c r="CBO75" s="61"/>
      <c r="CBP75" s="61"/>
      <c r="CBQ75" s="61"/>
      <c r="CBR75" s="61"/>
      <c r="CBS75" s="61"/>
      <c r="CBT75" s="61"/>
      <c r="CBU75" s="61"/>
      <c r="CBV75" s="61"/>
      <c r="CBW75" s="61"/>
      <c r="CBX75" s="61"/>
      <c r="CBY75" s="61"/>
      <c r="CBZ75" s="61"/>
      <c r="CCA75" s="61"/>
      <c r="CCB75" s="61"/>
      <c r="CCC75" s="61"/>
      <c r="CCD75" s="61"/>
      <c r="CCE75" s="61"/>
      <c r="CCF75" s="61"/>
      <c r="CCG75" s="61"/>
      <c r="CCH75" s="61"/>
      <c r="CCI75" s="61"/>
      <c r="CCJ75" s="61"/>
      <c r="CCK75" s="61"/>
      <c r="CCL75" s="61"/>
      <c r="CCM75" s="61"/>
      <c r="CCN75" s="61"/>
      <c r="CCO75" s="61"/>
      <c r="CCP75" s="61"/>
      <c r="CCQ75" s="61"/>
      <c r="CCR75" s="61"/>
      <c r="CCS75" s="61"/>
      <c r="CCT75" s="61"/>
      <c r="CCU75" s="61"/>
      <c r="CCV75" s="61"/>
      <c r="CCW75" s="61"/>
      <c r="CCX75" s="61"/>
      <c r="CCY75" s="61"/>
      <c r="CCZ75" s="61"/>
      <c r="CDA75" s="61"/>
      <c r="CDB75" s="61"/>
      <c r="CDC75" s="61"/>
      <c r="CDD75" s="61"/>
      <c r="CDE75" s="61"/>
      <c r="CDF75" s="61"/>
      <c r="CDG75" s="61"/>
      <c r="CDH75" s="61"/>
      <c r="CDI75" s="61"/>
      <c r="CDJ75" s="61"/>
      <c r="CDK75" s="61"/>
      <c r="CDL75" s="61"/>
      <c r="CDM75" s="61"/>
      <c r="CDN75" s="61"/>
      <c r="CDO75" s="61"/>
      <c r="CDP75" s="61"/>
      <c r="CDQ75" s="61"/>
      <c r="CDR75" s="61"/>
      <c r="CDS75" s="61"/>
      <c r="CDT75" s="61"/>
      <c r="CDU75" s="61"/>
      <c r="CDV75" s="61"/>
      <c r="CDW75" s="61"/>
      <c r="CDX75" s="61"/>
      <c r="CDY75" s="61"/>
      <c r="CDZ75" s="61"/>
      <c r="CEA75" s="61"/>
      <c r="CEB75" s="61"/>
      <c r="CEC75" s="61"/>
      <c r="CED75" s="61"/>
      <c r="CEE75" s="61"/>
      <c r="CEF75" s="61"/>
      <c r="CEG75" s="61"/>
      <c r="CEH75" s="61"/>
      <c r="CEI75" s="61"/>
      <c r="CEJ75" s="61"/>
      <c r="CEK75" s="61"/>
      <c r="CEL75" s="61"/>
      <c r="CEM75" s="61"/>
      <c r="CEN75" s="61"/>
      <c r="CEO75" s="61"/>
      <c r="CEP75" s="61"/>
      <c r="CEQ75" s="61"/>
      <c r="CER75" s="61"/>
      <c r="CES75" s="61"/>
      <c r="CET75" s="61"/>
      <c r="CEU75" s="61"/>
      <c r="CEV75" s="61"/>
      <c r="CEW75" s="61"/>
      <c r="CEX75" s="61"/>
      <c r="CEY75" s="61"/>
      <c r="CEZ75" s="61"/>
      <c r="CFA75" s="61"/>
      <c r="CFB75" s="61"/>
      <c r="CFC75" s="61"/>
      <c r="CFD75" s="61"/>
      <c r="CFE75" s="61"/>
      <c r="CFF75" s="61"/>
      <c r="CFG75" s="61"/>
      <c r="CFH75" s="61"/>
      <c r="CFI75" s="61"/>
      <c r="CFJ75" s="61"/>
      <c r="CFK75" s="61"/>
      <c r="CFL75" s="61"/>
      <c r="CFM75" s="61"/>
      <c r="CFN75" s="61"/>
      <c r="CFO75" s="61"/>
      <c r="CFP75" s="61"/>
      <c r="CFQ75" s="61"/>
      <c r="CFR75" s="61"/>
      <c r="CFS75" s="61"/>
      <c r="CFT75" s="61"/>
      <c r="CFU75" s="61"/>
      <c r="CFV75" s="61"/>
      <c r="CFW75" s="61"/>
      <c r="CFX75" s="61"/>
      <c r="CFY75" s="61"/>
      <c r="CFZ75" s="61"/>
      <c r="CGA75" s="61"/>
      <c r="CGB75" s="61"/>
      <c r="CGC75" s="61"/>
      <c r="CGD75" s="61"/>
      <c r="CGE75" s="61"/>
      <c r="CGF75" s="61"/>
      <c r="CGG75" s="61"/>
      <c r="CGH75" s="61"/>
      <c r="CGI75" s="61"/>
      <c r="CGJ75" s="61"/>
      <c r="CGK75" s="61"/>
      <c r="CGL75" s="61"/>
      <c r="CGM75" s="61"/>
      <c r="CGN75" s="61"/>
      <c r="CGO75" s="61"/>
      <c r="CGP75" s="61"/>
      <c r="CGQ75" s="61"/>
      <c r="CGR75" s="61"/>
      <c r="CGS75" s="61"/>
      <c r="CGT75" s="61"/>
      <c r="CGU75" s="61"/>
      <c r="CGV75" s="61"/>
      <c r="CGW75" s="61"/>
      <c r="CGX75" s="61"/>
      <c r="CGY75" s="61"/>
      <c r="CGZ75" s="61"/>
      <c r="CHA75" s="61"/>
      <c r="CHB75" s="61"/>
      <c r="CHC75" s="61"/>
      <c r="CHD75" s="61"/>
      <c r="CHE75" s="61"/>
      <c r="CHF75" s="61"/>
      <c r="CHG75" s="61"/>
      <c r="CHH75" s="61"/>
      <c r="CHI75" s="61"/>
      <c r="CHJ75" s="61"/>
      <c r="CHK75" s="61"/>
      <c r="CHL75" s="61"/>
      <c r="CHM75" s="61"/>
      <c r="CHN75" s="61"/>
      <c r="CHO75" s="61"/>
      <c r="CHP75" s="61"/>
      <c r="CHQ75" s="61"/>
      <c r="CHR75" s="61"/>
      <c r="CHS75" s="61"/>
      <c r="CHT75" s="61"/>
      <c r="CHU75" s="61"/>
      <c r="CHV75" s="61"/>
      <c r="CHW75" s="61"/>
      <c r="CHX75" s="61"/>
      <c r="CHY75" s="61"/>
      <c r="CHZ75" s="61"/>
      <c r="CIA75" s="61"/>
      <c r="CIB75" s="61"/>
      <c r="CIC75" s="61"/>
      <c r="CID75" s="61"/>
      <c r="CIE75" s="61"/>
      <c r="CIF75" s="61"/>
      <c r="CIG75" s="61"/>
      <c r="CIH75" s="61"/>
      <c r="CII75" s="61"/>
      <c r="CIJ75" s="61"/>
      <c r="CIK75" s="61"/>
      <c r="CIL75" s="61"/>
      <c r="CIM75" s="61"/>
      <c r="CIN75" s="61"/>
      <c r="CIO75" s="61"/>
      <c r="CIP75" s="61"/>
      <c r="CIQ75" s="61"/>
      <c r="CIR75" s="61"/>
      <c r="CIS75" s="61"/>
      <c r="CIT75" s="61"/>
      <c r="CIU75" s="61"/>
      <c r="CIV75" s="61"/>
      <c r="CIW75" s="61"/>
      <c r="CIX75" s="61"/>
      <c r="CIY75" s="61"/>
      <c r="CIZ75" s="61"/>
      <c r="CJA75" s="61"/>
      <c r="CJB75" s="61"/>
      <c r="CJC75" s="61"/>
      <c r="CJD75" s="61"/>
      <c r="CJE75" s="61"/>
      <c r="CJF75" s="61"/>
      <c r="CJG75" s="61"/>
      <c r="CJH75" s="61"/>
      <c r="CJI75" s="61"/>
      <c r="CJJ75" s="61"/>
      <c r="CJK75" s="61"/>
      <c r="CJL75" s="61"/>
      <c r="CJM75" s="61"/>
      <c r="CJN75" s="61"/>
      <c r="CJO75" s="61"/>
      <c r="CJP75" s="61"/>
      <c r="CJQ75" s="61"/>
      <c r="CJR75" s="61"/>
      <c r="CJS75" s="61"/>
      <c r="CJT75" s="61"/>
      <c r="CJU75" s="61"/>
      <c r="CJV75" s="61"/>
      <c r="CJW75" s="61"/>
      <c r="CJX75" s="61"/>
      <c r="CJY75" s="61"/>
      <c r="CJZ75" s="61"/>
      <c r="CKA75" s="61"/>
      <c r="CKB75" s="61"/>
      <c r="CKC75" s="61"/>
      <c r="CKD75" s="61"/>
      <c r="CKE75" s="61"/>
      <c r="CKF75" s="61"/>
      <c r="CKG75" s="61"/>
      <c r="CKH75" s="61"/>
      <c r="CKI75" s="61"/>
      <c r="CKJ75" s="61"/>
      <c r="CKK75" s="61"/>
      <c r="CKL75" s="61"/>
      <c r="CKM75" s="61"/>
      <c r="CKN75" s="61"/>
      <c r="CKO75" s="61"/>
      <c r="CKP75" s="61"/>
      <c r="CKQ75" s="61"/>
      <c r="CKR75" s="61"/>
      <c r="CKS75" s="61"/>
      <c r="CKT75" s="61"/>
      <c r="CKU75" s="61"/>
      <c r="CKV75" s="61"/>
      <c r="CKW75" s="61"/>
      <c r="CKX75" s="61"/>
      <c r="CKY75" s="61"/>
      <c r="CKZ75" s="61"/>
      <c r="CLA75" s="61"/>
      <c r="CLB75" s="61"/>
      <c r="CLC75" s="61"/>
      <c r="CLD75" s="61"/>
      <c r="CLE75" s="61"/>
      <c r="CLF75" s="61"/>
      <c r="CLG75" s="61"/>
      <c r="CLH75" s="61"/>
      <c r="CLI75" s="61"/>
      <c r="CLJ75" s="61"/>
      <c r="CLK75" s="61"/>
      <c r="CLL75" s="61"/>
      <c r="CLM75" s="61"/>
      <c r="CLN75" s="61"/>
      <c r="CLO75" s="61"/>
      <c r="CLP75" s="61"/>
      <c r="CLQ75" s="61"/>
      <c r="CLR75" s="61"/>
      <c r="CLS75" s="61"/>
      <c r="CLT75" s="61"/>
      <c r="CLU75" s="61"/>
      <c r="CLV75" s="61"/>
      <c r="CLW75" s="61"/>
      <c r="CLX75" s="61"/>
      <c r="CLY75" s="61"/>
      <c r="CLZ75" s="61"/>
      <c r="CMA75" s="61"/>
      <c r="CMB75" s="61"/>
      <c r="CMC75" s="61"/>
      <c r="CMD75" s="61"/>
      <c r="CME75" s="61"/>
      <c r="CMF75" s="61"/>
      <c r="CMG75" s="61"/>
      <c r="CMH75" s="61"/>
      <c r="CMI75" s="61"/>
      <c r="CMJ75" s="61"/>
      <c r="CMK75" s="61"/>
      <c r="CML75" s="61"/>
      <c r="CMM75" s="61"/>
      <c r="CMN75" s="61"/>
      <c r="CMO75" s="61"/>
      <c r="CMP75" s="61"/>
      <c r="CMQ75" s="61"/>
      <c r="CMR75" s="61"/>
      <c r="CMS75" s="61"/>
      <c r="CMT75" s="61"/>
      <c r="CMU75" s="61"/>
      <c r="CMV75" s="61"/>
      <c r="CMW75" s="61"/>
      <c r="CMX75" s="61"/>
      <c r="CMY75" s="61"/>
      <c r="CMZ75" s="61"/>
      <c r="CNA75" s="61"/>
      <c r="CNB75" s="61"/>
      <c r="CNC75" s="61"/>
      <c r="CND75" s="61"/>
      <c r="CNE75" s="61"/>
      <c r="CNF75" s="61"/>
      <c r="CNG75" s="61"/>
      <c r="CNH75" s="61"/>
      <c r="CNI75" s="61"/>
      <c r="CNJ75" s="61"/>
      <c r="CNK75" s="61"/>
      <c r="CNL75" s="61"/>
      <c r="CNM75" s="61"/>
      <c r="CNN75" s="61"/>
      <c r="CNO75" s="61"/>
      <c r="CNP75" s="61"/>
      <c r="CNQ75" s="61"/>
      <c r="CNR75" s="61"/>
      <c r="CNS75" s="61"/>
      <c r="CNT75" s="61"/>
      <c r="CNU75" s="61"/>
      <c r="CNV75" s="61"/>
      <c r="CNW75" s="61"/>
      <c r="CNX75" s="61"/>
      <c r="CNY75" s="61"/>
      <c r="CNZ75" s="61"/>
      <c r="COA75" s="61"/>
      <c r="COB75" s="61"/>
      <c r="COC75" s="61"/>
      <c r="COD75" s="61"/>
      <c r="COE75" s="61"/>
      <c r="COF75" s="61"/>
      <c r="COG75" s="61"/>
      <c r="COH75" s="61"/>
      <c r="COI75" s="61"/>
      <c r="COJ75" s="61"/>
      <c r="COK75" s="61"/>
      <c r="COL75" s="61"/>
      <c r="COM75" s="61"/>
      <c r="CON75" s="61"/>
      <c r="COO75" s="61"/>
      <c r="COP75" s="61"/>
      <c r="COQ75" s="61"/>
      <c r="COR75" s="61"/>
      <c r="COS75" s="61"/>
      <c r="COT75" s="61"/>
      <c r="COU75" s="61"/>
      <c r="COV75" s="61"/>
      <c r="COW75" s="61"/>
      <c r="COX75" s="61"/>
      <c r="COY75" s="61"/>
      <c r="COZ75" s="61"/>
      <c r="CPA75" s="61"/>
      <c r="CPB75" s="61"/>
      <c r="CPC75" s="61"/>
      <c r="CPD75" s="61"/>
      <c r="CPE75" s="61"/>
      <c r="CPF75" s="61"/>
      <c r="CPG75" s="61"/>
      <c r="CPH75" s="61"/>
      <c r="CPI75" s="61"/>
      <c r="CPJ75" s="61"/>
      <c r="CPK75" s="61"/>
      <c r="CPL75" s="61"/>
      <c r="CPM75" s="61"/>
      <c r="CPN75" s="61"/>
      <c r="CPO75" s="61"/>
      <c r="CPP75" s="61"/>
      <c r="CPQ75" s="61"/>
      <c r="CPR75" s="61"/>
      <c r="CPS75" s="61"/>
      <c r="CPT75" s="61"/>
      <c r="CPU75" s="61"/>
      <c r="CPV75" s="61"/>
      <c r="CPW75" s="61"/>
      <c r="CPX75" s="61"/>
      <c r="CPY75" s="61"/>
      <c r="CPZ75" s="61"/>
      <c r="CQA75" s="61"/>
      <c r="CQB75" s="61"/>
      <c r="CQC75" s="61"/>
      <c r="CQD75" s="61"/>
      <c r="CQE75" s="61"/>
      <c r="CQF75" s="61"/>
      <c r="CQG75" s="61"/>
      <c r="CQH75" s="61"/>
      <c r="CQI75" s="61"/>
      <c r="CQJ75" s="61"/>
      <c r="CQK75" s="61"/>
      <c r="CQL75" s="61"/>
      <c r="CQM75" s="61"/>
      <c r="CQN75" s="61"/>
      <c r="CQO75" s="61"/>
      <c r="CQP75" s="61"/>
      <c r="CQQ75" s="61"/>
      <c r="CQR75" s="61"/>
      <c r="CQS75" s="61"/>
      <c r="CQT75" s="61"/>
      <c r="CQU75" s="61"/>
      <c r="CQV75" s="61"/>
      <c r="CQW75" s="61"/>
      <c r="CQX75" s="61"/>
      <c r="CQY75" s="61"/>
      <c r="CQZ75" s="61"/>
      <c r="CRA75" s="61"/>
      <c r="CRB75" s="61"/>
      <c r="CRC75" s="61"/>
      <c r="CRD75" s="61"/>
      <c r="CRE75" s="61"/>
      <c r="CRF75" s="61"/>
      <c r="CRG75" s="61"/>
      <c r="CRH75" s="61"/>
      <c r="CRI75" s="61"/>
      <c r="CRJ75" s="61"/>
      <c r="CRK75" s="61"/>
      <c r="CRL75" s="61"/>
      <c r="CRM75" s="61"/>
      <c r="CRN75" s="61"/>
      <c r="CRO75" s="61"/>
      <c r="CRP75" s="61"/>
      <c r="CRQ75" s="61"/>
      <c r="CRR75" s="61"/>
      <c r="CRS75" s="61"/>
      <c r="CRT75" s="61"/>
      <c r="CRU75" s="61"/>
      <c r="CRV75" s="61"/>
      <c r="CRW75" s="61"/>
      <c r="CRX75" s="61"/>
      <c r="CRY75" s="61"/>
      <c r="CRZ75" s="61"/>
      <c r="CSA75" s="61"/>
      <c r="CSB75" s="61"/>
      <c r="CSC75" s="61"/>
      <c r="CSD75" s="61"/>
      <c r="CSE75" s="61"/>
      <c r="CSF75" s="61"/>
      <c r="CSG75" s="61"/>
      <c r="CSH75" s="61"/>
      <c r="CSI75" s="61"/>
      <c r="CSJ75" s="61"/>
      <c r="CSK75" s="61"/>
      <c r="CSL75" s="61"/>
      <c r="CSM75" s="61"/>
      <c r="CSN75" s="61"/>
      <c r="CSO75" s="61"/>
      <c r="CSP75" s="61"/>
      <c r="CSQ75" s="61"/>
      <c r="CSR75" s="61"/>
      <c r="CSS75" s="61"/>
      <c r="CST75" s="61"/>
      <c r="CSU75" s="61"/>
      <c r="CSV75" s="61"/>
      <c r="CSW75" s="61"/>
      <c r="CSX75" s="61"/>
      <c r="CSY75" s="61"/>
      <c r="CSZ75" s="61"/>
      <c r="CTA75" s="61"/>
      <c r="CTB75" s="61"/>
      <c r="CTC75" s="61"/>
      <c r="CTD75" s="61"/>
      <c r="CTE75" s="61"/>
      <c r="CTF75" s="61"/>
      <c r="CTG75" s="61"/>
      <c r="CTH75" s="61"/>
      <c r="CTI75" s="61"/>
      <c r="CTJ75" s="61"/>
      <c r="CTK75" s="61"/>
      <c r="CTL75" s="61"/>
      <c r="CTM75" s="61"/>
      <c r="CTN75" s="61"/>
      <c r="CTO75" s="61"/>
      <c r="CTP75" s="61"/>
      <c r="CTQ75" s="61"/>
      <c r="CTR75" s="61"/>
      <c r="CTS75" s="61"/>
      <c r="CTT75" s="61"/>
      <c r="CTU75" s="61"/>
      <c r="CTV75" s="61"/>
      <c r="CTW75" s="61"/>
      <c r="CTX75" s="61"/>
      <c r="CTY75" s="61"/>
      <c r="CTZ75" s="61"/>
      <c r="CUA75" s="61"/>
      <c r="CUB75" s="61"/>
      <c r="CUC75" s="61"/>
      <c r="CUD75" s="61"/>
      <c r="CUE75" s="61"/>
      <c r="CUF75" s="61"/>
      <c r="CUG75" s="61"/>
      <c r="CUH75" s="61"/>
      <c r="CUI75" s="61"/>
      <c r="CUJ75" s="61"/>
      <c r="CUK75" s="61"/>
      <c r="CUL75" s="61"/>
      <c r="CUM75" s="61"/>
      <c r="CUN75" s="61"/>
      <c r="CUO75" s="61"/>
      <c r="CUP75" s="61"/>
      <c r="CUQ75" s="61"/>
      <c r="CUR75" s="61"/>
      <c r="CUS75" s="61"/>
      <c r="CUT75" s="61"/>
      <c r="CUU75" s="61"/>
      <c r="CUV75" s="61"/>
      <c r="CUW75" s="61"/>
      <c r="CUX75" s="61"/>
      <c r="CUY75" s="61"/>
      <c r="CUZ75" s="61"/>
      <c r="CVA75" s="61"/>
      <c r="CVB75" s="61"/>
      <c r="CVC75" s="61"/>
      <c r="CVD75" s="61"/>
      <c r="CVE75" s="61"/>
      <c r="CVF75" s="61"/>
      <c r="CVG75" s="61"/>
      <c r="CVH75" s="61"/>
      <c r="CVI75" s="61"/>
      <c r="CVJ75" s="61"/>
      <c r="CVK75" s="61"/>
      <c r="CVL75" s="61"/>
      <c r="CVM75" s="61"/>
      <c r="CVN75" s="61"/>
      <c r="CVO75" s="61"/>
      <c r="CVP75" s="61"/>
      <c r="CVQ75" s="61"/>
      <c r="CVR75" s="61"/>
      <c r="CVS75" s="61"/>
      <c r="CVT75" s="61"/>
      <c r="CVU75" s="61"/>
      <c r="CVV75" s="61"/>
      <c r="CVW75" s="61"/>
      <c r="CVX75" s="61"/>
      <c r="CVY75" s="61"/>
      <c r="CVZ75" s="61"/>
      <c r="CWA75" s="61"/>
      <c r="CWB75" s="61"/>
      <c r="CWC75" s="61"/>
      <c r="CWD75" s="61"/>
      <c r="CWE75" s="61"/>
      <c r="CWF75" s="61"/>
      <c r="CWG75" s="61"/>
      <c r="CWH75" s="61"/>
      <c r="CWI75" s="61"/>
      <c r="CWJ75" s="61"/>
      <c r="CWK75" s="61"/>
      <c r="CWL75" s="61"/>
      <c r="CWM75" s="61"/>
      <c r="CWN75" s="61"/>
      <c r="CWO75" s="61"/>
      <c r="CWP75" s="61"/>
      <c r="CWQ75" s="61"/>
      <c r="CWR75" s="61"/>
      <c r="CWS75" s="61"/>
      <c r="CWT75" s="61"/>
      <c r="CWU75" s="61"/>
      <c r="CWV75" s="61"/>
      <c r="CWW75" s="61"/>
      <c r="CWX75" s="61"/>
      <c r="CWY75" s="61"/>
      <c r="CWZ75" s="61"/>
      <c r="CXA75" s="61"/>
      <c r="CXB75" s="61"/>
      <c r="CXC75" s="61"/>
      <c r="CXD75" s="61"/>
      <c r="CXE75" s="61"/>
      <c r="CXF75" s="61"/>
      <c r="CXG75" s="61"/>
      <c r="CXH75" s="61"/>
      <c r="CXI75" s="61"/>
      <c r="CXJ75" s="61"/>
      <c r="CXK75" s="61"/>
      <c r="CXL75" s="61"/>
      <c r="CXM75" s="61"/>
      <c r="CXN75" s="61"/>
      <c r="CXO75" s="61"/>
      <c r="CXP75" s="61"/>
      <c r="CXQ75" s="61"/>
      <c r="CXR75" s="61"/>
      <c r="CXS75" s="61"/>
      <c r="CXT75" s="61"/>
      <c r="CXU75" s="61"/>
      <c r="CXV75" s="61"/>
      <c r="CXW75" s="61"/>
      <c r="CXX75" s="61"/>
      <c r="CXY75" s="61"/>
      <c r="CXZ75" s="61"/>
      <c r="CYA75" s="61"/>
      <c r="CYB75" s="61"/>
      <c r="CYC75" s="61"/>
      <c r="CYD75" s="61"/>
      <c r="CYE75" s="61"/>
      <c r="CYF75" s="61"/>
      <c r="CYG75" s="61"/>
      <c r="CYH75" s="61"/>
      <c r="CYI75" s="61"/>
      <c r="CYJ75" s="61"/>
      <c r="CYK75" s="61"/>
      <c r="CYL75" s="61"/>
      <c r="CYM75" s="61"/>
      <c r="CYN75" s="61"/>
      <c r="CYO75" s="61"/>
      <c r="CYP75" s="61"/>
      <c r="CYQ75" s="61"/>
      <c r="CYR75" s="61"/>
      <c r="CYS75" s="61"/>
      <c r="CYT75" s="61"/>
      <c r="CYU75" s="61"/>
      <c r="CYV75" s="61"/>
      <c r="CYW75" s="61"/>
      <c r="CYX75" s="61"/>
      <c r="CYY75" s="61"/>
      <c r="CYZ75" s="61"/>
      <c r="CZA75" s="61"/>
      <c r="CZB75" s="61"/>
      <c r="CZC75" s="61"/>
      <c r="CZD75" s="61"/>
      <c r="CZE75" s="61"/>
      <c r="CZF75" s="61"/>
      <c r="CZG75" s="61"/>
      <c r="CZH75" s="61"/>
      <c r="CZI75" s="61"/>
      <c r="CZJ75" s="61"/>
      <c r="CZK75" s="61"/>
      <c r="CZL75" s="61"/>
      <c r="CZM75" s="61"/>
      <c r="CZN75" s="61"/>
      <c r="CZO75" s="61"/>
      <c r="CZP75" s="61"/>
      <c r="CZQ75" s="61"/>
      <c r="CZR75" s="61"/>
      <c r="CZS75" s="61"/>
      <c r="CZT75" s="61"/>
      <c r="CZU75" s="61"/>
      <c r="CZV75" s="61"/>
      <c r="CZW75" s="61"/>
      <c r="CZX75" s="61"/>
      <c r="CZY75" s="61"/>
      <c r="CZZ75" s="61"/>
      <c r="DAA75" s="61"/>
      <c r="DAB75" s="61"/>
      <c r="DAC75" s="61"/>
      <c r="DAD75" s="61"/>
      <c r="DAE75" s="61"/>
      <c r="DAF75" s="61"/>
      <c r="DAG75" s="61"/>
      <c r="DAH75" s="61"/>
      <c r="DAI75" s="61"/>
      <c r="DAJ75" s="61"/>
      <c r="DAK75" s="61"/>
      <c r="DAL75" s="61"/>
      <c r="DAM75" s="61"/>
      <c r="DAN75" s="61"/>
      <c r="DAO75" s="61"/>
      <c r="DAP75" s="61"/>
      <c r="DAQ75" s="61"/>
      <c r="DAR75" s="61"/>
      <c r="DAS75" s="61"/>
      <c r="DAT75" s="61"/>
      <c r="DAU75" s="61"/>
      <c r="DAV75" s="61"/>
      <c r="DAW75" s="61"/>
      <c r="DAX75" s="61"/>
      <c r="DAY75" s="61"/>
      <c r="DAZ75" s="61"/>
      <c r="DBA75" s="61"/>
      <c r="DBB75" s="61"/>
      <c r="DBC75" s="61"/>
      <c r="DBD75" s="61"/>
      <c r="DBE75" s="61"/>
      <c r="DBF75" s="61"/>
      <c r="DBG75" s="61"/>
      <c r="DBH75" s="61"/>
      <c r="DBI75" s="61"/>
      <c r="DBJ75" s="61"/>
      <c r="DBK75" s="61"/>
      <c r="DBL75" s="61"/>
      <c r="DBM75" s="61"/>
      <c r="DBN75" s="61"/>
      <c r="DBO75" s="61"/>
      <c r="DBP75" s="61"/>
      <c r="DBQ75" s="61"/>
      <c r="DBR75" s="61"/>
      <c r="DBS75" s="61"/>
      <c r="DBT75" s="61"/>
      <c r="DBU75" s="61"/>
      <c r="DBV75" s="61"/>
      <c r="DBW75" s="61"/>
      <c r="DBX75" s="61"/>
      <c r="DBY75" s="61"/>
      <c r="DBZ75" s="61"/>
      <c r="DCA75" s="61"/>
      <c r="DCB75" s="61"/>
      <c r="DCC75" s="61"/>
      <c r="DCD75" s="61"/>
      <c r="DCE75" s="61"/>
      <c r="DCF75" s="61"/>
      <c r="DCG75" s="61"/>
      <c r="DCH75" s="61"/>
      <c r="DCI75" s="61"/>
      <c r="DCJ75" s="61"/>
      <c r="DCK75" s="61"/>
      <c r="DCL75" s="61"/>
      <c r="DCM75" s="61"/>
      <c r="DCN75" s="61"/>
      <c r="DCO75" s="61"/>
      <c r="DCP75" s="61"/>
      <c r="DCQ75" s="61"/>
      <c r="DCR75" s="61"/>
      <c r="DCS75" s="61"/>
      <c r="DCT75" s="61"/>
      <c r="DCU75" s="61"/>
      <c r="DCV75" s="61"/>
      <c r="DCW75" s="61"/>
      <c r="DCX75" s="61"/>
      <c r="DCY75" s="61"/>
      <c r="DCZ75" s="61"/>
      <c r="DDA75" s="61"/>
      <c r="DDB75" s="61"/>
      <c r="DDC75" s="61"/>
      <c r="DDD75" s="61"/>
      <c r="DDE75" s="61"/>
      <c r="DDF75" s="61"/>
      <c r="DDG75" s="61"/>
      <c r="DDH75" s="61"/>
      <c r="DDI75" s="61"/>
      <c r="DDJ75" s="61"/>
      <c r="DDK75" s="61"/>
      <c r="DDL75" s="61"/>
      <c r="DDM75" s="61"/>
      <c r="DDN75" s="61"/>
      <c r="DDO75" s="61"/>
      <c r="DDP75" s="61"/>
      <c r="DDQ75" s="61"/>
      <c r="DDR75" s="61"/>
      <c r="DDS75" s="61"/>
      <c r="DDT75" s="61"/>
      <c r="DDU75" s="61"/>
      <c r="DDV75" s="61"/>
      <c r="DDW75" s="61"/>
      <c r="DDX75" s="61"/>
      <c r="DDY75" s="61"/>
      <c r="DDZ75" s="61"/>
      <c r="DEA75" s="61"/>
      <c r="DEB75" s="61"/>
      <c r="DEC75" s="61"/>
      <c r="DED75" s="61"/>
      <c r="DEE75" s="61"/>
      <c r="DEF75" s="61"/>
      <c r="DEG75" s="61"/>
      <c r="DEH75" s="61"/>
      <c r="DEI75" s="61"/>
      <c r="DEJ75" s="61"/>
      <c r="DEK75" s="61"/>
      <c r="DEL75" s="61"/>
      <c r="DEM75" s="61"/>
      <c r="DEN75" s="61"/>
      <c r="DEO75" s="61"/>
      <c r="DEP75" s="61"/>
      <c r="DEQ75" s="61"/>
      <c r="DER75" s="61"/>
      <c r="DES75" s="61"/>
      <c r="DET75" s="61"/>
      <c r="DEU75" s="61"/>
      <c r="DEV75" s="61"/>
      <c r="DEW75" s="61"/>
      <c r="DEX75" s="61"/>
      <c r="DEY75" s="61"/>
      <c r="DEZ75" s="61"/>
      <c r="DFA75" s="61"/>
      <c r="DFB75" s="61"/>
      <c r="DFC75" s="61"/>
      <c r="DFD75" s="61"/>
      <c r="DFE75" s="61"/>
      <c r="DFF75" s="61"/>
      <c r="DFG75" s="61"/>
      <c r="DFH75" s="61"/>
      <c r="DFI75" s="61"/>
      <c r="DFJ75" s="61"/>
      <c r="DFK75" s="61"/>
      <c r="DFL75" s="61"/>
      <c r="DFM75" s="61"/>
      <c r="DFN75" s="61"/>
      <c r="DFO75" s="61"/>
      <c r="DFP75" s="61"/>
      <c r="DFQ75" s="61"/>
      <c r="DFR75" s="61"/>
      <c r="DFS75" s="61"/>
      <c r="DFT75" s="61"/>
      <c r="DFU75" s="61"/>
      <c r="DFV75" s="61"/>
      <c r="DFW75" s="61"/>
      <c r="DFX75" s="61"/>
      <c r="DFY75" s="61"/>
      <c r="DFZ75" s="61"/>
      <c r="DGA75" s="61"/>
      <c r="DGB75" s="61"/>
      <c r="DGC75" s="61"/>
      <c r="DGD75" s="61"/>
      <c r="DGE75" s="61"/>
      <c r="DGF75" s="61"/>
      <c r="DGG75" s="61"/>
      <c r="DGH75" s="61"/>
      <c r="DGI75" s="61"/>
      <c r="DGJ75" s="61"/>
      <c r="DGK75" s="61"/>
      <c r="DGL75" s="61"/>
      <c r="DGM75" s="61"/>
      <c r="DGN75" s="61"/>
      <c r="DGO75" s="61"/>
      <c r="DGP75" s="61"/>
      <c r="DGQ75" s="61"/>
      <c r="DGR75" s="61"/>
      <c r="DGS75" s="61"/>
      <c r="DGT75" s="61"/>
      <c r="DGU75" s="61"/>
      <c r="DGV75" s="61"/>
      <c r="DGW75" s="61"/>
      <c r="DGX75" s="61"/>
      <c r="DGY75" s="61"/>
      <c r="DGZ75" s="61"/>
      <c r="DHA75" s="61"/>
      <c r="DHB75" s="61"/>
      <c r="DHC75" s="61"/>
      <c r="DHD75" s="61"/>
      <c r="DHE75" s="61"/>
      <c r="DHF75" s="61"/>
      <c r="DHG75" s="61"/>
      <c r="DHH75" s="61"/>
      <c r="DHI75" s="61"/>
      <c r="DHJ75" s="61"/>
      <c r="DHK75" s="61"/>
      <c r="DHL75" s="61"/>
      <c r="DHM75" s="61"/>
      <c r="DHN75" s="61"/>
      <c r="DHO75" s="61"/>
      <c r="DHP75" s="61"/>
      <c r="DHQ75" s="61"/>
      <c r="DHR75" s="61"/>
      <c r="DHS75" s="61"/>
      <c r="DHT75" s="61"/>
      <c r="DHU75" s="61"/>
      <c r="DHV75" s="61"/>
      <c r="DHW75" s="61"/>
      <c r="DHX75" s="61"/>
      <c r="DHY75" s="61"/>
      <c r="DHZ75" s="61"/>
      <c r="DIA75" s="61"/>
      <c r="DIB75" s="61"/>
      <c r="DIC75" s="61"/>
      <c r="DID75" s="61"/>
      <c r="DIE75" s="61"/>
      <c r="DIF75" s="61"/>
      <c r="DIG75" s="61"/>
      <c r="DIH75" s="61"/>
      <c r="DII75" s="61"/>
      <c r="DIJ75" s="61"/>
      <c r="DIK75" s="61"/>
      <c r="DIL75" s="61"/>
      <c r="DIM75" s="61"/>
      <c r="DIN75" s="61"/>
      <c r="DIO75" s="61"/>
      <c r="DIP75" s="61"/>
      <c r="DIQ75" s="61"/>
      <c r="DIR75" s="61"/>
      <c r="DIS75" s="61"/>
      <c r="DIT75" s="61"/>
      <c r="DIU75" s="61"/>
      <c r="DIV75" s="61"/>
      <c r="DIW75" s="61"/>
      <c r="DIX75" s="61"/>
      <c r="DIY75" s="61"/>
      <c r="DIZ75" s="61"/>
      <c r="DJA75" s="61"/>
      <c r="DJB75" s="61"/>
      <c r="DJC75" s="61"/>
      <c r="DJD75" s="61"/>
      <c r="DJE75" s="61"/>
      <c r="DJF75" s="61"/>
      <c r="DJG75" s="61"/>
      <c r="DJH75" s="61"/>
      <c r="DJI75" s="61"/>
      <c r="DJJ75" s="61"/>
      <c r="DJK75" s="61"/>
      <c r="DJL75" s="61"/>
      <c r="DJM75" s="61"/>
      <c r="DJN75" s="61"/>
      <c r="DJO75" s="61"/>
      <c r="DJP75" s="61"/>
      <c r="DJQ75" s="61"/>
      <c r="DJR75" s="61"/>
      <c r="DJS75" s="61"/>
      <c r="DJT75" s="61"/>
      <c r="DJU75" s="61"/>
      <c r="DJV75" s="61"/>
      <c r="DJW75" s="61"/>
      <c r="DJX75" s="61"/>
      <c r="DJY75" s="61"/>
      <c r="DJZ75" s="61"/>
      <c r="DKA75" s="61"/>
      <c r="DKB75" s="61"/>
      <c r="DKC75" s="61"/>
      <c r="DKD75" s="61"/>
      <c r="DKE75" s="61"/>
      <c r="DKF75" s="61"/>
      <c r="DKG75" s="61"/>
      <c r="DKH75" s="61"/>
      <c r="DKI75" s="61"/>
      <c r="DKJ75" s="61"/>
      <c r="DKK75" s="61"/>
      <c r="DKL75" s="61"/>
      <c r="DKM75" s="61"/>
      <c r="DKN75" s="61"/>
      <c r="DKO75" s="61"/>
      <c r="DKP75" s="61"/>
      <c r="DKQ75" s="61"/>
      <c r="DKR75" s="61"/>
      <c r="DKS75" s="61"/>
      <c r="DKT75" s="61"/>
      <c r="DKU75" s="61"/>
      <c r="DKV75" s="61"/>
      <c r="DKW75" s="61"/>
      <c r="DKX75" s="61"/>
      <c r="DKY75" s="61"/>
      <c r="DKZ75" s="61"/>
      <c r="DLA75" s="61"/>
      <c r="DLB75" s="61"/>
      <c r="DLC75" s="61"/>
      <c r="DLD75" s="61"/>
      <c r="DLE75" s="61"/>
      <c r="DLF75" s="61"/>
      <c r="DLG75" s="61"/>
      <c r="DLH75" s="61"/>
      <c r="DLI75" s="61"/>
      <c r="DLJ75" s="61"/>
      <c r="DLK75" s="61"/>
      <c r="DLL75" s="61"/>
      <c r="DLM75" s="61"/>
      <c r="DLN75" s="61"/>
      <c r="DLO75" s="61"/>
      <c r="DLP75" s="61"/>
      <c r="DLQ75" s="61"/>
      <c r="DLR75" s="61"/>
      <c r="DLS75" s="61"/>
      <c r="DLT75" s="61"/>
      <c r="DLU75" s="61"/>
      <c r="DLV75" s="61"/>
      <c r="DLW75" s="61"/>
      <c r="DLX75" s="61"/>
      <c r="DLY75" s="61"/>
      <c r="DLZ75" s="61"/>
      <c r="DMA75" s="61"/>
      <c r="DMB75" s="61"/>
      <c r="DMC75" s="61"/>
      <c r="DMD75" s="61"/>
      <c r="DME75" s="61"/>
      <c r="DMF75" s="61"/>
      <c r="DMG75" s="61"/>
      <c r="DMH75" s="61"/>
      <c r="DMI75" s="61"/>
      <c r="DMJ75" s="61"/>
      <c r="DMK75" s="61"/>
      <c r="DML75" s="61"/>
      <c r="DMM75" s="61"/>
      <c r="DMN75" s="61"/>
      <c r="DMO75" s="61"/>
      <c r="DMP75" s="61"/>
      <c r="DMQ75" s="61"/>
      <c r="DMR75" s="61"/>
      <c r="DMS75" s="61"/>
      <c r="DMT75" s="61"/>
      <c r="DMU75" s="61"/>
      <c r="DMV75" s="61"/>
      <c r="DMW75" s="61"/>
      <c r="DMX75" s="61"/>
      <c r="DMY75" s="61"/>
      <c r="DMZ75" s="61"/>
      <c r="DNA75" s="61"/>
      <c r="DNB75" s="61"/>
      <c r="DNC75" s="61"/>
      <c r="DND75" s="61"/>
      <c r="DNE75" s="61"/>
      <c r="DNF75" s="61"/>
      <c r="DNG75" s="61"/>
      <c r="DNH75" s="61"/>
      <c r="DNI75" s="61"/>
      <c r="DNJ75" s="61"/>
      <c r="DNK75" s="61"/>
      <c r="DNL75" s="61"/>
      <c r="DNM75" s="61"/>
      <c r="DNN75" s="61"/>
      <c r="DNO75" s="61"/>
      <c r="DNP75" s="61"/>
      <c r="DNQ75" s="61"/>
      <c r="DNR75" s="61"/>
      <c r="DNS75" s="61"/>
      <c r="DNT75" s="61"/>
      <c r="DNU75" s="61"/>
      <c r="DNV75" s="61"/>
      <c r="DNW75" s="61"/>
      <c r="DNX75" s="61"/>
      <c r="DNY75" s="61"/>
      <c r="DNZ75" s="61"/>
      <c r="DOA75" s="61"/>
      <c r="DOB75" s="61"/>
      <c r="DOC75" s="61"/>
      <c r="DOD75" s="61"/>
      <c r="DOE75" s="61"/>
      <c r="DOF75" s="61"/>
      <c r="DOG75" s="61"/>
      <c r="DOH75" s="61"/>
      <c r="DOI75" s="61"/>
      <c r="DOJ75" s="61"/>
      <c r="DOK75" s="61"/>
      <c r="DOL75" s="61"/>
      <c r="DOM75" s="61"/>
      <c r="DON75" s="61"/>
      <c r="DOO75" s="61"/>
      <c r="DOP75" s="61"/>
      <c r="DOQ75" s="61"/>
      <c r="DOR75" s="61"/>
      <c r="DOS75" s="61"/>
      <c r="DOT75" s="61"/>
      <c r="DOU75" s="61"/>
      <c r="DOV75" s="61"/>
      <c r="DOW75" s="61"/>
      <c r="DOX75" s="61"/>
      <c r="DOY75" s="61"/>
      <c r="DOZ75" s="61"/>
      <c r="DPA75" s="61"/>
      <c r="DPB75" s="61"/>
      <c r="DPC75" s="61"/>
      <c r="DPD75" s="61"/>
      <c r="DPE75" s="61"/>
      <c r="DPF75" s="61"/>
      <c r="DPG75" s="61"/>
      <c r="DPH75" s="61"/>
      <c r="DPI75" s="61"/>
      <c r="DPJ75" s="61"/>
      <c r="DPK75" s="61"/>
      <c r="DPL75" s="61"/>
      <c r="DPM75" s="61"/>
      <c r="DPN75" s="61"/>
      <c r="DPO75" s="61"/>
      <c r="DPP75" s="61"/>
      <c r="DPQ75" s="61"/>
      <c r="DPR75" s="61"/>
      <c r="DPS75" s="61"/>
      <c r="DPT75" s="61"/>
      <c r="DPU75" s="61"/>
      <c r="DPV75" s="61"/>
      <c r="DPW75" s="61"/>
      <c r="DPX75" s="61"/>
      <c r="DPY75" s="61"/>
      <c r="DPZ75" s="61"/>
      <c r="DQA75" s="61"/>
      <c r="DQB75" s="61"/>
      <c r="DQC75" s="61"/>
      <c r="DQD75" s="61"/>
      <c r="DQE75" s="61"/>
      <c r="DQF75" s="61"/>
      <c r="DQG75" s="61"/>
      <c r="DQH75" s="61"/>
      <c r="DQI75" s="61"/>
      <c r="DQJ75" s="61"/>
      <c r="DQK75" s="61"/>
      <c r="DQL75" s="61"/>
      <c r="DQM75" s="61"/>
      <c r="DQN75" s="61"/>
      <c r="DQO75" s="61"/>
      <c r="DQP75" s="61"/>
      <c r="DQQ75" s="61"/>
      <c r="DQR75" s="61"/>
      <c r="DQS75" s="61"/>
      <c r="DQT75" s="61"/>
      <c r="DQU75" s="61"/>
      <c r="DQV75" s="61"/>
      <c r="DQW75" s="61"/>
      <c r="DQX75" s="61"/>
      <c r="DQY75" s="61"/>
      <c r="DQZ75" s="61"/>
      <c r="DRA75" s="61"/>
      <c r="DRB75" s="61"/>
      <c r="DRC75" s="61"/>
      <c r="DRD75" s="61"/>
      <c r="DRE75" s="61"/>
      <c r="DRF75" s="61"/>
      <c r="DRG75" s="61"/>
      <c r="DRH75" s="61"/>
      <c r="DRI75" s="61"/>
      <c r="DRJ75" s="61"/>
      <c r="DRK75" s="61"/>
      <c r="DRL75" s="61"/>
      <c r="DRM75" s="61"/>
      <c r="DRN75" s="61"/>
      <c r="DRO75" s="61"/>
      <c r="DRP75" s="61"/>
      <c r="DRQ75" s="61"/>
      <c r="DRR75" s="61"/>
      <c r="DRS75" s="61"/>
      <c r="DRT75" s="61"/>
      <c r="DRU75" s="61"/>
      <c r="DRV75" s="61"/>
      <c r="DRW75" s="61"/>
      <c r="DRX75" s="61"/>
      <c r="DRY75" s="61"/>
      <c r="DRZ75" s="61"/>
      <c r="DSA75" s="61"/>
      <c r="DSB75" s="61"/>
      <c r="DSC75" s="61"/>
      <c r="DSD75" s="61"/>
      <c r="DSE75" s="61"/>
      <c r="DSF75" s="61"/>
      <c r="DSG75" s="61"/>
      <c r="DSH75" s="61"/>
      <c r="DSI75" s="61"/>
      <c r="DSJ75" s="61"/>
      <c r="DSK75" s="61"/>
      <c r="DSL75" s="61"/>
      <c r="DSM75" s="61"/>
      <c r="DSN75" s="61"/>
      <c r="DSO75" s="61"/>
      <c r="DSP75" s="61"/>
      <c r="DSQ75" s="61"/>
      <c r="DSR75" s="61"/>
      <c r="DSS75" s="61"/>
      <c r="DST75" s="61"/>
      <c r="DSU75" s="61"/>
      <c r="DSV75" s="61"/>
      <c r="DSW75" s="61"/>
      <c r="DSX75" s="61"/>
      <c r="DSY75" s="61"/>
      <c r="DSZ75" s="61"/>
      <c r="DTA75" s="61"/>
      <c r="DTB75" s="61"/>
      <c r="DTC75" s="61"/>
      <c r="DTD75" s="61"/>
      <c r="DTE75" s="61"/>
      <c r="DTF75" s="61"/>
      <c r="DTG75" s="61"/>
      <c r="DTH75" s="61"/>
      <c r="DTI75" s="61"/>
      <c r="DTJ75" s="61"/>
      <c r="DTK75" s="61"/>
      <c r="DTL75" s="61"/>
      <c r="DTM75" s="61"/>
      <c r="DTN75" s="61"/>
      <c r="DTO75" s="61"/>
      <c r="DTP75" s="61"/>
      <c r="DTQ75" s="61"/>
      <c r="DTR75" s="61"/>
      <c r="DTS75" s="61"/>
      <c r="DTT75" s="61"/>
      <c r="DTU75" s="61"/>
      <c r="DTV75" s="61"/>
      <c r="DTW75" s="61"/>
      <c r="DTX75" s="61"/>
      <c r="DTY75" s="61"/>
      <c r="DTZ75" s="61"/>
      <c r="DUA75" s="61"/>
      <c r="DUB75" s="61"/>
      <c r="DUC75" s="61"/>
      <c r="DUD75" s="61"/>
      <c r="DUE75" s="61"/>
      <c r="DUF75" s="61"/>
      <c r="DUG75" s="61"/>
      <c r="DUH75" s="61"/>
      <c r="DUI75" s="61"/>
      <c r="DUJ75" s="61"/>
      <c r="DUK75" s="61"/>
      <c r="DUL75" s="61"/>
      <c r="DUM75" s="61"/>
      <c r="DUN75" s="61"/>
      <c r="DUO75" s="61"/>
      <c r="DUP75" s="61"/>
      <c r="DUQ75" s="61"/>
      <c r="DUR75" s="61"/>
      <c r="DUS75" s="61"/>
      <c r="DUT75" s="61"/>
      <c r="DUU75" s="61"/>
      <c r="DUV75" s="61"/>
      <c r="DUW75" s="61"/>
      <c r="DUX75" s="61"/>
      <c r="DUY75" s="61"/>
      <c r="DUZ75" s="61"/>
      <c r="DVA75" s="61"/>
      <c r="DVB75" s="61"/>
      <c r="DVC75" s="61"/>
      <c r="DVD75" s="61"/>
      <c r="DVE75" s="61"/>
      <c r="DVF75" s="61"/>
      <c r="DVG75" s="61"/>
      <c r="DVH75" s="61"/>
      <c r="DVI75" s="61"/>
      <c r="DVJ75" s="61"/>
      <c r="DVK75" s="61"/>
      <c r="DVL75" s="61"/>
      <c r="DVM75" s="61"/>
      <c r="DVN75" s="61"/>
      <c r="DVO75" s="61"/>
      <c r="DVP75" s="61"/>
      <c r="DVQ75" s="61"/>
      <c r="DVR75" s="61"/>
      <c r="DVS75" s="61"/>
      <c r="DVT75" s="61"/>
      <c r="DVU75" s="61"/>
      <c r="DVV75" s="61"/>
      <c r="DVW75" s="61"/>
      <c r="DVX75" s="61"/>
      <c r="DVY75" s="61"/>
      <c r="DVZ75" s="61"/>
      <c r="DWA75" s="61"/>
      <c r="DWB75" s="61"/>
      <c r="DWC75" s="61"/>
      <c r="DWD75" s="61"/>
      <c r="DWE75" s="61"/>
      <c r="DWF75" s="61"/>
      <c r="DWG75" s="61"/>
      <c r="DWH75" s="61"/>
      <c r="DWI75" s="61"/>
      <c r="DWJ75" s="61"/>
      <c r="DWK75" s="61"/>
      <c r="DWL75" s="61"/>
      <c r="DWM75" s="61"/>
      <c r="DWN75" s="61"/>
      <c r="DWO75" s="61"/>
      <c r="DWP75" s="61"/>
      <c r="DWQ75" s="61"/>
      <c r="DWR75" s="61"/>
      <c r="DWS75" s="61"/>
      <c r="DWT75" s="61"/>
      <c r="DWU75" s="61"/>
      <c r="DWV75" s="61"/>
      <c r="DWW75" s="61"/>
      <c r="DWX75" s="61"/>
      <c r="DWY75" s="61"/>
      <c r="DWZ75" s="61"/>
      <c r="DXA75" s="61"/>
      <c r="DXB75" s="61"/>
      <c r="DXC75" s="61"/>
      <c r="DXD75" s="61"/>
      <c r="DXE75" s="61"/>
      <c r="DXF75" s="61"/>
      <c r="DXG75" s="61"/>
      <c r="DXH75" s="61"/>
      <c r="DXI75" s="61"/>
      <c r="DXJ75" s="61"/>
      <c r="DXK75" s="61"/>
      <c r="DXL75" s="61"/>
      <c r="DXM75" s="61"/>
      <c r="DXN75" s="61"/>
      <c r="DXO75" s="61"/>
      <c r="DXP75" s="61"/>
      <c r="DXQ75" s="61"/>
      <c r="DXR75" s="61"/>
      <c r="DXS75" s="61"/>
      <c r="DXT75" s="61"/>
      <c r="DXU75" s="61"/>
      <c r="DXV75" s="61"/>
      <c r="DXW75" s="61"/>
      <c r="DXX75" s="61"/>
      <c r="DXY75" s="61"/>
      <c r="DXZ75" s="61"/>
      <c r="DYA75" s="61"/>
      <c r="DYB75" s="61"/>
      <c r="DYC75" s="61"/>
      <c r="DYD75" s="61"/>
      <c r="DYE75" s="61"/>
      <c r="DYF75" s="61"/>
      <c r="DYG75" s="61"/>
      <c r="DYH75" s="61"/>
      <c r="DYI75" s="61"/>
      <c r="DYJ75" s="61"/>
      <c r="DYK75" s="61"/>
      <c r="DYL75" s="61"/>
      <c r="DYM75" s="61"/>
      <c r="DYN75" s="61"/>
      <c r="DYO75" s="61"/>
      <c r="DYP75" s="61"/>
      <c r="DYQ75" s="61"/>
      <c r="DYR75" s="61"/>
      <c r="DYS75" s="61"/>
      <c r="DYT75" s="61"/>
      <c r="DYU75" s="61"/>
      <c r="DYV75" s="61"/>
      <c r="DYW75" s="61"/>
      <c r="DYX75" s="61"/>
      <c r="DYY75" s="61"/>
      <c r="DYZ75" s="61"/>
      <c r="DZA75" s="61"/>
      <c r="DZB75" s="61"/>
      <c r="DZC75" s="61"/>
      <c r="DZD75" s="61"/>
      <c r="DZE75" s="61"/>
      <c r="DZF75" s="61"/>
      <c r="DZG75" s="61"/>
      <c r="DZH75" s="61"/>
      <c r="DZI75" s="61"/>
      <c r="DZJ75" s="61"/>
      <c r="DZK75" s="61"/>
      <c r="DZL75" s="61"/>
      <c r="DZM75" s="61"/>
      <c r="DZN75" s="61"/>
      <c r="DZO75" s="61"/>
      <c r="DZP75" s="61"/>
      <c r="DZQ75" s="61"/>
      <c r="DZR75" s="61"/>
      <c r="DZS75" s="61"/>
      <c r="DZT75" s="61"/>
      <c r="DZU75" s="61"/>
      <c r="DZV75" s="61"/>
      <c r="DZW75" s="61"/>
      <c r="DZX75" s="61"/>
      <c r="DZY75" s="61"/>
      <c r="DZZ75" s="61"/>
      <c r="EAA75" s="61"/>
      <c r="EAB75" s="61"/>
      <c r="EAC75" s="61"/>
      <c r="EAD75" s="61"/>
      <c r="EAE75" s="61"/>
      <c r="EAF75" s="61"/>
      <c r="EAG75" s="61"/>
      <c r="EAH75" s="61"/>
      <c r="EAI75" s="61"/>
      <c r="EAJ75" s="61"/>
      <c r="EAK75" s="61"/>
      <c r="EAL75" s="61"/>
      <c r="EAM75" s="61"/>
      <c r="EAN75" s="61"/>
      <c r="EAO75" s="61"/>
      <c r="EAP75" s="61"/>
      <c r="EAQ75" s="61"/>
      <c r="EAR75" s="61"/>
      <c r="EAS75" s="61"/>
      <c r="EAT75" s="61"/>
      <c r="EAU75" s="61"/>
      <c r="EAV75" s="61"/>
      <c r="EAW75" s="61"/>
      <c r="EAX75" s="61"/>
      <c r="EAY75" s="61"/>
      <c r="EAZ75" s="61"/>
      <c r="EBA75" s="61"/>
      <c r="EBB75" s="61"/>
      <c r="EBC75" s="61"/>
      <c r="EBD75" s="61"/>
      <c r="EBE75" s="61"/>
      <c r="EBF75" s="61"/>
      <c r="EBG75" s="61"/>
      <c r="EBH75" s="61"/>
      <c r="EBI75" s="61"/>
      <c r="EBJ75" s="61"/>
      <c r="EBK75" s="61"/>
      <c r="EBL75" s="61"/>
      <c r="EBM75" s="61"/>
      <c r="EBN75" s="61"/>
      <c r="EBO75" s="61"/>
      <c r="EBP75" s="61"/>
      <c r="EBQ75" s="61"/>
      <c r="EBR75" s="61"/>
      <c r="EBS75" s="61"/>
      <c r="EBT75" s="61"/>
      <c r="EBU75" s="61"/>
      <c r="EBV75" s="61"/>
      <c r="EBW75" s="61"/>
      <c r="EBX75" s="61"/>
      <c r="EBY75" s="61"/>
      <c r="EBZ75" s="61"/>
      <c r="ECA75" s="61"/>
      <c r="ECB75" s="61"/>
      <c r="ECC75" s="61"/>
      <c r="ECD75" s="61"/>
      <c r="ECE75" s="61"/>
      <c r="ECF75" s="61"/>
      <c r="ECG75" s="61"/>
      <c r="ECH75" s="61"/>
      <c r="ECI75" s="61"/>
      <c r="ECJ75" s="61"/>
      <c r="ECK75" s="61"/>
      <c r="ECL75" s="61"/>
      <c r="ECM75" s="61"/>
      <c r="ECN75" s="61"/>
      <c r="ECO75" s="61"/>
      <c r="ECP75" s="61"/>
      <c r="ECQ75" s="61"/>
      <c r="ECR75" s="61"/>
      <c r="ECS75" s="61"/>
      <c r="ECT75" s="61"/>
      <c r="ECU75" s="61"/>
      <c r="ECV75" s="61"/>
      <c r="ECW75" s="61"/>
      <c r="ECX75" s="61"/>
      <c r="ECY75" s="61"/>
      <c r="ECZ75" s="61"/>
      <c r="EDA75" s="61"/>
      <c r="EDB75" s="61"/>
      <c r="EDC75" s="61"/>
      <c r="EDD75" s="61"/>
      <c r="EDE75" s="61"/>
      <c r="EDF75" s="61"/>
      <c r="EDG75" s="61"/>
      <c r="EDH75" s="61"/>
      <c r="EDI75" s="61"/>
      <c r="EDJ75" s="61"/>
      <c r="EDK75" s="61"/>
      <c r="EDL75" s="61"/>
      <c r="EDM75" s="61"/>
      <c r="EDN75" s="61"/>
      <c r="EDO75" s="61"/>
      <c r="EDP75" s="61"/>
      <c r="EDQ75" s="61"/>
      <c r="EDR75" s="61"/>
      <c r="EDS75" s="61"/>
      <c r="EDT75" s="61"/>
      <c r="EDU75" s="61"/>
      <c r="EDV75" s="61"/>
      <c r="EDW75" s="61"/>
      <c r="EDX75" s="61"/>
      <c r="EDY75" s="61"/>
      <c r="EDZ75" s="61"/>
      <c r="EEA75" s="61"/>
      <c r="EEB75" s="61"/>
      <c r="EEC75" s="61"/>
      <c r="EED75" s="61"/>
      <c r="EEE75" s="61"/>
      <c r="EEF75" s="61"/>
      <c r="EEG75" s="61"/>
      <c r="EEH75" s="61"/>
      <c r="EEI75" s="61"/>
      <c r="EEJ75" s="61"/>
      <c r="EEK75" s="61"/>
      <c r="EEL75" s="61"/>
      <c r="EEM75" s="61"/>
      <c r="EEN75" s="61"/>
      <c r="EEO75" s="61"/>
      <c r="EEP75" s="61"/>
      <c r="EEQ75" s="61"/>
      <c r="EER75" s="61"/>
      <c r="EES75" s="61"/>
      <c r="EET75" s="61"/>
      <c r="EEU75" s="61"/>
      <c r="EEV75" s="61"/>
      <c r="EEW75" s="61"/>
      <c r="EEX75" s="61"/>
      <c r="EEY75" s="61"/>
      <c r="EEZ75" s="61"/>
      <c r="EFA75" s="61"/>
      <c r="EFB75" s="61"/>
      <c r="EFC75" s="61"/>
      <c r="EFD75" s="61"/>
      <c r="EFE75" s="61"/>
      <c r="EFF75" s="61"/>
      <c r="EFG75" s="61"/>
      <c r="EFH75" s="61"/>
      <c r="EFI75" s="61"/>
      <c r="EFJ75" s="61"/>
      <c r="EFK75" s="61"/>
      <c r="EFL75" s="61"/>
      <c r="EFM75" s="61"/>
      <c r="EFN75" s="61"/>
      <c r="EFO75" s="61"/>
      <c r="EFP75" s="61"/>
      <c r="EFQ75" s="61"/>
      <c r="EFR75" s="61"/>
      <c r="EFS75" s="61"/>
      <c r="EFT75" s="61"/>
      <c r="EFU75" s="61"/>
      <c r="EFV75" s="61"/>
      <c r="EFW75" s="61"/>
      <c r="EFX75" s="61"/>
      <c r="EFY75" s="61"/>
      <c r="EFZ75" s="61"/>
      <c r="EGA75" s="61"/>
      <c r="EGB75" s="61"/>
      <c r="EGC75" s="61"/>
      <c r="EGD75" s="61"/>
      <c r="EGE75" s="61"/>
      <c r="EGF75" s="61"/>
      <c r="EGG75" s="61"/>
      <c r="EGH75" s="61"/>
      <c r="EGI75" s="61"/>
      <c r="EGJ75" s="61"/>
      <c r="EGK75" s="61"/>
      <c r="EGL75" s="61"/>
      <c r="EGM75" s="61"/>
      <c r="EGN75" s="61"/>
      <c r="EGO75" s="61"/>
      <c r="EGP75" s="61"/>
      <c r="EGQ75" s="61"/>
      <c r="EGR75" s="61"/>
      <c r="EGS75" s="61"/>
      <c r="EGT75" s="61"/>
      <c r="EGU75" s="61"/>
      <c r="EGV75" s="61"/>
      <c r="EGW75" s="61"/>
      <c r="EGX75" s="61"/>
      <c r="EGY75" s="61"/>
      <c r="EGZ75" s="61"/>
      <c r="EHA75" s="61"/>
      <c r="EHB75" s="61"/>
      <c r="EHC75" s="61"/>
      <c r="EHD75" s="61"/>
      <c r="EHE75" s="61"/>
      <c r="EHF75" s="61"/>
      <c r="EHG75" s="61"/>
      <c r="EHH75" s="61"/>
      <c r="EHI75" s="61"/>
      <c r="EHJ75" s="61"/>
      <c r="EHK75" s="61"/>
      <c r="EHL75" s="61"/>
      <c r="EHM75" s="61"/>
      <c r="EHN75" s="61"/>
      <c r="EHO75" s="61"/>
      <c r="EHP75" s="61"/>
      <c r="EHQ75" s="61"/>
      <c r="EHR75" s="61"/>
      <c r="EHS75" s="61"/>
      <c r="EHT75" s="61"/>
      <c r="EHU75" s="61"/>
      <c r="EHV75" s="61"/>
      <c r="EHW75" s="61"/>
      <c r="EHX75" s="61"/>
      <c r="EHY75" s="61"/>
      <c r="EHZ75" s="61"/>
      <c r="EIA75" s="61"/>
      <c r="EIB75" s="61"/>
      <c r="EIC75" s="61"/>
      <c r="EID75" s="61"/>
      <c r="EIE75" s="61"/>
      <c r="EIF75" s="61"/>
      <c r="EIG75" s="61"/>
      <c r="EIH75" s="61"/>
      <c r="EII75" s="61"/>
      <c r="EIJ75" s="61"/>
      <c r="EIK75" s="61"/>
      <c r="EIL75" s="61"/>
      <c r="EIM75" s="61"/>
      <c r="EIN75" s="61"/>
      <c r="EIO75" s="61"/>
      <c r="EIP75" s="61"/>
      <c r="EIQ75" s="61"/>
      <c r="EIR75" s="61"/>
      <c r="EIS75" s="61"/>
      <c r="EIT75" s="61"/>
      <c r="EIU75" s="61"/>
      <c r="EIV75" s="61"/>
      <c r="EIW75" s="61"/>
      <c r="EIX75" s="61"/>
      <c r="EIY75" s="61"/>
      <c r="EIZ75" s="61"/>
      <c r="EJA75" s="61"/>
      <c r="EJB75" s="61"/>
      <c r="EJC75" s="61"/>
      <c r="EJD75" s="61"/>
      <c r="EJE75" s="61"/>
      <c r="EJF75" s="61"/>
      <c r="EJG75" s="61"/>
      <c r="EJH75" s="61"/>
      <c r="EJI75" s="61"/>
      <c r="EJJ75" s="61"/>
      <c r="EJK75" s="61"/>
      <c r="EJL75" s="61"/>
      <c r="EJM75" s="61"/>
      <c r="EJN75" s="61"/>
      <c r="EJO75" s="61"/>
      <c r="EJP75" s="61"/>
      <c r="EJQ75" s="61"/>
      <c r="EJR75" s="61"/>
      <c r="EJS75" s="61"/>
      <c r="EJT75" s="61"/>
      <c r="EJU75" s="61"/>
      <c r="EJV75" s="61"/>
      <c r="EJW75" s="61"/>
      <c r="EJX75" s="61"/>
      <c r="EJY75" s="61"/>
      <c r="EJZ75" s="61"/>
      <c r="EKA75" s="61"/>
      <c r="EKB75" s="61"/>
      <c r="EKC75" s="61"/>
      <c r="EKD75" s="61"/>
      <c r="EKE75" s="61"/>
      <c r="EKF75" s="61"/>
      <c r="EKG75" s="61"/>
      <c r="EKH75" s="61"/>
      <c r="EKI75" s="61"/>
      <c r="EKJ75" s="61"/>
      <c r="EKK75" s="61"/>
      <c r="EKL75" s="61"/>
      <c r="EKM75" s="61"/>
      <c r="EKN75" s="61"/>
      <c r="EKO75" s="61"/>
      <c r="EKP75" s="61"/>
      <c r="EKQ75" s="61"/>
      <c r="EKR75" s="61"/>
      <c r="EKS75" s="61"/>
      <c r="EKT75" s="61"/>
      <c r="EKU75" s="61"/>
      <c r="EKV75" s="61"/>
      <c r="EKW75" s="61"/>
      <c r="EKX75" s="61"/>
      <c r="EKY75" s="61"/>
      <c r="EKZ75" s="61"/>
      <c r="ELA75" s="61"/>
      <c r="ELB75" s="61"/>
      <c r="ELC75" s="61"/>
      <c r="ELD75" s="61"/>
      <c r="ELE75" s="61"/>
      <c r="ELF75" s="61"/>
      <c r="ELG75" s="61"/>
      <c r="ELH75" s="61"/>
      <c r="ELI75" s="61"/>
      <c r="ELJ75" s="61"/>
      <c r="ELK75" s="61"/>
      <c r="ELL75" s="61"/>
      <c r="ELM75" s="61"/>
      <c r="ELN75" s="61"/>
      <c r="ELO75" s="61"/>
      <c r="ELP75" s="61"/>
      <c r="ELQ75" s="61"/>
      <c r="ELR75" s="61"/>
      <c r="ELS75" s="61"/>
      <c r="ELT75" s="61"/>
      <c r="ELU75" s="61"/>
      <c r="ELV75" s="61"/>
      <c r="ELW75" s="61"/>
      <c r="ELX75" s="61"/>
      <c r="ELY75" s="61"/>
      <c r="ELZ75" s="61"/>
      <c r="EMA75" s="61"/>
      <c r="EMB75" s="61"/>
      <c r="EMC75" s="61"/>
      <c r="EMD75" s="61"/>
      <c r="EME75" s="61"/>
      <c r="EMF75" s="61"/>
      <c r="EMG75" s="61"/>
      <c r="EMH75" s="61"/>
      <c r="EMI75" s="61"/>
      <c r="EMJ75" s="61"/>
      <c r="EMK75" s="61"/>
      <c r="EML75" s="61"/>
      <c r="EMM75" s="61"/>
      <c r="EMN75" s="61"/>
      <c r="EMO75" s="61"/>
      <c r="EMP75" s="61"/>
      <c r="EMQ75" s="61"/>
      <c r="EMR75" s="61"/>
      <c r="EMS75" s="61"/>
      <c r="EMT75" s="61"/>
      <c r="EMU75" s="61"/>
      <c r="EMV75" s="61"/>
      <c r="EMW75" s="61"/>
      <c r="EMX75" s="61"/>
      <c r="EMY75" s="61"/>
      <c r="EMZ75" s="61"/>
      <c r="ENA75" s="61"/>
      <c r="ENB75" s="61"/>
      <c r="ENC75" s="61"/>
      <c r="END75" s="61"/>
      <c r="ENE75" s="61"/>
      <c r="ENF75" s="61"/>
      <c r="ENG75" s="61"/>
      <c r="ENH75" s="61"/>
      <c r="ENI75" s="61"/>
      <c r="ENJ75" s="61"/>
      <c r="ENK75" s="61"/>
      <c r="ENL75" s="61"/>
      <c r="ENM75" s="61"/>
      <c r="ENN75" s="61"/>
      <c r="ENO75" s="61"/>
      <c r="ENP75" s="61"/>
      <c r="ENQ75" s="61"/>
      <c r="ENR75" s="61"/>
      <c r="ENS75" s="61"/>
      <c r="ENT75" s="61"/>
      <c r="ENU75" s="61"/>
      <c r="ENV75" s="61"/>
      <c r="ENW75" s="61"/>
      <c r="ENX75" s="61"/>
      <c r="ENY75" s="61"/>
      <c r="ENZ75" s="61"/>
      <c r="EOA75" s="61"/>
      <c r="EOB75" s="61"/>
      <c r="EOC75" s="61"/>
      <c r="EOD75" s="61"/>
      <c r="EOE75" s="61"/>
      <c r="EOF75" s="61"/>
      <c r="EOG75" s="61"/>
      <c r="EOH75" s="61"/>
      <c r="EOI75" s="61"/>
      <c r="EOJ75" s="61"/>
      <c r="EOK75" s="61"/>
      <c r="EOL75" s="61"/>
      <c r="EOM75" s="61"/>
      <c r="EON75" s="61"/>
      <c r="EOO75" s="61"/>
      <c r="EOP75" s="61"/>
      <c r="EOQ75" s="61"/>
      <c r="EOR75" s="61"/>
      <c r="EOS75" s="61"/>
      <c r="EOT75" s="61"/>
      <c r="EOU75" s="61"/>
      <c r="EOV75" s="61"/>
      <c r="EOW75" s="61"/>
      <c r="EOX75" s="61"/>
      <c r="EOY75" s="61"/>
      <c r="EOZ75" s="61"/>
      <c r="EPA75" s="61"/>
      <c r="EPB75" s="61"/>
      <c r="EPC75" s="61"/>
      <c r="EPD75" s="61"/>
      <c r="EPE75" s="61"/>
      <c r="EPF75" s="61"/>
      <c r="EPG75" s="61"/>
      <c r="EPH75" s="61"/>
      <c r="EPI75" s="61"/>
      <c r="EPJ75" s="61"/>
      <c r="EPK75" s="61"/>
      <c r="EPL75" s="61"/>
      <c r="EPM75" s="61"/>
      <c r="EPN75" s="61"/>
      <c r="EPO75" s="61"/>
      <c r="EPP75" s="61"/>
      <c r="EPQ75" s="61"/>
      <c r="EPR75" s="61"/>
      <c r="EPS75" s="61"/>
      <c r="EPT75" s="61"/>
      <c r="EPU75" s="61"/>
      <c r="EPV75" s="61"/>
      <c r="EPW75" s="61"/>
      <c r="EPX75" s="61"/>
      <c r="EPY75" s="61"/>
      <c r="EPZ75" s="61"/>
      <c r="EQA75" s="61"/>
      <c r="EQB75" s="61"/>
      <c r="EQC75" s="61"/>
      <c r="EQD75" s="61"/>
      <c r="EQE75" s="61"/>
      <c r="EQF75" s="61"/>
      <c r="EQG75" s="61"/>
      <c r="EQH75" s="61"/>
      <c r="EQI75" s="61"/>
      <c r="EQJ75" s="61"/>
      <c r="EQK75" s="61"/>
      <c r="EQL75" s="61"/>
      <c r="EQM75" s="61"/>
      <c r="EQN75" s="61"/>
      <c r="EQO75" s="61"/>
      <c r="EQP75" s="61"/>
      <c r="EQQ75" s="61"/>
      <c r="EQR75" s="61"/>
      <c r="EQS75" s="61"/>
      <c r="EQT75" s="61"/>
      <c r="EQU75" s="61"/>
      <c r="EQV75" s="61"/>
      <c r="EQW75" s="61"/>
      <c r="EQX75" s="61"/>
      <c r="EQY75" s="61"/>
      <c r="EQZ75" s="61"/>
      <c r="ERA75" s="61"/>
      <c r="ERB75" s="61"/>
      <c r="ERC75" s="61"/>
      <c r="ERD75" s="61"/>
      <c r="ERE75" s="61"/>
      <c r="ERF75" s="61"/>
      <c r="ERG75" s="61"/>
      <c r="ERH75" s="61"/>
      <c r="ERI75" s="61"/>
      <c r="ERJ75" s="61"/>
      <c r="ERK75" s="61"/>
      <c r="ERL75" s="61"/>
      <c r="ERM75" s="61"/>
      <c r="ERN75" s="61"/>
      <c r="ERO75" s="61"/>
      <c r="ERP75" s="61"/>
      <c r="ERQ75" s="61"/>
      <c r="ERR75" s="61"/>
      <c r="ERS75" s="61"/>
      <c r="ERT75" s="61"/>
      <c r="ERU75" s="61"/>
      <c r="ERV75" s="61"/>
      <c r="ERW75" s="61"/>
      <c r="ERX75" s="61"/>
      <c r="ERY75" s="61"/>
      <c r="ERZ75" s="61"/>
      <c r="ESA75" s="61"/>
      <c r="ESB75" s="61"/>
      <c r="ESC75" s="61"/>
      <c r="ESD75" s="61"/>
      <c r="ESE75" s="61"/>
      <c r="ESF75" s="61"/>
      <c r="ESG75" s="61"/>
      <c r="ESH75" s="61"/>
      <c r="ESI75" s="61"/>
      <c r="ESJ75" s="61"/>
      <c r="ESK75" s="61"/>
      <c r="ESL75" s="61"/>
      <c r="ESM75" s="61"/>
      <c r="ESN75" s="61"/>
      <c r="ESO75" s="61"/>
      <c r="ESP75" s="61"/>
      <c r="ESQ75" s="61"/>
      <c r="ESR75" s="61"/>
      <c r="ESS75" s="61"/>
      <c r="EST75" s="61"/>
      <c r="ESU75" s="61"/>
      <c r="ESV75" s="61"/>
      <c r="ESW75" s="61"/>
      <c r="ESX75" s="61"/>
      <c r="ESY75" s="61"/>
      <c r="ESZ75" s="61"/>
      <c r="ETA75" s="61"/>
      <c r="ETB75" s="61"/>
      <c r="ETC75" s="61"/>
      <c r="ETD75" s="61"/>
      <c r="ETE75" s="61"/>
      <c r="ETF75" s="61"/>
      <c r="ETG75" s="61"/>
      <c r="ETH75" s="61"/>
      <c r="ETI75" s="61"/>
      <c r="ETJ75" s="61"/>
      <c r="ETK75" s="61"/>
      <c r="ETL75" s="61"/>
      <c r="ETM75" s="61"/>
      <c r="ETN75" s="61"/>
      <c r="ETO75" s="61"/>
      <c r="ETP75" s="61"/>
      <c r="ETQ75" s="61"/>
      <c r="ETR75" s="61"/>
      <c r="ETS75" s="61"/>
      <c r="ETT75" s="61"/>
      <c r="ETU75" s="61"/>
      <c r="ETV75" s="61"/>
      <c r="ETW75" s="61"/>
      <c r="ETX75" s="61"/>
      <c r="ETY75" s="61"/>
      <c r="ETZ75" s="61"/>
      <c r="EUA75" s="61"/>
      <c r="EUB75" s="61"/>
      <c r="EUC75" s="61"/>
      <c r="EUD75" s="61"/>
      <c r="EUE75" s="61"/>
      <c r="EUF75" s="61"/>
      <c r="EUG75" s="61"/>
      <c r="EUH75" s="61"/>
      <c r="EUI75" s="61"/>
      <c r="EUJ75" s="61"/>
      <c r="EUK75" s="61"/>
      <c r="EUL75" s="61"/>
      <c r="EUM75" s="61"/>
      <c r="EUN75" s="61"/>
      <c r="EUO75" s="61"/>
      <c r="EUP75" s="61"/>
      <c r="EUQ75" s="61"/>
      <c r="EUR75" s="61"/>
      <c r="EUS75" s="61"/>
      <c r="EUT75" s="61"/>
      <c r="EUU75" s="61"/>
      <c r="EUV75" s="61"/>
      <c r="EUW75" s="61"/>
      <c r="EUX75" s="61"/>
      <c r="EUY75" s="61"/>
      <c r="EUZ75" s="61"/>
      <c r="EVA75" s="61"/>
      <c r="EVB75" s="61"/>
      <c r="EVC75" s="61"/>
      <c r="EVD75" s="61"/>
      <c r="EVE75" s="61"/>
      <c r="EVF75" s="61"/>
      <c r="EVG75" s="61"/>
      <c r="EVH75" s="61"/>
      <c r="EVI75" s="61"/>
      <c r="EVJ75" s="61"/>
      <c r="EVK75" s="61"/>
      <c r="EVL75" s="61"/>
      <c r="EVM75" s="61"/>
      <c r="EVN75" s="61"/>
      <c r="EVO75" s="61"/>
      <c r="EVP75" s="61"/>
      <c r="EVQ75" s="61"/>
      <c r="EVR75" s="61"/>
      <c r="EVS75" s="61"/>
      <c r="EVT75" s="61"/>
      <c r="EVU75" s="61"/>
      <c r="EVV75" s="61"/>
      <c r="EVW75" s="61"/>
      <c r="EVX75" s="61"/>
      <c r="EVY75" s="61"/>
      <c r="EVZ75" s="61"/>
      <c r="EWA75" s="61"/>
      <c r="EWB75" s="61"/>
      <c r="EWC75" s="61"/>
      <c r="EWD75" s="61"/>
      <c r="EWE75" s="61"/>
      <c r="EWF75" s="61"/>
      <c r="EWG75" s="61"/>
      <c r="EWH75" s="61"/>
      <c r="EWI75" s="61"/>
      <c r="EWJ75" s="61"/>
      <c r="EWK75" s="61"/>
      <c r="EWL75" s="61"/>
      <c r="EWM75" s="61"/>
      <c r="EWN75" s="61"/>
      <c r="EWO75" s="61"/>
      <c r="EWP75" s="61"/>
      <c r="EWQ75" s="61"/>
      <c r="EWR75" s="61"/>
      <c r="EWS75" s="61"/>
      <c r="EWT75" s="61"/>
      <c r="EWU75" s="61"/>
      <c r="EWV75" s="61"/>
      <c r="EWW75" s="61"/>
      <c r="EWX75" s="61"/>
      <c r="EWY75" s="61"/>
      <c r="EWZ75" s="61"/>
      <c r="EXA75" s="61"/>
      <c r="EXB75" s="61"/>
      <c r="EXC75" s="61"/>
      <c r="EXD75" s="61"/>
      <c r="EXE75" s="61"/>
      <c r="EXF75" s="61"/>
      <c r="EXG75" s="61"/>
      <c r="EXH75" s="61"/>
      <c r="EXI75" s="61"/>
      <c r="EXJ75" s="61"/>
      <c r="EXK75" s="61"/>
      <c r="EXL75" s="61"/>
      <c r="EXM75" s="61"/>
      <c r="EXN75" s="61"/>
      <c r="EXO75" s="61"/>
      <c r="EXP75" s="61"/>
      <c r="EXQ75" s="61"/>
      <c r="EXR75" s="61"/>
      <c r="EXS75" s="61"/>
      <c r="EXT75" s="61"/>
      <c r="EXU75" s="61"/>
      <c r="EXV75" s="61"/>
      <c r="EXW75" s="61"/>
      <c r="EXX75" s="61"/>
      <c r="EXY75" s="61"/>
      <c r="EXZ75" s="61"/>
      <c r="EYA75" s="61"/>
      <c r="EYB75" s="61"/>
      <c r="EYC75" s="61"/>
      <c r="EYD75" s="61"/>
      <c r="EYE75" s="61"/>
      <c r="EYF75" s="61"/>
      <c r="EYG75" s="61"/>
      <c r="EYH75" s="61"/>
      <c r="EYI75" s="61"/>
      <c r="EYJ75" s="61"/>
      <c r="EYK75" s="61"/>
      <c r="EYL75" s="61"/>
      <c r="EYM75" s="61"/>
      <c r="EYN75" s="61"/>
      <c r="EYO75" s="61"/>
      <c r="EYP75" s="61"/>
      <c r="EYQ75" s="61"/>
      <c r="EYR75" s="61"/>
      <c r="EYS75" s="61"/>
      <c r="EYT75" s="61"/>
      <c r="EYU75" s="61"/>
      <c r="EYV75" s="61"/>
      <c r="EYW75" s="61"/>
      <c r="EYX75" s="61"/>
      <c r="EYY75" s="61"/>
      <c r="EYZ75" s="61"/>
      <c r="EZA75" s="61"/>
      <c r="EZB75" s="61"/>
      <c r="EZC75" s="61"/>
      <c r="EZD75" s="61"/>
      <c r="EZE75" s="61"/>
      <c r="EZF75" s="61"/>
      <c r="EZG75" s="61"/>
      <c r="EZH75" s="61"/>
      <c r="EZI75" s="61"/>
      <c r="EZJ75" s="61"/>
      <c r="EZK75" s="61"/>
      <c r="EZL75" s="61"/>
      <c r="EZM75" s="61"/>
      <c r="EZN75" s="61"/>
      <c r="EZO75" s="61"/>
      <c r="EZP75" s="61"/>
      <c r="EZQ75" s="61"/>
      <c r="EZR75" s="61"/>
      <c r="EZS75" s="61"/>
      <c r="EZT75" s="61"/>
      <c r="EZU75" s="61"/>
      <c r="EZV75" s="61"/>
      <c r="EZW75" s="61"/>
      <c r="EZX75" s="61"/>
      <c r="EZY75" s="61"/>
      <c r="EZZ75" s="61"/>
      <c r="FAA75" s="61"/>
      <c r="FAB75" s="61"/>
      <c r="FAC75" s="61"/>
      <c r="FAD75" s="61"/>
      <c r="FAE75" s="61"/>
      <c r="FAF75" s="61"/>
      <c r="FAG75" s="61"/>
      <c r="FAH75" s="61"/>
      <c r="FAI75" s="61"/>
      <c r="FAJ75" s="61"/>
      <c r="FAK75" s="61"/>
      <c r="FAL75" s="61"/>
      <c r="FAM75" s="61"/>
      <c r="FAN75" s="61"/>
      <c r="FAO75" s="61"/>
      <c r="FAP75" s="61"/>
      <c r="FAQ75" s="61"/>
      <c r="FAR75" s="61"/>
      <c r="FAS75" s="61"/>
      <c r="FAT75" s="61"/>
      <c r="FAU75" s="61"/>
      <c r="FAV75" s="61"/>
      <c r="FAW75" s="61"/>
      <c r="FAX75" s="61"/>
      <c r="FAY75" s="61"/>
      <c r="FAZ75" s="61"/>
      <c r="FBA75" s="61"/>
      <c r="FBB75" s="61"/>
      <c r="FBC75" s="61"/>
      <c r="FBD75" s="61"/>
      <c r="FBE75" s="61"/>
      <c r="FBF75" s="61"/>
      <c r="FBG75" s="61"/>
      <c r="FBH75" s="61"/>
      <c r="FBI75" s="61"/>
      <c r="FBJ75" s="61"/>
      <c r="FBK75" s="61"/>
      <c r="FBL75" s="61"/>
      <c r="FBM75" s="61"/>
      <c r="FBN75" s="61"/>
      <c r="FBO75" s="61"/>
      <c r="FBP75" s="61"/>
      <c r="FBQ75" s="61"/>
      <c r="FBR75" s="61"/>
      <c r="FBS75" s="61"/>
      <c r="FBT75" s="61"/>
      <c r="FBU75" s="61"/>
      <c r="FBV75" s="61"/>
      <c r="FBW75" s="61"/>
      <c r="FBX75" s="61"/>
      <c r="FBY75" s="61"/>
      <c r="FBZ75" s="61"/>
      <c r="FCA75" s="61"/>
      <c r="FCB75" s="61"/>
      <c r="FCC75" s="61"/>
      <c r="FCD75" s="61"/>
      <c r="FCE75" s="61"/>
      <c r="FCF75" s="61"/>
      <c r="FCG75" s="61"/>
      <c r="FCH75" s="61"/>
      <c r="FCI75" s="61"/>
      <c r="FCJ75" s="61"/>
      <c r="FCK75" s="61"/>
      <c r="FCL75" s="61"/>
      <c r="FCM75" s="61"/>
      <c r="FCN75" s="61"/>
      <c r="FCO75" s="61"/>
      <c r="FCP75" s="61"/>
      <c r="FCQ75" s="61"/>
      <c r="FCR75" s="61"/>
      <c r="FCS75" s="61"/>
      <c r="FCT75" s="61"/>
      <c r="FCU75" s="61"/>
      <c r="FCV75" s="61"/>
      <c r="FCW75" s="61"/>
      <c r="FCX75" s="61"/>
      <c r="FCY75" s="61"/>
      <c r="FCZ75" s="61"/>
      <c r="FDA75" s="61"/>
      <c r="FDB75" s="61"/>
      <c r="FDC75" s="61"/>
      <c r="FDD75" s="61"/>
      <c r="FDE75" s="61"/>
      <c r="FDF75" s="61"/>
      <c r="FDG75" s="61"/>
      <c r="FDH75" s="61"/>
      <c r="FDI75" s="61"/>
      <c r="FDJ75" s="61"/>
      <c r="FDK75" s="61"/>
      <c r="FDL75" s="61"/>
      <c r="FDM75" s="61"/>
      <c r="FDN75" s="61"/>
      <c r="FDO75" s="61"/>
      <c r="FDP75" s="61"/>
      <c r="FDQ75" s="61"/>
      <c r="FDR75" s="61"/>
      <c r="FDS75" s="61"/>
      <c r="FDT75" s="61"/>
      <c r="FDU75" s="61"/>
      <c r="FDV75" s="61"/>
      <c r="FDW75" s="61"/>
      <c r="FDX75" s="61"/>
      <c r="FDY75" s="61"/>
      <c r="FDZ75" s="61"/>
      <c r="FEA75" s="61"/>
      <c r="FEB75" s="61"/>
      <c r="FEC75" s="61"/>
      <c r="FED75" s="61"/>
      <c r="FEE75" s="61"/>
      <c r="FEF75" s="61"/>
      <c r="FEG75" s="61"/>
      <c r="FEH75" s="61"/>
      <c r="FEI75" s="61"/>
      <c r="FEJ75" s="61"/>
      <c r="FEK75" s="61"/>
      <c r="FEL75" s="61"/>
      <c r="FEM75" s="61"/>
      <c r="FEN75" s="61"/>
      <c r="FEO75" s="61"/>
      <c r="FEP75" s="61"/>
      <c r="FEQ75" s="61"/>
      <c r="FER75" s="61"/>
      <c r="FES75" s="61"/>
      <c r="FET75" s="61"/>
      <c r="FEU75" s="61"/>
      <c r="FEV75" s="61"/>
      <c r="FEW75" s="61"/>
      <c r="FEX75" s="61"/>
      <c r="FEY75" s="61"/>
      <c r="FEZ75" s="61"/>
      <c r="FFA75" s="61"/>
      <c r="FFB75" s="61"/>
      <c r="FFC75" s="61"/>
      <c r="FFD75" s="61"/>
      <c r="FFE75" s="61"/>
      <c r="FFF75" s="61"/>
      <c r="FFG75" s="61"/>
      <c r="FFH75" s="61"/>
      <c r="FFI75" s="61"/>
      <c r="FFJ75" s="61"/>
      <c r="FFK75" s="61"/>
      <c r="FFL75" s="61"/>
      <c r="FFM75" s="61"/>
      <c r="FFN75" s="61"/>
      <c r="FFO75" s="61"/>
      <c r="FFP75" s="61"/>
      <c r="FFQ75" s="61"/>
      <c r="FFR75" s="61"/>
      <c r="FFS75" s="61"/>
      <c r="FFT75" s="61"/>
      <c r="FFU75" s="61"/>
      <c r="FFV75" s="61"/>
      <c r="FFW75" s="61"/>
      <c r="FFX75" s="61"/>
      <c r="FFY75" s="61"/>
      <c r="FFZ75" s="61"/>
      <c r="FGA75" s="61"/>
      <c r="FGB75" s="61"/>
      <c r="FGC75" s="61"/>
      <c r="FGD75" s="61"/>
      <c r="FGE75" s="61"/>
      <c r="FGF75" s="61"/>
      <c r="FGG75" s="61"/>
      <c r="FGH75" s="61"/>
      <c r="FGI75" s="61"/>
      <c r="FGJ75" s="61"/>
      <c r="FGK75" s="61"/>
      <c r="FGL75" s="61"/>
      <c r="FGM75" s="61"/>
      <c r="FGN75" s="61"/>
      <c r="FGO75" s="61"/>
      <c r="FGP75" s="61"/>
      <c r="FGQ75" s="61"/>
      <c r="FGR75" s="61"/>
      <c r="FGS75" s="61"/>
      <c r="FGT75" s="61"/>
      <c r="FGU75" s="61"/>
      <c r="FGV75" s="61"/>
      <c r="FGW75" s="61"/>
      <c r="FGX75" s="61"/>
      <c r="FGY75" s="61"/>
      <c r="FGZ75" s="61"/>
      <c r="FHA75" s="61"/>
      <c r="FHB75" s="61"/>
      <c r="FHC75" s="61"/>
      <c r="FHD75" s="61"/>
      <c r="FHE75" s="61"/>
      <c r="FHF75" s="61"/>
      <c r="FHG75" s="61"/>
      <c r="FHH75" s="61"/>
      <c r="FHI75" s="61"/>
      <c r="FHJ75" s="61"/>
      <c r="FHK75" s="61"/>
      <c r="FHL75" s="61"/>
      <c r="FHM75" s="61"/>
      <c r="FHN75" s="61"/>
      <c r="FHO75" s="61"/>
      <c r="FHP75" s="61"/>
      <c r="FHQ75" s="61"/>
      <c r="FHR75" s="61"/>
      <c r="FHS75" s="61"/>
      <c r="FHT75" s="61"/>
      <c r="FHU75" s="61"/>
      <c r="FHV75" s="61"/>
      <c r="FHW75" s="61"/>
      <c r="FHX75" s="61"/>
      <c r="FHY75" s="61"/>
      <c r="FHZ75" s="61"/>
      <c r="FIA75" s="61"/>
      <c r="FIB75" s="61"/>
      <c r="FIC75" s="61"/>
      <c r="FID75" s="61"/>
      <c r="FIE75" s="61"/>
      <c r="FIF75" s="61"/>
      <c r="FIG75" s="61"/>
      <c r="FIH75" s="61"/>
      <c r="FII75" s="61"/>
      <c r="FIJ75" s="61"/>
      <c r="FIK75" s="61"/>
      <c r="FIL75" s="61"/>
      <c r="FIM75" s="61"/>
      <c r="FIN75" s="61"/>
      <c r="FIO75" s="61"/>
      <c r="FIP75" s="61"/>
      <c r="FIQ75" s="61"/>
      <c r="FIR75" s="61"/>
      <c r="FIS75" s="61"/>
      <c r="FIT75" s="61"/>
      <c r="FIU75" s="61"/>
      <c r="FIV75" s="61"/>
      <c r="FIW75" s="61"/>
      <c r="FIX75" s="61"/>
      <c r="FIY75" s="61"/>
      <c r="FIZ75" s="61"/>
      <c r="FJA75" s="61"/>
      <c r="FJB75" s="61"/>
      <c r="FJC75" s="61"/>
      <c r="FJD75" s="61"/>
      <c r="FJE75" s="61"/>
      <c r="FJF75" s="61"/>
      <c r="FJG75" s="61"/>
      <c r="FJH75" s="61"/>
      <c r="FJI75" s="61"/>
      <c r="FJJ75" s="61"/>
      <c r="FJK75" s="61"/>
      <c r="FJL75" s="61"/>
      <c r="FJM75" s="61"/>
      <c r="FJN75" s="61"/>
      <c r="FJO75" s="61"/>
      <c r="FJP75" s="61"/>
      <c r="FJQ75" s="61"/>
      <c r="FJR75" s="61"/>
      <c r="FJS75" s="61"/>
      <c r="FJT75" s="61"/>
      <c r="FJU75" s="61"/>
      <c r="FJV75" s="61"/>
      <c r="FJW75" s="61"/>
      <c r="FJX75" s="61"/>
      <c r="FJY75" s="61"/>
      <c r="FJZ75" s="61"/>
      <c r="FKA75" s="61"/>
      <c r="FKB75" s="61"/>
      <c r="FKC75" s="61"/>
      <c r="FKD75" s="61"/>
      <c r="FKE75" s="61"/>
      <c r="FKF75" s="61"/>
      <c r="FKG75" s="61"/>
      <c r="FKH75" s="61"/>
      <c r="FKI75" s="61"/>
      <c r="FKJ75" s="61"/>
      <c r="FKK75" s="61"/>
      <c r="FKL75" s="61"/>
      <c r="FKM75" s="61"/>
      <c r="FKN75" s="61"/>
      <c r="FKO75" s="61"/>
      <c r="FKP75" s="61"/>
      <c r="FKQ75" s="61"/>
      <c r="FKR75" s="61"/>
      <c r="FKS75" s="61"/>
      <c r="FKT75" s="61"/>
      <c r="FKU75" s="61"/>
      <c r="FKV75" s="61"/>
      <c r="FKW75" s="61"/>
      <c r="FKX75" s="61"/>
      <c r="FKY75" s="61"/>
      <c r="FKZ75" s="61"/>
      <c r="FLA75" s="61"/>
      <c r="FLB75" s="61"/>
      <c r="FLC75" s="61"/>
      <c r="FLD75" s="61"/>
      <c r="FLE75" s="61"/>
      <c r="FLF75" s="61"/>
      <c r="FLG75" s="61"/>
      <c r="FLH75" s="61"/>
      <c r="FLI75" s="61"/>
      <c r="FLJ75" s="61"/>
      <c r="FLK75" s="61"/>
      <c r="FLL75" s="61"/>
      <c r="FLM75" s="61"/>
      <c r="FLN75" s="61"/>
      <c r="FLO75" s="61"/>
      <c r="FLP75" s="61"/>
      <c r="FLQ75" s="61"/>
      <c r="FLR75" s="61"/>
      <c r="FLS75" s="61"/>
      <c r="FLT75" s="61"/>
      <c r="FLU75" s="61"/>
      <c r="FLV75" s="61"/>
      <c r="FLW75" s="61"/>
      <c r="FLX75" s="61"/>
      <c r="FLY75" s="61"/>
      <c r="FLZ75" s="61"/>
      <c r="FMA75" s="61"/>
      <c r="FMB75" s="61"/>
      <c r="FMC75" s="61"/>
      <c r="FMD75" s="61"/>
      <c r="FME75" s="61"/>
      <c r="FMF75" s="61"/>
      <c r="FMG75" s="61"/>
      <c r="FMH75" s="61"/>
      <c r="FMI75" s="61"/>
      <c r="FMJ75" s="61"/>
      <c r="FMK75" s="61"/>
      <c r="FML75" s="61"/>
      <c r="FMM75" s="61"/>
      <c r="FMN75" s="61"/>
      <c r="FMO75" s="61"/>
      <c r="FMP75" s="61"/>
      <c r="FMQ75" s="61"/>
      <c r="FMR75" s="61"/>
      <c r="FMS75" s="61"/>
      <c r="FMT75" s="61"/>
      <c r="FMU75" s="61"/>
      <c r="FMV75" s="61"/>
      <c r="FMW75" s="61"/>
      <c r="FMX75" s="61"/>
      <c r="FMY75" s="61"/>
      <c r="FMZ75" s="61"/>
      <c r="FNA75" s="61"/>
      <c r="FNB75" s="61"/>
      <c r="FNC75" s="61"/>
      <c r="FND75" s="61"/>
      <c r="FNE75" s="61"/>
      <c r="FNF75" s="61"/>
      <c r="FNG75" s="61"/>
      <c r="FNH75" s="61"/>
      <c r="FNI75" s="61"/>
      <c r="FNJ75" s="61"/>
      <c r="FNK75" s="61"/>
      <c r="FNL75" s="61"/>
      <c r="FNM75" s="61"/>
      <c r="FNN75" s="61"/>
      <c r="FNO75" s="61"/>
      <c r="FNP75" s="61"/>
      <c r="FNQ75" s="61"/>
      <c r="FNR75" s="61"/>
      <c r="FNS75" s="61"/>
      <c r="FNT75" s="61"/>
      <c r="FNU75" s="61"/>
      <c r="FNV75" s="61"/>
      <c r="FNW75" s="61"/>
      <c r="FNX75" s="61"/>
      <c r="FNY75" s="61"/>
      <c r="FNZ75" s="61"/>
      <c r="FOA75" s="61"/>
      <c r="FOB75" s="61"/>
      <c r="FOC75" s="61"/>
      <c r="FOD75" s="61"/>
      <c r="FOE75" s="61"/>
      <c r="FOF75" s="61"/>
      <c r="FOG75" s="61"/>
      <c r="FOH75" s="61"/>
      <c r="FOI75" s="61"/>
      <c r="FOJ75" s="61"/>
      <c r="FOK75" s="61"/>
      <c r="FOL75" s="61"/>
      <c r="FOM75" s="61"/>
      <c r="FON75" s="61"/>
      <c r="FOO75" s="61"/>
      <c r="FOP75" s="61"/>
      <c r="FOQ75" s="61"/>
      <c r="FOR75" s="61"/>
      <c r="FOS75" s="61"/>
      <c r="FOT75" s="61"/>
      <c r="FOU75" s="61"/>
      <c r="FOV75" s="61"/>
      <c r="FOW75" s="61"/>
      <c r="FOX75" s="61"/>
      <c r="FOY75" s="61"/>
      <c r="FOZ75" s="61"/>
      <c r="FPA75" s="61"/>
      <c r="FPB75" s="61"/>
      <c r="FPC75" s="61"/>
      <c r="FPD75" s="61"/>
      <c r="FPE75" s="61"/>
      <c r="FPF75" s="61"/>
      <c r="FPG75" s="61"/>
      <c r="FPH75" s="61"/>
      <c r="FPI75" s="61"/>
      <c r="FPJ75" s="61"/>
      <c r="FPK75" s="61"/>
      <c r="FPL75" s="61"/>
      <c r="FPM75" s="61"/>
      <c r="FPN75" s="61"/>
      <c r="FPO75" s="61"/>
      <c r="FPP75" s="61"/>
      <c r="FPQ75" s="61"/>
      <c r="FPR75" s="61"/>
      <c r="FPS75" s="61"/>
      <c r="FPT75" s="61"/>
      <c r="FPU75" s="61"/>
      <c r="FPV75" s="61"/>
      <c r="FPW75" s="61"/>
      <c r="FPX75" s="61"/>
      <c r="FPY75" s="61"/>
      <c r="FPZ75" s="61"/>
      <c r="FQA75" s="61"/>
      <c r="FQB75" s="61"/>
      <c r="FQC75" s="61"/>
      <c r="FQD75" s="61"/>
      <c r="FQE75" s="61"/>
      <c r="FQF75" s="61"/>
      <c r="FQG75" s="61"/>
      <c r="FQH75" s="61"/>
      <c r="FQI75" s="61"/>
      <c r="FQJ75" s="61"/>
      <c r="FQK75" s="61"/>
      <c r="FQL75" s="61"/>
      <c r="FQM75" s="61"/>
      <c r="FQN75" s="61"/>
      <c r="FQO75" s="61"/>
      <c r="FQP75" s="61"/>
      <c r="FQQ75" s="61"/>
      <c r="FQR75" s="61"/>
      <c r="FQS75" s="61"/>
      <c r="FQT75" s="61"/>
      <c r="FQU75" s="61"/>
      <c r="FQV75" s="61"/>
      <c r="FQW75" s="61"/>
      <c r="FQX75" s="61"/>
      <c r="FQY75" s="61"/>
      <c r="FQZ75" s="61"/>
      <c r="FRA75" s="61"/>
      <c r="FRB75" s="61"/>
      <c r="FRC75" s="61"/>
      <c r="FRD75" s="61"/>
      <c r="FRE75" s="61"/>
      <c r="FRF75" s="61"/>
      <c r="FRG75" s="61"/>
      <c r="FRH75" s="61"/>
      <c r="FRI75" s="61"/>
      <c r="FRJ75" s="61"/>
      <c r="FRK75" s="61"/>
      <c r="FRL75" s="61"/>
      <c r="FRM75" s="61"/>
      <c r="FRN75" s="61"/>
      <c r="FRO75" s="61"/>
      <c r="FRP75" s="61"/>
      <c r="FRQ75" s="61"/>
      <c r="FRR75" s="61"/>
      <c r="FRS75" s="61"/>
      <c r="FRT75" s="61"/>
      <c r="FRU75" s="61"/>
      <c r="FRV75" s="61"/>
      <c r="FRW75" s="61"/>
      <c r="FRX75" s="61"/>
      <c r="FRY75" s="61"/>
      <c r="FRZ75" s="61"/>
      <c r="FSA75" s="61"/>
      <c r="FSB75" s="61"/>
      <c r="FSC75" s="61"/>
      <c r="FSD75" s="61"/>
      <c r="FSE75" s="61"/>
      <c r="FSF75" s="61"/>
      <c r="FSG75" s="61"/>
      <c r="FSH75" s="61"/>
      <c r="FSI75" s="61"/>
      <c r="FSJ75" s="61"/>
      <c r="FSK75" s="61"/>
      <c r="FSL75" s="61"/>
      <c r="FSM75" s="61"/>
      <c r="FSN75" s="61"/>
      <c r="FSO75" s="61"/>
      <c r="FSP75" s="61"/>
      <c r="FSQ75" s="61"/>
      <c r="FSR75" s="61"/>
      <c r="FSS75" s="61"/>
      <c r="FST75" s="61"/>
      <c r="FSU75" s="61"/>
      <c r="FSV75" s="61"/>
      <c r="FSW75" s="61"/>
      <c r="FSX75" s="61"/>
      <c r="FSY75" s="61"/>
      <c r="FSZ75" s="61"/>
      <c r="FTA75" s="61"/>
      <c r="FTB75" s="61"/>
      <c r="FTC75" s="61"/>
      <c r="FTD75" s="61"/>
      <c r="FTE75" s="61"/>
      <c r="FTF75" s="61"/>
      <c r="FTG75" s="61"/>
      <c r="FTH75" s="61"/>
      <c r="FTI75" s="61"/>
      <c r="FTJ75" s="61"/>
      <c r="FTK75" s="61"/>
      <c r="FTL75" s="61"/>
      <c r="FTM75" s="61"/>
      <c r="FTN75" s="61"/>
      <c r="FTO75" s="61"/>
      <c r="FTP75" s="61"/>
      <c r="FTQ75" s="61"/>
      <c r="FTR75" s="61"/>
      <c r="FTS75" s="61"/>
      <c r="FTT75" s="61"/>
      <c r="FTU75" s="61"/>
      <c r="FTV75" s="61"/>
      <c r="FTW75" s="61"/>
      <c r="FTX75" s="61"/>
      <c r="FTY75" s="61"/>
      <c r="FTZ75" s="61"/>
      <c r="FUA75" s="61"/>
      <c r="FUB75" s="61"/>
      <c r="FUC75" s="61"/>
      <c r="FUD75" s="61"/>
      <c r="FUE75" s="61"/>
      <c r="FUF75" s="61"/>
      <c r="FUG75" s="61"/>
      <c r="FUH75" s="61"/>
      <c r="FUI75" s="61"/>
      <c r="FUJ75" s="61"/>
      <c r="FUK75" s="61"/>
      <c r="FUL75" s="61"/>
      <c r="FUM75" s="61"/>
      <c r="FUN75" s="61"/>
      <c r="FUO75" s="61"/>
      <c r="FUP75" s="61"/>
      <c r="FUQ75" s="61"/>
      <c r="FUR75" s="61"/>
      <c r="FUS75" s="61"/>
      <c r="FUT75" s="61"/>
      <c r="FUU75" s="61"/>
      <c r="FUV75" s="61"/>
      <c r="FUW75" s="61"/>
      <c r="FUX75" s="61"/>
      <c r="FUY75" s="61"/>
      <c r="FUZ75" s="61"/>
      <c r="FVA75" s="61"/>
      <c r="FVB75" s="61"/>
      <c r="FVC75" s="61"/>
      <c r="FVD75" s="61"/>
      <c r="FVE75" s="61"/>
      <c r="FVF75" s="61"/>
      <c r="FVG75" s="61"/>
      <c r="FVH75" s="61"/>
      <c r="FVI75" s="61"/>
      <c r="FVJ75" s="61"/>
      <c r="FVK75" s="61"/>
      <c r="FVL75" s="61"/>
      <c r="FVM75" s="61"/>
      <c r="FVN75" s="61"/>
      <c r="FVO75" s="61"/>
      <c r="FVP75" s="61"/>
      <c r="FVQ75" s="61"/>
      <c r="FVR75" s="61"/>
      <c r="FVS75" s="61"/>
      <c r="FVT75" s="61"/>
      <c r="FVU75" s="61"/>
      <c r="FVV75" s="61"/>
      <c r="FVW75" s="61"/>
      <c r="FVX75" s="61"/>
      <c r="FVY75" s="61"/>
      <c r="FVZ75" s="61"/>
      <c r="FWA75" s="61"/>
      <c r="FWB75" s="61"/>
      <c r="FWC75" s="61"/>
      <c r="FWD75" s="61"/>
      <c r="FWE75" s="61"/>
      <c r="FWF75" s="61"/>
      <c r="FWG75" s="61"/>
      <c r="FWH75" s="61"/>
      <c r="FWI75" s="61"/>
      <c r="FWJ75" s="61"/>
      <c r="FWK75" s="61"/>
      <c r="FWL75" s="61"/>
      <c r="FWM75" s="61"/>
      <c r="FWN75" s="61"/>
      <c r="FWO75" s="61"/>
      <c r="FWP75" s="61"/>
      <c r="FWQ75" s="61"/>
      <c r="FWR75" s="61"/>
      <c r="FWS75" s="61"/>
      <c r="FWT75" s="61"/>
      <c r="FWU75" s="61"/>
      <c r="FWV75" s="61"/>
      <c r="FWW75" s="61"/>
      <c r="FWX75" s="61"/>
      <c r="FWY75" s="61"/>
      <c r="FWZ75" s="61"/>
      <c r="FXA75" s="61"/>
      <c r="FXB75" s="61"/>
      <c r="FXC75" s="61"/>
      <c r="FXD75" s="61"/>
      <c r="FXE75" s="61"/>
      <c r="FXF75" s="61"/>
      <c r="FXG75" s="61"/>
      <c r="FXH75" s="61"/>
      <c r="FXI75" s="61"/>
      <c r="FXJ75" s="61"/>
      <c r="FXK75" s="61"/>
      <c r="FXL75" s="61"/>
      <c r="FXM75" s="61"/>
      <c r="FXN75" s="61"/>
      <c r="FXO75" s="61"/>
      <c r="FXP75" s="61"/>
      <c r="FXQ75" s="61"/>
      <c r="FXR75" s="61"/>
      <c r="FXS75" s="61"/>
      <c r="FXT75" s="61"/>
      <c r="FXU75" s="61"/>
      <c r="FXV75" s="61"/>
      <c r="FXW75" s="61"/>
      <c r="FXX75" s="61"/>
      <c r="FXY75" s="61"/>
      <c r="FXZ75" s="61"/>
      <c r="FYA75" s="61"/>
      <c r="FYB75" s="61"/>
      <c r="FYC75" s="61"/>
      <c r="FYD75" s="61"/>
      <c r="FYE75" s="61"/>
      <c r="FYF75" s="61"/>
      <c r="FYG75" s="61"/>
      <c r="FYH75" s="61"/>
      <c r="FYI75" s="61"/>
      <c r="FYJ75" s="61"/>
      <c r="FYK75" s="61"/>
      <c r="FYL75" s="61"/>
      <c r="FYM75" s="61"/>
      <c r="FYN75" s="61"/>
      <c r="FYO75" s="61"/>
      <c r="FYP75" s="61"/>
      <c r="FYQ75" s="61"/>
      <c r="FYR75" s="61"/>
      <c r="FYS75" s="61"/>
      <c r="FYT75" s="61"/>
      <c r="FYU75" s="61"/>
      <c r="FYV75" s="61"/>
      <c r="FYW75" s="61"/>
      <c r="FYX75" s="61"/>
      <c r="FYY75" s="61"/>
      <c r="FYZ75" s="61"/>
      <c r="FZA75" s="61"/>
      <c r="FZB75" s="61"/>
      <c r="FZC75" s="61"/>
      <c r="FZD75" s="61"/>
      <c r="FZE75" s="61"/>
      <c r="FZF75" s="61"/>
      <c r="FZG75" s="61"/>
      <c r="FZH75" s="61"/>
      <c r="FZI75" s="61"/>
      <c r="FZJ75" s="61"/>
      <c r="FZK75" s="61"/>
      <c r="FZL75" s="61"/>
      <c r="FZM75" s="61"/>
      <c r="FZN75" s="61"/>
      <c r="FZO75" s="61"/>
      <c r="FZP75" s="61"/>
      <c r="FZQ75" s="61"/>
      <c r="FZR75" s="61"/>
      <c r="FZS75" s="61"/>
      <c r="FZT75" s="61"/>
      <c r="FZU75" s="61"/>
      <c r="FZV75" s="61"/>
      <c r="FZW75" s="61"/>
      <c r="FZX75" s="61"/>
      <c r="FZY75" s="61"/>
      <c r="FZZ75" s="61"/>
      <c r="GAA75" s="61"/>
      <c r="GAB75" s="61"/>
      <c r="GAC75" s="61"/>
      <c r="GAD75" s="61"/>
      <c r="GAE75" s="61"/>
      <c r="GAF75" s="61"/>
      <c r="GAG75" s="61"/>
      <c r="GAH75" s="61"/>
      <c r="GAI75" s="61"/>
      <c r="GAJ75" s="61"/>
      <c r="GAK75" s="61"/>
      <c r="GAL75" s="61"/>
      <c r="GAM75" s="61"/>
      <c r="GAN75" s="61"/>
      <c r="GAO75" s="61"/>
      <c r="GAP75" s="61"/>
      <c r="GAQ75" s="61"/>
      <c r="GAR75" s="61"/>
      <c r="GAS75" s="61"/>
      <c r="GAT75" s="61"/>
      <c r="GAU75" s="61"/>
      <c r="GAV75" s="61"/>
      <c r="GAW75" s="61"/>
      <c r="GAX75" s="61"/>
      <c r="GAY75" s="61"/>
      <c r="GAZ75" s="61"/>
      <c r="GBA75" s="61"/>
      <c r="GBB75" s="61"/>
      <c r="GBC75" s="61"/>
      <c r="GBD75" s="61"/>
      <c r="GBE75" s="61"/>
      <c r="GBF75" s="61"/>
      <c r="GBG75" s="61"/>
      <c r="GBH75" s="61"/>
      <c r="GBI75" s="61"/>
      <c r="GBJ75" s="61"/>
      <c r="GBK75" s="61"/>
      <c r="GBL75" s="61"/>
      <c r="GBM75" s="61"/>
      <c r="GBN75" s="61"/>
      <c r="GBO75" s="61"/>
      <c r="GBP75" s="61"/>
      <c r="GBQ75" s="61"/>
      <c r="GBR75" s="61"/>
      <c r="GBS75" s="61"/>
      <c r="GBT75" s="61"/>
      <c r="GBU75" s="61"/>
      <c r="GBV75" s="61"/>
      <c r="GBW75" s="61"/>
      <c r="GBX75" s="61"/>
      <c r="GBY75" s="61"/>
      <c r="GBZ75" s="61"/>
      <c r="GCA75" s="61"/>
      <c r="GCB75" s="61"/>
      <c r="GCC75" s="61"/>
      <c r="GCD75" s="61"/>
      <c r="GCE75" s="61"/>
      <c r="GCF75" s="61"/>
      <c r="GCG75" s="61"/>
      <c r="GCH75" s="61"/>
      <c r="GCI75" s="61"/>
      <c r="GCJ75" s="61"/>
      <c r="GCK75" s="61"/>
      <c r="GCL75" s="61"/>
      <c r="GCM75" s="61"/>
      <c r="GCN75" s="61"/>
      <c r="GCO75" s="61"/>
      <c r="GCP75" s="61"/>
      <c r="GCQ75" s="61"/>
      <c r="GCR75" s="61"/>
      <c r="GCS75" s="61"/>
      <c r="GCT75" s="61"/>
      <c r="GCU75" s="61"/>
      <c r="GCV75" s="61"/>
      <c r="GCW75" s="61"/>
      <c r="GCX75" s="61"/>
      <c r="GCY75" s="61"/>
      <c r="GCZ75" s="61"/>
      <c r="GDA75" s="61"/>
      <c r="GDB75" s="61"/>
      <c r="GDC75" s="61"/>
      <c r="GDD75" s="61"/>
      <c r="GDE75" s="61"/>
      <c r="GDF75" s="61"/>
      <c r="GDG75" s="61"/>
      <c r="GDH75" s="61"/>
      <c r="GDI75" s="61"/>
      <c r="GDJ75" s="61"/>
      <c r="GDK75" s="61"/>
      <c r="GDL75" s="61"/>
      <c r="GDM75" s="61"/>
      <c r="GDN75" s="61"/>
      <c r="GDO75" s="61"/>
      <c r="GDP75" s="61"/>
      <c r="GDQ75" s="61"/>
      <c r="GDR75" s="61"/>
      <c r="GDS75" s="61"/>
      <c r="GDT75" s="61"/>
      <c r="GDU75" s="61"/>
      <c r="GDV75" s="61"/>
      <c r="GDW75" s="61"/>
      <c r="GDX75" s="61"/>
      <c r="GDY75" s="61"/>
      <c r="GDZ75" s="61"/>
      <c r="GEA75" s="61"/>
      <c r="GEB75" s="61"/>
      <c r="GEC75" s="61"/>
      <c r="GED75" s="61"/>
      <c r="GEE75" s="61"/>
      <c r="GEF75" s="61"/>
      <c r="GEG75" s="61"/>
      <c r="GEH75" s="61"/>
      <c r="GEI75" s="61"/>
      <c r="GEJ75" s="61"/>
      <c r="GEK75" s="61"/>
      <c r="GEL75" s="61"/>
      <c r="GEM75" s="61"/>
      <c r="GEN75" s="61"/>
      <c r="GEO75" s="61"/>
      <c r="GEP75" s="61"/>
      <c r="GEQ75" s="61"/>
      <c r="GER75" s="61"/>
      <c r="GES75" s="61"/>
      <c r="GET75" s="61"/>
      <c r="GEU75" s="61"/>
      <c r="GEV75" s="61"/>
      <c r="GEW75" s="61"/>
      <c r="GEX75" s="61"/>
      <c r="GEY75" s="61"/>
      <c r="GEZ75" s="61"/>
      <c r="GFA75" s="61"/>
      <c r="GFB75" s="61"/>
      <c r="GFC75" s="61"/>
      <c r="GFD75" s="61"/>
      <c r="GFE75" s="61"/>
      <c r="GFF75" s="61"/>
      <c r="GFG75" s="61"/>
      <c r="GFH75" s="61"/>
      <c r="GFI75" s="61"/>
      <c r="GFJ75" s="61"/>
      <c r="GFK75" s="61"/>
      <c r="GFL75" s="61"/>
      <c r="GFM75" s="61"/>
      <c r="GFN75" s="61"/>
      <c r="GFO75" s="61"/>
      <c r="GFP75" s="61"/>
      <c r="GFQ75" s="61"/>
      <c r="GFR75" s="61"/>
      <c r="GFS75" s="61"/>
      <c r="GFT75" s="61"/>
      <c r="GFU75" s="61"/>
      <c r="GFV75" s="61"/>
      <c r="GFW75" s="61"/>
      <c r="GFX75" s="61"/>
      <c r="GFY75" s="61"/>
      <c r="GFZ75" s="61"/>
      <c r="GGA75" s="61"/>
      <c r="GGB75" s="61"/>
      <c r="GGC75" s="61"/>
      <c r="GGD75" s="61"/>
      <c r="GGE75" s="61"/>
      <c r="GGF75" s="61"/>
      <c r="GGG75" s="61"/>
      <c r="GGH75" s="61"/>
      <c r="GGI75" s="61"/>
      <c r="GGJ75" s="61"/>
      <c r="GGK75" s="61"/>
      <c r="GGL75" s="61"/>
      <c r="GGM75" s="61"/>
      <c r="GGN75" s="61"/>
      <c r="GGO75" s="61"/>
      <c r="GGP75" s="61"/>
      <c r="GGQ75" s="61"/>
      <c r="GGR75" s="61"/>
      <c r="GGS75" s="61"/>
      <c r="GGT75" s="61"/>
      <c r="GGU75" s="61"/>
      <c r="GGV75" s="61"/>
      <c r="GGW75" s="61"/>
      <c r="GGX75" s="61"/>
      <c r="GGY75" s="61"/>
      <c r="GGZ75" s="61"/>
      <c r="GHA75" s="61"/>
      <c r="GHB75" s="61"/>
      <c r="GHC75" s="61"/>
      <c r="GHD75" s="61"/>
      <c r="GHE75" s="61"/>
      <c r="GHF75" s="61"/>
      <c r="GHG75" s="61"/>
      <c r="GHH75" s="61"/>
      <c r="GHI75" s="61"/>
      <c r="GHJ75" s="61"/>
      <c r="GHK75" s="61"/>
      <c r="GHL75" s="61"/>
      <c r="GHM75" s="61"/>
      <c r="GHN75" s="61"/>
      <c r="GHO75" s="61"/>
      <c r="GHP75" s="61"/>
      <c r="GHQ75" s="61"/>
      <c r="GHR75" s="61"/>
      <c r="GHS75" s="61"/>
      <c r="GHT75" s="61"/>
      <c r="GHU75" s="61"/>
      <c r="GHV75" s="61"/>
      <c r="GHW75" s="61"/>
      <c r="GHX75" s="61"/>
      <c r="GHY75" s="61"/>
      <c r="GHZ75" s="61"/>
      <c r="GIA75" s="61"/>
      <c r="GIB75" s="61"/>
      <c r="GIC75" s="61"/>
      <c r="GID75" s="61"/>
      <c r="GIE75" s="61"/>
      <c r="GIF75" s="61"/>
      <c r="GIG75" s="61"/>
      <c r="GIH75" s="61"/>
      <c r="GII75" s="61"/>
      <c r="GIJ75" s="61"/>
      <c r="GIK75" s="61"/>
      <c r="GIL75" s="61"/>
      <c r="GIM75" s="61"/>
      <c r="GIN75" s="61"/>
      <c r="GIO75" s="61"/>
      <c r="GIP75" s="61"/>
      <c r="GIQ75" s="61"/>
      <c r="GIR75" s="61"/>
      <c r="GIS75" s="61"/>
      <c r="GIT75" s="61"/>
      <c r="GIU75" s="61"/>
      <c r="GIV75" s="61"/>
      <c r="GIW75" s="61"/>
      <c r="GIX75" s="61"/>
      <c r="GIY75" s="61"/>
      <c r="GIZ75" s="61"/>
      <c r="GJA75" s="61"/>
      <c r="GJB75" s="61"/>
      <c r="GJC75" s="61"/>
      <c r="GJD75" s="61"/>
      <c r="GJE75" s="61"/>
      <c r="GJF75" s="61"/>
      <c r="GJG75" s="61"/>
      <c r="GJH75" s="61"/>
      <c r="GJI75" s="61"/>
      <c r="GJJ75" s="61"/>
      <c r="GJK75" s="61"/>
      <c r="GJL75" s="61"/>
      <c r="GJM75" s="61"/>
      <c r="GJN75" s="61"/>
      <c r="GJO75" s="61"/>
      <c r="GJP75" s="61"/>
      <c r="GJQ75" s="61"/>
      <c r="GJR75" s="61"/>
      <c r="GJS75" s="61"/>
      <c r="GJT75" s="61"/>
      <c r="GJU75" s="61"/>
      <c r="GJV75" s="61"/>
      <c r="GJW75" s="61"/>
      <c r="GJX75" s="61"/>
      <c r="GJY75" s="61"/>
      <c r="GJZ75" s="61"/>
      <c r="GKA75" s="61"/>
      <c r="GKB75" s="61"/>
      <c r="GKC75" s="61"/>
      <c r="GKD75" s="61"/>
      <c r="GKE75" s="61"/>
      <c r="GKF75" s="61"/>
      <c r="GKG75" s="61"/>
      <c r="GKH75" s="61"/>
      <c r="GKI75" s="61"/>
      <c r="GKJ75" s="61"/>
      <c r="GKK75" s="61"/>
      <c r="GKL75" s="61"/>
      <c r="GKM75" s="61"/>
      <c r="GKN75" s="61"/>
      <c r="GKO75" s="61"/>
      <c r="GKP75" s="61"/>
      <c r="GKQ75" s="61"/>
      <c r="GKR75" s="61"/>
      <c r="GKS75" s="61"/>
      <c r="GKT75" s="61"/>
      <c r="GKU75" s="61"/>
      <c r="GKV75" s="61"/>
      <c r="GKW75" s="61"/>
      <c r="GKX75" s="61"/>
      <c r="GKY75" s="61"/>
      <c r="GKZ75" s="61"/>
      <c r="GLA75" s="61"/>
      <c r="GLB75" s="61"/>
      <c r="GLC75" s="61"/>
      <c r="GLD75" s="61"/>
      <c r="GLE75" s="61"/>
      <c r="GLF75" s="61"/>
      <c r="GLG75" s="61"/>
      <c r="GLH75" s="61"/>
      <c r="GLI75" s="61"/>
      <c r="GLJ75" s="61"/>
      <c r="GLK75" s="61"/>
      <c r="GLL75" s="61"/>
      <c r="GLM75" s="61"/>
      <c r="GLN75" s="61"/>
      <c r="GLO75" s="61"/>
      <c r="GLP75" s="61"/>
      <c r="GLQ75" s="61"/>
      <c r="GLR75" s="61"/>
      <c r="GLS75" s="61"/>
      <c r="GLT75" s="61"/>
      <c r="GLU75" s="61"/>
      <c r="GLV75" s="61"/>
      <c r="GLW75" s="61"/>
      <c r="GLX75" s="61"/>
      <c r="GLY75" s="61"/>
      <c r="GLZ75" s="61"/>
      <c r="GMA75" s="61"/>
      <c r="GMB75" s="61"/>
      <c r="GMC75" s="61"/>
      <c r="GMD75" s="61"/>
      <c r="GME75" s="61"/>
      <c r="GMF75" s="61"/>
      <c r="GMG75" s="61"/>
      <c r="GMH75" s="61"/>
      <c r="GMI75" s="61"/>
      <c r="GMJ75" s="61"/>
      <c r="GMK75" s="61"/>
      <c r="GML75" s="61"/>
      <c r="GMM75" s="61"/>
      <c r="GMN75" s="61"/>
      <c r="GMO75" s="61"/>
      <c r="GMP75" s="61"/>
      <c r="GMQ75" s="61"/>
      <c r="GMR75" s="61"/>
      <c r="GMS75" s="61"/>
      <c r="GMT75" s="61"/>
      <c r="GMU75" s="61"/>
      <c r="GMV75" s="61"/>
      <c r="GMW75" s="61"/>
      <c r="GMX75" s="61"/>
      <c r="GMY75" s="61"/>
      <c r="GMZ75" s="61"/>
      <c r="GNA75" s="61"/>
      <c r="GNB75" s="61"/>
      <c r="GNC75" s="61"/>
      <c r="GND75" s="61"/>
      <c r="GNE75" s="61"/>
      <c r="GNF75" s="61"/>
      <c r="GNG75" s="61"/>
      <c r="GNH75" s="61"/>
      <c r="GNI75" s="61"/>
      <c r="GNJ75" s="61"/>
      <c r="GNK75" s="61"/>
      <c r="GNL75" s="61"/>
      <c r="GNM75" s="61"/>
      <c r="GNN75" s="61"/>
      <c r="GNO75" s="61"/>
      <c r="GNP75" s="61"/>
      <c r="GNQ75" s="61"/>
      <c r="GNR75" s="61"/>
      <c r="GNS75" s="61"/>
      <c r="GNT75" s="61"/>
      <c r="GNU75" s="61"/>
      <c r="GNV75" s="61"/>
      <c r="GNW75" s="61"/>
      <c r="GNX75" s="61"/>
      <c r="GNY75" s="61"/>
      <c r="GNZ75" s="61"/>
      <c r="GOA75" s="61"/>
      <c r="GOB75" s="61"/>
      <c r="GOC75" s="61"/>
      <c r="GOD75" s="61"/>
      <c r="GOE75" s="61"/>
      <c r="GOF75" s="61"/>
      <c r="GOG75" s="61"/>
      <c r="GOH75" s="61"/>
      <c r="GOI75" s="61"/>
      <c r="GOJ75" s="61"/>
      <c r="GOK75" s="61"/>
      <c r="GOL75" s="61"/>
      <c r="GOM75" s="61"/>
      <c r="GON75" s="61"/>
      <c r="GOO75" s="61"/>
      <c r="GOP75" s="61"/>
      <c r="GOQ75" s="61"/>
      <c r="GOR75" s="61"/>
      <c r="GOS75" s="61"/>
      <c r="GOT75" s="61"/>
      <c r="GOU75" s="61"/>
      <c r="GOV75" s="61"/>
      <c r="GOW75" s="61"/>
      <c r="GOX75" s="61"/>
      <c r="GOY75" s="61"/>
      <c r="GOZ75" s="61"/>
      <c r="GPA75" s="61"/>
      <c r="GPB75" s="61"/>
      <c r="GPC75" s="61"/>
      <c r="GPD75" s="61"/>
      <c r="GPE75" s="61"/>
      <c r="GPF75" s="61"/>
      <c r="GPG75" s="61"/>
      <c r="GPH75" s="61"/>
      <c r="GPI75" s="61"/>
      <c r="GPJ75" s="61"/>
      <c r="GPK75" s="61"/>
      <c r="GPL75" s="61"/>
      <c r="GPM75" s="61"/>
      <c r="GPN75" s="61"/>
      <c r="GPO75" s="61"/>
      <c r="GPP75" s="61"/>
      <c r="GPQ75" s="61"/>
      <c r="GPR75" s="61"/>
      <c r="GPS75" s="61"/>
      <c r="GPT75" s="61"/>
      <c r="GPU75" s="61"/>
      <c r="GPV75" s="61"/>
      <c r="GPW75" s="61"/>
      <c r="GPX75" s="61"/>
      <c r="GPY75" s="61"/>
      <c r="GPZ75" s="61"/>
      <c r="GQA75" s="61"/>
      <c r="GQB75" s="61"/>
      <c r="GQC75" s="61"/>
      <c r="GQD75" s="61"/>
      <c r="GQE75" s="61"/>
      <c r="GQF75" s="61"/>
      <c r="GQG75" s="61"/>
      <c r="GQH75" s="61"/>
      <c r="GQI75" s="61"/>
      <c r="GQJ75" s="61"/>
      <c r="GQK75" s="61"/>
      <c r="GQL75" s="61"/>
      <c r="GQM75" s="61"/>
      <c r="GQN75" s="61"/>
      <c r="GQO75" s="61"/>
      <c r="GQP75" s="61"/>
      <c r="GQQ75" s="61"/>
      <c r="GQR75" s="61"/>
      <c r="GQS75" s="61"/>
      <c r="GQT75" s="61"/>
      <c r="GQU75" s="61"/>
      <c r="GQV75" s="61"/>
      <c r="GQW75" s="61"/>
      <c r="GQX75" s="61"/>
      <c r="GQY75" s="61"/>
      <c r="GQZ75" s="61"/>
      <c r="GRA75" s="61"/>
      <c r="GRB75" s="61"/>
      <c r="GRC75" s="61"/>
      <c r="GRD75" s="61"/>
      <c r="GRE75" s="61"/>
      <c r="GRF75" s="61"/>
      <c r="GRG75" s="61"/>
      <c r="GRH75" s="61"/>
      <c r="GRI75" s="61"/>
      <c r="GRJ75" s="61"/>
      <c r="GRK75" s="61"/>
      <c r="GRL75" s="61"/>
      <c r="GRM75" s="61"/>
      <c r="GRN75" s="61"/>
      <c r="GRO75" s="61"/>
      <c r="GRP75" s="61"/>
      <c r="GRQ75" s="61"/>
      <c r="GRR75" s="61"/>
      <c r="GRS75" s="61"/>
      <c r="GRT75" s="61"/>
      <c r="GRU75" s="61"/>
      <c r="GRV75" s="61"/>
      <c r="GRW75" s="61"/>
      <c r="GRX75" s="61"/>
      <c r="GRY75" s="61"/>
      <c r="GRZ75" s="61"/>
      <c r="GSA75" s="61"/>
      <c r="GSB75" s="61"/>
      <c r="GSC75" s="61"/>
      <c r="GSD75" s="61"/>
      <c r="GSE75" s="61"/>
      <c r="GSF75" s="61"/>
      <c r="GSG75" s="61"/>
      <c r="GSH75" s="61"/>
      <c r="GSI75" s="61"/>
      <c r="GSJ75" s="61"/>
      <c r="GSK75" s="61"/>
      <c r="GSL75" s="61"/>
      <c r="GSM75" s="61"/>
      <c r="GSN75" s="61"/>
      <c r="GSO75" s="61"/>
      <c r="GSP75" s="61"/>
      <c r="GSQ75" s="61"/>
      <c r="GSR75" s="61"/>
      <c r="GSS75" s="61"/>
      <c r="GST75" s="61"/>
      <c r="GSU75" s="61"/>
      <c r="GSV75" s="61"/>
      <c r="GSW75" s="61"/>
      <c r="GSX75" s="61"/>
      <c r="GSY75" s="61"/>
      <c r="GSZ75" s="61"/>
      <c r="GTA75" s="61"/>
      <c r="GTB75" s="61"/>
      <c r="GTC75" s="61"/>
      <c r="GTD75" s="61"/>
      <c r="GTE75" s="61"/>
      <c r="GTF75" s="61"/>
      <c r="GTG75" s="61"/>
      <c r="GTH75" s="61"/>
      <c r="GTI75" s="61"/>
      <c r="GTJ75" s="61"/>
      <c r="GTK75" s="61"/>
      <c r="GTL75" s="61"/>
      <c r="GTM75" s="61"/>
      <c r="GTN75" s="61"/>
      <c r="GTO75" s="61"/>
      <c r="GTP75" s="61"/>
      <c r="GTQ75" s="61"/>
      <c r="GTR75" s="61"/>
      <c r="GTS75" s="61"/>
      <c r="GTT75" s="61"/>
      <c r="GTU75" s="61"/>
      <c r="GTV75" s="61"/>
      <c r="GTW75" s="61"/>
      <c r="GTX75" s="61"/>
      <c r="GTY75" s="61"/>
      <c r="GTZ75" s="61"/>
      <c r="GUA75" s="61"/>
      <c r="GUB75" s="61"/>
      <c r="GUC75" s="61"/>
      <c r="GUD75" s="61"/>
      <c r="GUE75" s="61"/>
      <c r="GUF75" s="61"/>
      <c r="GUG75" s="61"/>
      <c r="GUH75" s="61"/>
      <c r="GUI75" s="61"/>
      <c r="GUJ75" s="61"/>
      <c r="GUK75" s="61"/>
      <c r="GUL75" s="61"/>
      <c r="GUM75" s="61"/>
      <c r="GUN75" s="61"/>
      <c r="GUO75" s="61"/>
      <c r="GUP75" s="61"/>
      <c r="GUQ75" s="61"/>
      <c r="GUR75" s="61"/>
      <c r="GUS75" s="61"/>
      <c r="GUT75" s="61"/>
      <c r="GUU75" s="61"/>
      <c r="GUV75" s="61"/>
      <c r="GUW75" s="61"/>
      <c r="GUX75" s="61"/>
      <c r="GUY75" s="61"/>
      <c r="GUZ75" s="61"/>
      <c r="GVA75" s="61"/>
      <c r="GVB75" s="61"/>
      <c r="GVC75" s="61"/>
      <c r="GVD75" s="61"/>
      <c r="GVE75" s="61"/>
      <c r="GVF75" s="61"/>
      <c r="GVG75" s="61"/>
      <c r="GVH75" s="61"/>
      <c r="GVI75" s="61"/>
      <c r="GVJ75" s="61"/>
      <c r="GVK75" s="61"/>
      <c r="GVL75" s="61"/>
      <c r="GVM75" s="61"/>
      <c r="GVN75" s="61"/>
      <c r="GVO75" s="61"/>
      <c r="GVP75" s="61"/>
      <c r="GVQ75" s="61"/>
      <c r="GVR75" s="61"/>
      <c r="GVS75" s="61"/>
      <c r="GVT75" s="61"/>
      <c r="GVU75" s="61"/>
      <c r="GVV75" s="61"/>
      <c r="GVW75" s="61"/>
      <c r="GVX75" s="61"/>
      <c r="GVY75" s="61"/>
      <c r="GVZ75" s="61"/>
      <c r="GWA75" s="61"/>
      <c r="GWB75" s="61"/>
      <c r="GWC75" s="61"/>
      <c r="GWD75" s="61"/>
      <c r="GWE75" s="61"/>
      <c r="GWF75" s="61"/>
      <c r="GWG75" s="61"/>
      <c r="GWH75" s="61"/>
      <c r="GWI75" s="61"/>
      <c r="GWJ75" s="61"/>
      <c r="GWK75" s="61"/>
      <c r="GWL75" s="61"/>
      <c r="GWM75" s="61"/>
      <c r="GWN75" s="61"/>
      <c r="GWO75" s="61"/>
      <c r="GWP75" s="61"/>
      <c r="GWQ75" s="61"/>
      <c r="GWR75" s="61"/>
      <c r="GWS75" s="61"/>
      <c r="GWT75" s="61"/>
      <c r="GWU75" s="61"/>
      <c r="GWV75" s="61"/>
      <c r="GWW75" s="61"/>
      <c r="GWX75" s="61"/>
      <c r="GWY75" s="61"/>
      <c r="GWZ75" s="61"/>
      <c r="GXA75" s="61"/>
      <c r="GXB75" s="61"/>
      <c r="GXC75" s="61"/>
      <c r="GXD75" s="61"/>
      <c r="GXE75" s="61"/>
      <c r="GXF75" s="61"/>
      <c r="GXG75" s="61"/>
      <c r="GXH75" s="61"/>
      <c r="GXI75" s="61"/>
      <c r="GXJ75" s="61"/>
      <c r="GXK75" s="61"/>
      <c r="GXL75" s="61"/>
      <c r="GXM75" s="61"/>
      <c r="GXN75" s="61"/>
      <c r="GXO75" s="61"/>
      <c r="GXP75" s="61"/>
      <c r="GXQ75" s="61"/>
      <c r="GXR75" s="61"/>
      <c r="GXS75" s="61"/>
      <c r="GXT75" s="61"/>
      <c r="GXU75" s="61"/>
      <c r="GXV75" s="61"/>
      <c r="GXW75" s="61"/>
      <c r="GXX75" s="61"/>
      <c r="GXY75" s="61"/>
      <c r="GXZ75" s="61"/>
      <c r="GYA75" s="61"/>
      <c r="GYB75" s="61"/>
      <c r="GYC75" s="61"/>
      <c r="GYD75" s="61"/>
      <c r="GYE75" s="61"/>
      <c r="GYF75" s="61"/>
      <c r="GYG75" s="61"/>
      <c r="GYH75" s="61"/>
      <c r="GYI75" s="61"/>
      <c r="GYJ75" s="61"/>
      <c r="GYK75" s="61"/>
      <c r="GYL75" s="61"/>
      <c r="GYM75" s="61"/>
      <c r="GYN75" s="61"/>
      <c r="GYO75" s="61"/>
      <c r="GYP75" s="61"/>
      <c r="GYQ75" s="61"/>
      <c r="GYR75" s="61"/>
      <c r="GYS75" s="61"/>
      <c r="GYT75" s="61"/>
      <c r="GYU75" s="61"/>
      <c r="GYV75" s="61"/>
      <c r="GYW75" s="61"/>
      <c r="GYX75" s="61"/>
      <c r="GYY75" s="61"/>
      <c r="GYZ75" s="61"/>
      <c r="GZA75" s="61"/>
      <c r="GZB75" s="61"/>
      <c r="GZC75" s="61"/>
      <c r="GZD75" s="61"/>
      <c r="GZE75" s="61"/>
      <c r="GZF75" s="61"/>
      <c r="GZG75" s="61"/>
      <c r="GZH75" s="61"/>
      <c r="GZI75" s="61"/>
      <c r="GZJ75" s="61"/>
      <c r="GZK75" s="61"/>
      <c r="GZL75" s="61"/>
      <c r="GZM75" s="61"/>
      <c r="GZN75" s="61"/>
      <c r="GZO75" s="61"/>
      <c r="GZP75" s="61"/>
      <c r="GZQ75" s="61"/>
      <c r="GZR75" s="61"/>
      <c r="GZS75" s="61"/>
      <c r="GZT75" s="61"/>
      <c r="GZU75" s="61"/>
      <c r="GZV75" s="61"/>
      <c r="GZW75" s="61"/>
      <c r="GZX75" s="61"/>
      <c r="GZY75" s="61"/>
      <c r="GZZ75" s="61"/>
      <c r="HAA75" s="61"/>
      <c r="HAB75" s="61"/>
      <c r="HAC75" s="61"/>
      <c r="HAD75" s="61"/>
      <c r="HAE75" s="61"/>
      <c r="HAF75" s="61"/>
      <c r="HAG75" s="61"/>
      <c r="HAH75" s="61"/>
      <c r="HAI75" s="61"/>
      <c r="HAJ75" s="61"/>
      <c r="HAK75" s="61"/>
      <c r="HAL75" s="61"/>
      <c r="HAM75" s="61"/>
      <c r="HAN75" s="61"/>
      <c r="HAO75" s="61"/>
      <c r="HAP75" s="61"/>
      <c r="HAQ75" s="61"/>
      <c r="HAR75" s="61"/>
      <c r="HAS75" s="61"/>
      <c r="HAT75" s="61"/>
      <c r="HAU75" s="61"/>
      <c r="HAV75" s="61"/>
      <c r="HAW75" s="61"/>
      <c r="HAX75" s="61"/>
      <c r="HAY75" s="61"/>
      <c r="HAZ75" s="61"/>
      <c r="HBA75" s="61"/>
      <c r="HBB75" s="61"/>
      <c r="HBC75" s="61"/>
      <c r="HBD75" s="61"/>
      <c r="HBE75" s="61"/>
      <c r="HBF75" s="61"/>
      <c r="HBG75" s="61"/>
      <c r="HBH75" s="61"/>
      <c r="HBI75" s="61"/>
      <c r="HBJ75" s="61"/>
      <c r="HBK75" s="61"/>
      <c r="HBL75" s="61"/>
      <c r="HBM75" s="61"/>
      <c r="HBN75" s="61"/>
      <c r="HBO75" s="61"/>
      <c r="HBP75" s="61"/>
      <c r="HBQ75" s="61"/>
      <c r="HBR75" s="61"/>
      <c r="HBS75" s="61"/>
      <c r="HBT75" s="61"/>
      <c r="HBU75" s="61"/>
      <c r="HBV75" s="61"/>
      <c r="HBW75" s="61"/>
      <c r="HBX75" s="61"/>
      <c r="HBY75" s="61"/>
      <c r="HBZ75" s="61"/>
      <c r="HCA75" s="61"/>
      <c r="HCB75" s="61"/>
      <c r="HCC75" s="61"/>
      <c r="HCD75" s="61"/>
      <c r="HCE75" s="61"/>
      <c r="HCF75" s="61"/>
      <c r="HCG75" s="61"/>
      <c r="HCH75" s="61"/>
      <c r="HCI75" s="61"/>
      <c r="HCJ75" s="61"/>
      <c r="HCK75" s="61"/>
      <c r="HCL75" s="61"/>
      <c r="HCM75" s="61"/>
      <c r="HCN75" s="61"/>
      <c r="HCO75" s="61"/>
      <c r="HCP75" s="61"/>
      <c r="HCQ75" s="61"/>
      <c r="HCR75" s="61"/>
      <c r="HCS75" s="61"/>
      <c r="HCT75" s="61"/>
      <c r="HCU75" s="61"/>
      <c r="HCV75" s="61"/>
      <c r="HCW75" s="61"/>
      <c r="HCX75" s="61"/>
      <c r="HCY75" s="61"/>
      <c r="HCZ75" s="61"/>
      <c r="HDA75" s="61"/>
      <c r="HDB75" s="61"/>
      <c r="HDC75" s="61"/>
      <c r="HDD75" s="61"/>
      <c r="HDE75" s="61"/>
      <c r="HDF75" s="61"/>
      <c r="HDG75" s="61"/>
      <c r="HDH75" s="61"/>
      <c r="HDI75" s="61"/>
      <c r="HDJ75" s="61"/>
      <c r="HDK75" s="61"/>
      <c r="HDL75" s="61"/>
      <c r="HDM75" s="61"/>
      <c r="HDN75" s="61"/>
      <c r="HDO75" s="61"/>
      <c r="HDP75" s="61"/>
      <c r="HDQ75" s="61"/>
      <c r="HDR75" s="61"/>
      <c r="HDS75" s="61"/>
      <c r="HDT75" s="61"/>
      <c r="HDU75" s="61"/>
      <c r="HDV75" s="61"/>
      <c r="HDW75" s="61"/>
      <c r="HDX75" s="61"/>
      <c r="HDY75" s="61"/>
      <c r="HDZ75" s="61"/>
      <c r="HEA75" s="61"/>
      <c r="HEB75" s="61"/>
      <c r="HEC75" s="61"/>
      <c r="HED75" s="61"/>
      <c r="HEE75" s="61"/>
      <c r="HEF75" s="61"/>
      <c r="HEG75" s="61"/>
      <c r="HEH75" s="61"/>
      <c r="HEI75" s="61"/>
      <c r="HEJ75" s="61"/>
      <c r="HEK75" s="61"/>
      <c r="HEL75" s="61"/>
      <c r="HEM75" s="61"/>
      <c r="HEN75" s="61"/>
      <c r="HEO75" s="61"/>
      <c r="HEP75" s="61"/>
      <c r="HEQ75" s="61"/>
      <c r="HER75" s="61"/>
      <c r="HES75" s="61"/>
      <c r="HET75" s="61"/>
      <c r="HEU75" s="61"/>
      <c r="HEV75" s="61"/>
      <c r="HEW75" s="61"/>
      <c r="HEX75" s="61"/>
      <c r="HEY75" s="61"/>
      <c r="HEZ75" s="61"/>
      <c r="HFA75" s="61"/>
      <c r="HFB75" s="61"/>
      <c r="HFC75" s="61"/>
      <c r="HFD75" s="61"/>
      <c r="HFE75" s="61"/>
      <c r="HFF75" s="61"/>
      <c r="HFG75" s="61"/>
      <c r="HFH75" s="61"/>
      <c r="HFI75" s="61"/>
      <c r="HFJ75" s="61"/>
      <c r="HFK75" s="61"/>
      <c r="HFL75" s="61"/>
      <c r="HFM75" s="61"/>
      <c r="HFN75" s="61"/>
      <c r="HFO75" s="61"/>
      <c r="HFP75" s="61"/>
      <c r="HFQ75" s="61"/>
      <c r="HFR75" s="61"/>
      <c r="HFS75" s="61"/>
      <c r="HFT75" s="61"/>
      <c r="HFU75" s="61"/>
      <c r="HFV75" s="61"/>
      <c r="HFW75" s="61"/>
      <c r="HFX75" s="61"/>
      <c r="HFY75" s="61"/>
      <c r="HFZ75" s="61"/>
      <c r="HGA75" s="61"/>
      <c r="HGB75" s="61"/>
      <c r="HGC75" s="61"/>
      <c r="HGD75" s="61"/>
      <c r="HGE75" s="61"/>
      <c r="HGF75" s="61"/>
      <c r="HGG75" s="61"/>
      <c r="HGH75" s="61"/>
      <c r="HGI75" s="61"/>
      <c r="HGJ75" s="61"/>
      <c r="HGK75" s="61"/>
      <c r="HGL75" s="61"/>
      <c r="HGM75" s="61"/>
      <c r="HGN75" s="61"/>
      <c r="HGO75" s="61"/>
      <c r="HGP75" s="61"/>
      <c r="HGQ75" s="61"/>
      <c r="HGR75" s="61"/>
      <c r="HGS75" s="61"/>
      <c r="HGT75" s="61"/>
      <c r="HGU75" s="61"/>
      <c r="HGV75" s="61"/>
      <c r="HGW75" s="61"/>
      <c r="HGX75" s="61"/>
      <c r="HGY75" s="61"/>
      <c r="HGZ75" s="61"/>
      <c r="HHA75" s="61"/>
      <c r="HHB75" s="61"/>
      <c r="HHC75" s="61"/>
      <c r="HHD75" s="61"/>
      <c r="HHE75" s="61"/>
      <c r="HHF75" s="61"/>
      <c r="HHG75" s="61"/>
      <c r="HHH75" s="61"/>
      <c r="HHI75" s="61"/>
      <c r="HHJ75" s="61"/>
      <c r="HHK75" s="61"/>
      <c r="HHL75" s="61"/>
      <c r="HHM75" s="61"/>
      <c r="HHN75" s="61"/>
      <c r="HHO75" s="61"/>
      <c r="HHP75" s="61"/>
      <c r="HHQ75" s="61"/>
      <c r="HHR75" s="61"/>
      <c r="HHS75" s="61"/>
      <c r="HHT75" s="61"/>
      <c r="HHU75" s="61"/>
      <c r="HHV75" s="61"/>
      <c r="HHW75" s="61"/>
      <c r="HHX75" s="61"/>
      <c r="HHY75" s="61"/>
      <c r="HHZ75" s="61"/>
      <c r="HIA75" s="61"/>
      <c r="HIB75" s="61"/>
      <c r="HIC75" s="61"/>
      <c r="HID75" s="61"/>
      <c r="HIE75" s="61"/>
      <c r="HIF75" s="61"/>
      <c r="HIG75" s="61"/>
      <c r="HIH75" s="61"/>
      <c r="HII75" s="61"/>
      <c r="HIJ75" s="61"/>
      <c r="HIK75" s="61"/>
      <c r="HIL75" s="61"/>
      <c r="HIM75" s="61"/>
      <c r="HIN75" s="61"/>
      <c r="HIO75" s="61"/>
      <c r="HIP75" s="61"/>
      <c r="HIQ75" s="61"/>
      <c r="HIR75" s="61"/>
      <c r="HIS75" s="61"/>
      <c r="HIT75" s="61"/>
      <c r="HIU75" s="61"/>
      <c r="HIV75" s="61"/>
      <c r="HIW75" s="61"/>
      <c r="HIX75" s="61"/>
      <c r="HIY75" s="61"/>
      <c r="HIZ75" s="61"/>
      <c r="HJA75" s="61"/>
      <c r="HJB75" s="61"/>
      <c r="HJC75" s="61"/>
      <c r="HJD75" s="61"/>
      <c r="HJE75" s="61"/>
      <c r="HJF75" s="61"/>
      <c r="HJG75" s="61"/>
      <c r="HJH75" s="61"/>
      <c r="HJI75" s="61"/>
      <c r="HJJ75" s="61"/>
      <c r="HJK75" s="61"/>
      <c r="HJL75" s="61"/>
      <c r="HJM75" s="61"/>
      <c r="HJN75" s="61"/>
      <c r="HJO75" s="61"/>
      <c r="HJP75" s="61"/>
      <c r="HJQ75" s="61"/>
      <c r="HJR75" s="61"/>
      <c r="HJS75" s="61"/>
      <c r="HJT75" s="61"/>
      <c r="HJU75" s="61"/>
      <c r="HJV75" s="61"/>
      <c r="HJW75" s="61"/>
      <c r="HJX75" s="61"/>
      <c r="HJY75" s="61"/>
      <c r="HJZ75" s="61"/>
      <c r="HKA75" s="61"/>
      <c r="HKB75" s="61"/>
      <c r="HKC75" s="61"/>
      <c r="HKD75" s="61"/>
      <c r="HKE75" s="61"/>
      <c r="HKF75" s="61"/>
      <c r="HKG75" s="61"/>
      <c r="HKH75" s="61"/>
      <c r="HKI75" s="61"/>
      <c r="HKJ75" s="61"/>
      <c r="HKK75" s="61"/>
      <c r="HKL75" s="61"/>
      <c r="HKM75" s="61"/>
      <c r="HKN75" s="61"/>
      <c r="HKO75" s="61"/>
      <c r="HKP75" s="61"/>
      <c r="HKQ75" s="61"/>
      <c r="HKR75" s="61"/>
      <c r="HKS75" s="61"/>
      <c r="HKT75" s="61"/>
      <c r="HKU75" s="61"/>
      <c r="HKV75" s="61"/>
      <c r="HKW75" s="61"/>
      <c r="HKX75" s="61"/>
      <c r="HKY75" s="61"/>
      <c r="HKZ75" s="61"/>
      <c r="HLA75" s="61"/>
      <c r="HLB75" s="61"/>
      <c r="HLC75" s="61"/>
      <c r="HLD75" s="61"/>
      <c r="HLE75" s="61"/>
      <c r="HLF75" s="61"/>
      <c r="HLG75" s="61"/>
      <c r="HLH75" s="61"/>
      <c r="HLI75" s="61"/>
      <c r="HLJ75" s="61"/>
      <c r="HLK75" s="61"/>
      <c r="HLL75" s="61"/>
      <c r="HLM75" s="61"/>
      <c r="HLN75" s="61"/>
      <c r="HLO75" s="61"/>
      <c r="HLP75" s="61"/>
      <c r="HLQ75" s="61"/>
      <c r="HLR75" s="61"/>
      <c r="HLS75" s="61"/>
      <c r="HLT75" s="61"/>
      <c r="HLU75" s="61"/>
      <c r="HLV75" s="61"/>
      <c r="HLW75" s="61"/>
      <c r="HLX75" s="61"/>
      <c r="HLY75" s="61"/>
      <c r="HLZ75" s="61"/>
      <c r="HMA75" s="61"/>
      <c r="HMB75" s="61"/>
      <c r="HMC75" s="61"/>
      <c r="HMD75" s="61"/>
      <c r="HME75" s="61"/>
      <c r="HMF75" s="61"/>
      <c r="HMG75" s="61"/>
      <c r="HMH75" s="61"/>
      <c r="HMI75" s="61"/>
      <c r="HMJ75" s="61"/>
      <c r="HMK75" s="61"/>
      <c r="HML75" s="61"/>
      <c r="HMM75" s="61"/>
      <c r="HMN75" s="61"/>
      <c r="HMO75" s="61"/>
      <c r="HMP75" s="61"/>
      <c r="HMQ75" s="61"/>
      <c r="HMR75" s="61"/>
      <c r="HMS75" s="61"/>
      <c r="HMT75" s="61"/>
      <c r="HMU75" s="61"/>
      <c r="HMV75" s="61"/>
      <c r="HMW75" s="61"/>
      <c r="HMX75" s="61"/>
      <c r="HMY75" s="61"/>
      <c r="HMZ75" s="61"/>
      <c r="HNA75" s="61"/>
      <c r="HNB75" s="61"/>
      <c r="HNC75" s="61"/>
      <c r="HND75" s="61"/>
      <c r="HNE75" s="61"/>
      <c r="HNF75" s="61"/>
      <c r="HNG75" s="61"/>
      <c r="HNH75" s="61"/>
      <c r="HNI75" s="61"/>
      <c r="HNJ75" s="61"/>
      <c r="HNK75" s="61"/>
      <c r="HNL75" s="61"/>
      <c r="HNM75" s="61"/>
      <c r="HNN75" s="61"/>
      <c r="HNO75" s="61"/>
      <c r="HNP75" s="61"/>
      <c r="HNQ75" s="61"/>
      <c r="HNR75" s="61"/>
      <c r="HNS75" s="61"/>
      <c r="HNT75" s="61"/>
      <c r="HNU75" s="61"/>
      <c r="HNV75" s="61"/>
      <c r="HNW75" s="61"/>
      <c r="HNX75" s="61"/>
      <c r="HNY75" s="61"/>
      <c r="HNZ75" s="61"/>
      <c r="HOA75" s="61"/>
      <c r="HOB75" s="61"/>
      <c r="HOC75" s="61"/>
      <c r="HOD75" s="61"/>
      <c r="HOE75" s="61"/>
      <c r="HOF75" s="61"/>
      <c r="HOG75" s="61"/>
      <c r="HOH75" s="61"/>
      <c r="HOI75" s="61"/>
      <c r="HOJ75" s="61"/>
      <c r="HOK75" s="61"/>
      <c r="HOL75" s="61"/>
      <c r="HOM75" s="61"/>
      <c r="HON75" s="61"/>
      <c r="HOO75" s="61"/>
      <c r="HOP75" s="61"/>
      <c r="HOQ75" s="61"/>
      <c r="HOR75" s="61"/>
      <c r="HOS75" s="61"/>
      <c r="HOT75" s="61"/>
      <c r="HOU75" s="61"/>
      <c r="HOV75" s="61"/>
      <c r="HOW75" s="61"/>
      <c r="HOX75" s="61"/>
      <c r="HOY75" s="61"/>
      <c r="HOZ75" s="61"/>
      <c r="HPA75" s="61"/>
      <c r="HPB75" s="61"/>
      <c r="HPC75" s="61"/>
      <c r="HPD75" s="61"/>
      <c r="HPE75" s="61"/>
      <c r="HPF75" s="61"/>
      <c r="HPG75" s="61"/>
      <c r="HPH75" s="61"/>
      <c r="HPI75" s="61"/>
      <c r="HPJ75" s="61"/>
      <c r="HPK75" s="61"/>
      <c r="HPL75" s="61"/>
      <c r="HPM75" s="61"/>
      <c r="HPN75" s="61"/>
      <c r="HPO75" s="61"/>
      <c r="HPP75" s="61"/>
      <c r="HPQ75" s="61"/>
      <c r="HPR75" s="61"/>
      <c r="HPS75" s="61"/>
      <c r="HPT75" s="61"/>
      <c r="HPU75" s="61"/>
      <c r="HPV75" s="61"/>
      <c r="HPW75" s="61"/>
      <c r="HPX75" s="61"/>
      <c r="HPY75" s="61"/>
      <c r="HPZ75" s="61"/>
      <c r="HQA75" s="61"/>
      <c r="HQB75" s="61"/>
      <c r="HQC75" s="61"/>
      <c r="HQD75" s="61"/>
      <c r="HQE75" s="61"/>
      <c r="HQF75" s="61"/>
      <c r="HQG75" s="61"/>
      <c r="HQH75" s="61"/>
      <c r="HQI75" s="61"/>
      <c r="HQJ75" s="61"/>
      <c r="HQK75" s="61"/>
      <c r="HQL75" s="61"/>
      <c r="HQM75" s="61"/>
      <c r="HQN75" s="61"/>
      <c r="HQO75" s="61"/>
      <c r="HQP75" s="61"/>
      <c r="HQQ75" s="61"/>
      <c r="HQR75" s="61"/>
      <c r="HQS75" s="61"/>
      <c r="HQT75" s="61"/>
      <c r="HQU75" s="61"/>
      <c r="HQV75" s="61"/>
      <c r="HQW75" s="61"/>
      <c r="HQX75" s="61"/>
      <c r="HQY75" s="61"/>
      <c r="HQZ75" s="61"/>
      <c r="HRA75" s="61"/>
      <c r="HRB75" s="61"/>
      <c r="HRC75" s="61"/>
      <c r="HRD75" s="61"/>
      <c r="HRE75" s="61"/>
      <c r="HRF75" s="61"/>
      <c r="HRG75" s="61"/>
      <c r="HRH75" s="61"/>
      <c r="HRI75" s="61"/>
      <c r="HRJ75" s="61"/>
      <c r="HRK75" s="61"/>
      <c r="HRL75" s="61"/>
      <c r="HRM75" s="61"/>
      <c r="HRN75" s="61"/>
      <c r="HRO75" s="61"/>
      <c r="HRP75" s="61"/>
      <c r="HRQ75" s="61"/>
      <c r="HRR75" s="61"/>
      <c r="HRS75" s="61"/>
      <c r="HRT75" s="61"/>
      <c r="HRU75" s="61"/>
      <c r="HRV75" s="61"/>
      <c r="HRW75" s="61"/>
      <c r="HRX75" s="61"/>
      <c r="HRY75" s="61"/>
      <c r="HRZ75" s="61"/>
      <c r="HSA75" s="61"/>
      <c r="HSB75" s="61"/>
      <c r="HSC75" s="61"/>
      <c r="HSD75" s="61"/>
      <c r="HSE75" s="61"/>
      <c r="HSF75" s="61"/>
      <c r="HSG75" s="61"/>
      <c r="HSH75" s="61"/>
      <c r="HSI75" s="61"/>
      <c r="HSJ75" s="61"/>
      <c r="HSK75" s="61"/>
      <c r="HSL75" s="61"/>
      <c r="HSM75" s="61"/>
      <c r="HSN75" s="61"/>
      <c r="HSO75" s="61"/>
      <c r="HSP75" s="61"/>
      <c r="HSQ75" s="61"/>
      <c r="HSR75" s="61"/>
      <c r="HSS75" s="61"/>
      <c r="HST75" s="61"/>
      <c r="HSU75" s="61"/>
      <c r="HSV75" s="61"/>
      <c r="HSW75" s="61"/>
      <c r="HSX75" s="61"/>
      <c r="HSY75" s="61"/>
      <c r="HSZ75" s="61"/>
      <c r="HTA75" s="61"/>
      <c r="HTB75" s="61"/>
      <c r="HTC75" s="61"/>
      <c r="HTD75" s="61"/>
      <c r="HTE75" s="61"/>
      <c r="HTF75" s="61"/>
      <c r="HTG75" s="61"/>
      <c r="HTH75" s="61"/>
      <c r="HTI75" s="61"/>
      <c r="HTJ75" s="61"/>
      <c r="HTK75" s="61"/>
      <c r="HTL75" s="61"/>
      <c r="HTM75" s="61"/>
      <c r="HTN75" s="61"/>
      <c r="HTO75" s="61"/>
      <c r="HTP75" s="61"/>
      <c r="HTQ75" s="61"/>
      <c r="HTR75" s="61"/>
      <c r="HTS75" s="61"/>
      <c r="HTT75" s="61"/>
      <c r="HTU75" s="61"/>
      <c r="HTV75" s="61"/>
      <c r="HTW75" s="61"/>
      <c r="HTX75" s="61"/>
      <c r="HTY75" s="61"/>
      <c r="HTZ75" s="61"/>
      <c r="HUA75" s="61"/>
      <c r="HUB75" s="61"/>
      <c r="HUC75" s="61"/>
      <c r="HUD75" s="61"/>
      <c r="HUE75" s="61"/>
      <c r="HUF75" s="61"/>
      <c r="HUG75" s="61"/>
      <c r="HUH75" s="61"/>
      <c r="HUI75" s="61"/>
      <c r="HUJ75" s="61"/>
      <c r="HUK75" s="61"/>
      <c r="HUL75" s="61"/>
      <c r="HUM75" s="61"/>
      <c r="HUN75" s="61"/>
      <c r="HUO75" s="61"/>
      <c r="HUP75" s="61"/>
      <c r="HUQ75" s="61"/>
      <c r="HUR75" s="61"/>
      <c r="HUS75" s="61"/>
      <c r="HUT75" s="61"/>
      <c r="HUU75" s="61"/>
      <c r="HUV75" s="61"/>
      <c r="HUW75" s="61"/>
      <c r="HUX75" s="61"/>
      <c r="HUY75" s="61"/>
      <c r="HUZ75" s="61"/>
      <c r="HVA75" s="61"/>
      <c r="HVB75" s="61"/>
      <c r="HVC75" s="61"/>
      <c r="HVD75" s="61"/>
      <c r="HVE75" s="61"/>
      <c r="HVF75" s="61"/>
      <c r="HVG75" s="61"/>
      <c r="HVH75" s="61"/>
      <c r="HVI75" s="61"/>
      <c r="HVJ75" s="61"/>
      <c r="HVK75" s="61"/>
      <c r="HVL75" s="61"/>
      <c r="HVM75" s="61"/>
      <c r="HVN75" s="61"/>
      <c r="HVO75" s="61"/>
      <c r="HVP75" s="61"/>
      <c r="HVQ75" s="61"/>
      <c r="HVR75" s="61"/>
      <c r="HVS75" s="61"/>
      <c r="HVT75" s="61"/>
      <c r="HVU75" s="61"/>
      <c r="HVV75" s="61"/>
      <c r="HVW75" s="61"/>
      <c r="HVX75" s="61"/>
      <c r="HVY75" s="61"/>
      <c r="HVZ75" s="61"/>
      <c r="HWA75" s="61"/>
      <c r="HWB75" s="61"/>
      <c r="HWC75" s="61"/>
      <c r="HWD75" s="61"/>
      <c r="HWE75" s="61"/>
      <c r="HWF75" s="61"/>
      <c r="HWG75" s="61"/>
      <c r="HWH75" s="61"/>
      <c r="HWI75" s="61"/>
      <c r="HWJ75" s="61"/>
      <c r="HWK75" s="61"/>
      <c r="HWL75" s="61"/>
      <c r="HWM75" s="61"/>
      <c r="HWN75" s="61"/>
      <c r="HWO75" s="61"/>
      <c r="HWP75" s="61"/>
      <c r="HWQ75" s="61"/>
      <c r="HWR75" s="61"/>
      <c r="HWS75" s="61"/>
      <c r="HWT75" s="61"/>
      <c r="HWU75" s="61"/>
      <c r="HWV75" s="61"/>
      <c r="HWW75" s="61"/>
      <c r="HWX75" s="61"/>
      <c r="HWY75" s="61"/>
      <c r="HWZ75" s="61"/>
      <c r="HXA75" s="61"/>
      <c r="HXB75" s="61"/>
      <c r="HXC75" s="61"/>
      <c r="HXD75" s="61"/>
      <c r="HXE75" s="61"/>
      <c r="HXF75" s="61"/>
      <c r="HXG75" s="61"/>
      <c r="HXH75" s="61"/>
      <c r="HXI75" s="61"/>
      <c r="HXJ75" s="61"/>
      <c r="HXK75" s="61"/>
      <c r="HXL75" s="61"/>
      <c r="HXM75" s="61"/>
      <c r="HXN75" s="61"/>
      <c r="HXO75" s="61"/>
      <c r="HXP75" s="61"/>
      <c r="HXQ75" s="61"/>
      <c r="HXR75" s="61"/>
      <c r="HXS75" s="61"/>
      <c r="HXT75" s="61"/>
      <c r="HXU75" s="61"/>
      <c r="HXV75" s="61"/>
      <c r="HXW75" s="61"/>
      <c r="HXX75" s="61"/>
      <c r="HXY75" s="61"/>
      <c r="HXZ75" s="61"/>
      <c r="HYA75" s="61"/>
      <c r="HYB75" s="61"/>
      <c r="HYC75" s="61"/>
      <c r="HYD75" s="61"/>
      <c r="HYE75" s="61"/>
      <c r="HYF75" s="61"/>
      <c r="HYG75" s="61"/>
      <c r="HYH75" s="61"/>
      <c r="HYI75" s="61"/>
      <c r="HYJ75" s="61"/>
      <c r="HYK75" s="61"/>
      <c r="HYL75" s="61"/>
      <c r="HYM75" s="61"/>
      <c r="HYN75" s="61"/>
      <c r="HYO75" s="61"/>
      <c r="HYP75" s="61"/>
      <c r="HYQ75" s="61"/>
      <c r="HYR75" s="61"/>
      <c r="HYS75" s="61"/>
      <c r="HYT75" s="61"/>
      <c r="HYU75" s="61"/>
      <c r="HYV75" s="61"/>
      <c r="HYW75" s="61"/>
      <c r="HYX75" s="61"/>
      <c r="HYY75" s="61"/>
      <c r="HYZ75" s="61"/>
      <c r="HZA75" s="61"/>
      <c r="HZB75" s="61"/>
      <c r="HZC75" s="61"/>
      <c r="HZD75" s="61"/>
      <c r="HZE75" s="61"/>
      <c r="HZF75" s="61"/>
      <c r="HZG75" s="61"/>
      <c r="HZH75" s="61"/>
      <c r="HZI75" s="61"/>
      <c r="HZJ75" s="61"/>
      <c r="HZK75" s="61"/>
      <c r="HZL75" s="61"/>
      <c r="HZM75" s="61"/>
      <c r="HZN75" s="61"/>
      <c r="HZO75" s="61"/>
      <c r="HZP75" s="61"/>
      <c r="HZQ75" s="61"/>
      <c r="HZR75" s="61"/>
      <c r="HZS75" s="61"/>
      <c r="HZT75" s="61"/>
      <c r="HZU75" s="61"/>
      <c r="HZV75" s="61"/>
      <c r="HZW75" s="61"/>
      <c r="HZX75" s="61"/>
      <c r="HZY75" s="61"/>
      <c r="HZZ75" s="61"/>
      <c r="IAA75" s="61"/>
      <c r="IAB75" s="61"/>
      <c r="IAC75" s="61"/>
      <c r="IAD75" s="61"/>
      <c r="IAE75" s="61"/>
      <c r="IAF75" s="61"/>
      <c r="IAG75" s="61"/>
      <c r="IAH75" s="61"/>
      <c r="IAI75" s="61"/>
      <c r="IAJ75" s="61"/>
      <c r="IAK75" s="61"/>
      <c r="IAL75" s="61"/>
      <c r="IAM75" s="61"/>
      <c r="IAN75" s="61"/>
      <c r="IAO75" s="61"/>
      <c r="IAP75" s="61"/>
      <c r="IAQ75" s="61"/>
      <c r="IAR75" s="61"/>
      <c r="IAS75" s="61"/>
      <c r="IAT75" s="61"/>
      <c r="IAU75" s="61"/>
      <c r="IAV75" s="61"/>
      <c r="IAW75" s="61"/>
      <c r="IAX75" s="61"/>
      <c r="IAY75" s="61"/>
      <c r="IAZ75" s="61"/>
      <c r="IBA75" s="61"/>
      <c r="IBB75" s="61"/>
      <c r="IBC75" s="61"/>
      <c r="IBD75" s="61"/>
      <c r="IBE75" s="61"/>
      <c r="IBF75" s="61"/>
      <c r="IBG75" s="61"/>
      <c r="IBH75" s="61"/>
      <c r="IBI75" s="61"/>
      <c r="IBJ75" s="61"/>
      <c r="IBK75" s="61"/>
      <c r="IBL75" s="61"/>
      <c r="IBM75" s="61"/>
      <c r="IBN75" s="61"/>
      <c r="IBO75" s="61"/>
      <c r="IBP75" s="61"/>
      <c r="IBQ75" s="61"/>
      <c r="IBR75" s="61"/>
      <c r="IBS75" s="61"/>
      <c r="IBT75" s="61"/>
      <c r="IBU75" s="61"/>
      <c r="IBV75" s="61"/>
      <c r="IBW75" s="61"/>
      <c r="IBX75" s="61"/>
      <c r="IBY75" s="61"/>
      <c r="IBZ75" s="61"/>
      <c r="ICA75" s="61"/>
      <c r="ICB75" s="61"/>
      <c r="ICC75" s="61"/>
      <c r="ICD75" s="61"/>
      <c r="ICE75" s="61"/>
      <c r="ICF75" s="61"/>
      <c r="ICG75" s="61"/>
      <c r="ICH75" s="61"/>
      <c r="ICI75" s="61"/>
      <c r="ICJ75" s="61"/>
      <c r="ICK75" s="61"/>
      <c r="ICL75" s="61"/>
      <c r="ICM75" s="61"/>
      <c r="ICN75" s="61"/>
      <c r="ICO75" s="61"/>
      <c r="ICP75" s="61"/>
      <c r="ICQ75" s="61"/>
      <c r="ICR75" s="61"/>
      <c r="ICS75" s="61"/>
      <c r="ICT75" s="61"/>
      <c r="ICU75" s="61"/>
      <c r="ICV75" s="61"/>
      <c r="ICW75" s="61"/>
      <c r="ICX75" s="61"/>
      <c r="ICY75" s="61"/>
      <c r="ICZ75" s="61"/>
      <c r="IDA75" s="61"/>
      <c r="IDB75" s="61"/>
      <c r="IDC75" s="61"/>
      <c r="IDD75" s="61"/>
      <c r="IDE75" s="61"/>
      <c r="IDF75" s="61"/>
      <c r="IDG75" s="61"/>
      <c r="IDH75" s="61"/>
      <c r="IDI75" s="61"/>
      <c r="IDJ75" s="61"/>
      <c r="IDK75" s="61"/>
      <c r="IDL75" s="61"/>
      <c r="IDM75" s="61"/>
      <c r="IDN75" s="61"/>
      <c r="IDO75" s="61"/>
      <c r="IDP75" s="61"/>
      <c r="IDQ75" s="61"/>
      <c r="IDR75" s="61"/>
      <c r="IDS75" s="61"/>
      <c r="IDT75" s="61"/>
      <c r="IDU75" s="61"/>
      <c r="IDV75" s="61"/>
      <c r="IDW75" s="61"/>
      <c r="IDX75" s="61"/>
      <c r="IDY75" s="61"/>
      <c r="IDZ75" s="61"/>
      <c r="IEA75" s="61"/>
      <c r="IEB75" s="61"/>
      <c r="IEC75" s="61"/>
      <c r="IED75" s="61"/>
      <c r="IEE75" s="61"/>
      <c r="IEF75" s="61"/>
      <c r="IEG75" s="61"/>
      <c r="IEH75" s="61"/>
      <c r="IEI75" s="61"/>
      <c r="IEJ75" s="61"/>
      <c r="IEK75" s="61"/>
      <c r="IEL75" s="61"/>
      <c r="IEM75" s="61"/>
      <c r="IEN75" s="61"/>
      <c r="IEO75" s="61"/>
      <c r="IEP75" s="61"/>
      <c r="IEQ75" s="61"/>
      <c r="IER75" s="61"/>
      <c r="IES75" s="61"/>
      <c r="IET75" s="61"/>
      <c r="IEU75" s="61"/>
      <c r="IEV75" s="61"/>
      <c r="IEW75" s="61"/>
      <c r="IEX75" s="61"/>
      <c r="IEY75" s="61"/>
      <c r="IEZ75" s="61"/>
      <c r="IFA75" s="61"/>
      <c r="IFB75" s="61"/>
      <c r="IFC75" s="61"/>
      <c r="IFD75" s="61"/>
      <c r="IFE75" s="61"/>
      <c r="IFF75" s="61"/>
      <c r="IFG75" s="61"/>
      <c r="IFH75" s="61"/>
      <c r="IFI75" s="61"/>
      <c r="IFJ75" s="61"/>
      <c r="IFK75" s="61"/>
      <c r="IFL75" s="61"/>
      <c r="IFM75" s="61"/>
      <c r="IFN75" s="61"/>
      <c r="IFO75" s="61"/>
      <c r="IFP75" s="61"/>
      <c r="IFQ75" s="61"/>
      <c r="IFR75" s="61"/>
      <c r="IFS75" s="61"/>
      <c r="IFT75" s="61"/>
      <c r="IFU75" s="61"/>
      <c r="IFV75" s="61"/>
      <c r="IFW75" s="61"/>
      <c r="IFX75" s="61"/>
      <c r="IFY75" s="61"/>
      <c r="IFZ75" s="61"/>
      <c r="IGA75" s="61"/>
      <c r="IGB75" s="61"/>
      <c r="IGC75" s="61"/>
      <c r="IGD75" s="61"/>
      <c r="IGE75" s="61"/>
      <c r="IGF75" s="61"/>
      <c r="IGG75" s="61"/>
      <c r="IGH75" s="61"/>
      <c r="IGI75" s="61"/>
      <c r="IGJ75" s="61"/>
      <c r="IGK75" s="61"/>
      <c r="IGL75" s="61"/>
      <c r="IGM75" s="61"/>
      <c r="IGN75" s="61"/>
      <c r="IGO75" s="61"/>
      <c r="IGP75" s="61"/>
      <c r="IGQ75" s="61"/>
      <c r="IGR75" s="61"/>
      <c r="IGS75" s="61"/>
      <c r="IGT75" s="61"/>
      <c r="IGU75" s="61"/>
      <c r="IGV75" s="61"/>
      <c r="IGW75" s="61"/>
      <c r="IGX75" s="61"/>
      <c r="IGY75" s="61"/>
      <c r="IGZ75" s="61"/>
      <c r="IHA75" s="61"/>
      <c r="IHB75" s="61"/>
      <c r="IHC75" s="61"/>
      <c r="IHD75" s="61"/>
      <c r="IHE75" s="61"/>
      <c r="IHF75" s="61"/>
      <c r="IHG75" s="61"/>
      <c r="IHH75" s="61"/>
      <c r="IHI75" s="61"/>
      <c r="IHJ75" s="61"/>
      <c r="IHK75" s="61"/>
      <c r="IHL75" s="61"/>
      <c r="IHM75" s="61"/>
      <c r="IHN75" s="61"/>
      <c r="IHO75" s="61"/>
      <c r="IHP75" s="61"/>
      <c r="IHQ75" s="61"/>
      <c r="IHR75" s="61"/>
      <c r="IHS75" s="61"/>
      <c r="IHT75" s="61"/>
      <c r="IHU75" s="61"/>
      <c r="IHV75" s="61"/>
      <c r="IHW75" s="61"/>
      <c r="IHX75" s="61"/>
      <c r="IHY75" s="61"/>
      <c r="IHZ75" s="61"/>
      <c r="IIA75" s="61"/>
      <c r="IIB75" s="61"/>
      <c r="IIC75" s="61"/>
      <c r="IID75" s="61"/>
      <c r="IIE75" s="61"/>
      <c r="IIF75" s="61"/>
      <c r="IIG75" s="61"/>
      <c r="IIH75" s="61"/>
      <c r="III75" s="61"/>
      <c r="IIJ75" s="61"/>
      <c r="IIK75" s="61"/>
      <c r="IIL75" s="61"/>
      <c r="IIM75" s="61"/>
      <c r="IIN75" s="61"/>
      <c r="IIO75" s="61"/>
      <c r="IIP75" s="61"/>
      <c r="IIQ75" s="61"/>
      <c r="IIR75" s="61"/>
      <c r="IIS75" s="61"/>
      <c r="IIT75" s="61"/>
      <c r="IIU75" s="61"/>
      <c r="IIV75" s="61"/>
      <c r="IIW75" s="61"/>
      <c r="IIX75" s="61"/>
      <c r="IIY75" s="61"/>
      <c r="IIZ75" s="61"/>
      <c r="IJA75" s="61"/>
      <c r="IJB75" s="61"/>
      <c r="IJC75" s="61"/>
      <c r="IJD75" s="61"/>
      <c r="IJE75" s="61"/>
      <c r="IJF75" s="61"/>
      <c r="IJG75" s="61"/>
      <c r="IJH75" s="61"/>
      <c r="IJI75" s="61"/>
      <c r="IJJ75" s="61"/>
      <c r="IJK75" s="61"/>
      <c r="IJL75" s="61"/>
      <c r="IJM75" s="61"/>
      <c r="IJN75" s="61"/>
      <c r="IJO75" s="61"/>
      <c r="IJP75" s="61"/>
      <c r="IJQ75" s="61"/>
      <c r="IJR75" s="61"/>
      <c r="IJS75" s="61"/>
      <c r="IJT75" s="61"/>
      <c r="IJU75" s="61"/>
      <c r="IJV75" s="61"/>
      <c r="IJW75" s="61"/>
      <c r="IJX75" s="61"/>
      <c r="IJY75" s="61"/>
      <c r="IJZ75" s="61"/>
      <c r="IKA75" s="61"/>
      <c r="IKB75" s="61"/>
      <c r="IKC75" s="61"/>
      <c r="IKD75" s="61"/>
      <c r="IKE75" s="61"/>
      <c r="IKF75" s="61"/>
      <c r="IKG75" s="61"/>
      <c r="IKH75" s="61"/>
      <c r="IKI75" s="61"/>
      <c r="IKJ75" s="61"/>
      <c r="IKK75" s="61"/>
      <c r="IKL75" s="61"/>
      <c r="IKM75" s="61"/>
      <c r="IKN75" s="61"/>
      <c r="IKO75" s="61"/>
      <c r="IKP75" s="61"/>
      <c r="IKQ75" s="61"/>
      <c r="IKR75" s="61"/>
      <c r="IKS75" s="61"/>
      <c r="IKT75" s="61"/>
      <c r="IKU75" s="61"/>
      <c r="IKV75" s="61"/>
      <c r="IKW75" s="61"/>
      <c r="IKX75" s="61"/>
      <c r="IKY75" s="61"/>
      <c r="IKZ75" s="61"/>
      <c r="ILA75" s="61"/>
      <c r="ILB75" s="61"/>
      <c r="ILC75" s="61"/>
      <c r="ILD75" s="61"/>
      <c r="ILE75" s="61"/>
      <c r="ILF75" s="61"/>
      <c r="ILG75" s="61"/>
      <c r="ILH75" s="61"/>
      <c r="ILI75" s="61"/>
      <c r="ILJ75" s="61"/>
      <c r="ILK75" s="61"/>
      <c r="ILL75" s="61"/>
      <c r="ILM75" s="61"/>
      <c r="ILN75" s="61"/>
      <c r="ILO75" s="61"/>
      <c r="ILP75" s="61"/>
      <c r="ILQ75" s="61"/>
      <c r="ILR75" s="61"/>
      <c r="ILS75" s="61"/>
      <c r="ILT75" s="61"/>
      <c r="ILU75" s="61"/>
      <c r="ILV75" s="61"/>
      <c r="ILW75" s="61"/>
      <c r="ILX75" s="61"/>
      <c r="ILY75" s="61"/>
      <c r="ILZ75" s="61"/>
      <c r="IMA75" s="61"/>
      <c r="IMB75" s="61"/>
      <c r="IMC75" s="61"/>
      <c r="IMD75" s="61"/>
      <c r="IME75" s="61"/>
      <c r="IMF75" s="61"/>
      <c r="IMG75" s="61"/>
      <c r="IMH75" s="61"/>
      <c r="IMI75" s="61"/>
      <c r="IMJ75" s="61"/>
      <c r="IMK75" s="61"/>
      <c r="IML75" s="61"/>
      <c r="IMM75" s="61"/>
      <c r="IMN75" s="61"/>
      <c r="IMO75" s="61"/>
      <c r="IMP75" s="61"/>
      <c r="IMQ75" s="61"/>
      <c r="IMR75" s="61"/>
      <c r="IMS75" s="61"/>
      <c r="IMT75" s="61"/>
      <c r="IMU75" s="61"/>
      <c r="IMV75" s="61"/>
      <c r="IMW75" s="61"/>
      <c r="IMX75" s="61"/>
      <c r="IMY75" s="61"/>
      <c r="IMZ75" s="61"/>
      <c r="INA75" s="61"/>
      <c r="INB75" s="61"/>
      <c r="INC75" s="61"/>
      <c r="IND75" s="61"/>
      <c r="INE75" s="61"/>
      <c r="INF75" s="61"/>
      <c r="ING75" s="61"/>
      <c r="INH75" s="61"/>
      <c r="INI75" s="61"/>
      <c r="INJ75" s="61"/>
      <c r="INK75" s="61"/>
      <c r="INL75" s="61"/>
      <c r="INM75" s="61"/>
      <c r="INN75" s="61"/>
      <c r="INO75" s="61"/>
      <c r="INP75" s="61"/>
      <c r="INQ75" s="61"/>
      <c r="INR75" s="61"/>
      <c r="INS75" s="61"/>
      <c r="INT75" s="61"/>
      <c r="INU75" s="61"/>
      <c r="INV75" s="61"/>
      <c r="INW75" s="61"/>
      <c r="INX75" s="61"/>
      <c r="INY75" s="61"/>
      <c r="INZ75" s="61"/>
      <c r="IOA75" s="61"/>
      <c r="IOB75" s="61"/>
      <c r="IOC75" s="61"/>
      <c r="IOD75" s="61"/>
      <c r="IOE75" s="61"/>
      <c r="IOF75" s="61"/>
      <c r="IOG75" s="61"/>
      <c r="IOH75" s="61"/>
      <c r="IOI75" s="61"/>
      <c r="IOJ75" s="61"/>
      <c r="IOK75" s="61"/>
      <c r="IOL75" s="61"/>
      <c r="IOM75" s="61"/>
      <c r="ION75" s="61"/>
      <c r="IOO75" s="61"/>
      <c r="IOP75" s="61"/>
      <c r="IOQ75" s="61"/>
      <c r="IOR75" s="61"/>
      <c r="IOS75" s="61"/>
      <c r="IOT75" s="61"/>
      <c r="IOU75" s="61"/>
      <c r="IOV75" s="61"/>
      <c r="IOW75" s="61"/>
      <c r="IOX75" s="61"/>
      <c r="IOY75" s="61"/>
      <c r="IOZ75" s="61"/>
      <c r="IPA75" s="61"/>
      <c r="IPB75" s="61"/>
      <c r="IPC75" s="61"/>
      <c r="IPD75" s="61"/>
      <c r="IPE75" s="61"/>
      <c r="IPF75" s="61"/>
      <c r="IPG75" s="61"/>
      <c r="IPH75" s="61"/>
      <c r="IPI75" s="61"/>
      <c r="IPJ75" s="61"/>
      <c r="IPK75" s="61"/>
      <c r="IPL75" s="61"/>
      <c r="IPM75" s="61"/>
      <c r="IPN75" s="61"/>
      <c r="IPO75" s="61"/>
      <c r="IPP75" s="61"/>
      <c r="IPQ75" s="61"/>
      <c r="IPR75" s="61"/>
      <c r="IPS75" s="61"/>
      <c r="IPT75" s="61"/>
      <c r="IPU75" s="61"/>
      <c r="IPV75" s="61"/>
      <c r="IPW75" s="61"/>
      <c r="IPX75" s="61"/>
      <c r="IPY75" s="61"/>
      <c r="IPZ75" s="61"/>
      <c r="IQA75" s="61"/>
      <c r="IQB75" s="61"/>
      <c r="IQC75" s="61"/>
      <c r="IQD75" s="61"/>
      <c r="IQE75" s="61"/>
      <c r="IQF75" s="61"/>
      <c r="IQG75" s="61"/>
      <c r="IQH75" s="61"/>
      <c r="IQI75" s="61"/>
      <c r="IQJ75" s="61"/>
      <c r="IQK75" s="61"/>
      <c r="IQL75" s="61"/>
      <c r="IQM75" s="61"/>
      <c r="IQN75" s="61"/>
      <c r="IQO75" s="61"/>
      <c r="IQP75" s="61"/>
      <c r="IQQ75" s="61"/>
      <c r="IQR75" s="61"/>
      <c r="IQS75" s="61"/>
      <c r="IQT75" s="61"/>
      <c r="IQU75" s="61"/>
      <c r="IQV75" s="61"/>
      <c r="IQW75" s="61"/>
      <c r="IQX75" s="61"/>
      <c r="IQY75" s="61"/>
      <c r="IQZ75" s="61"/>
      <c r="IRA75" s="61"/>
      <c r="IRB75" s="61"/>
      <c r="IRC75" s="61"/>
      <c r="IRD75" s="61"/>
      <c r="IRE75" s="61"/>
      <c r="IRF75" s="61"/>
      <c r="IRG75" s="61"/>
      <c r="IRH75" s="61"/>
      <c r="IRI75" s="61"/>
      <c r="IRJ75" s="61"/>
      <c r="IRK75" s="61"/>
      <c r="IRL75" s="61"/>
      <c r="IRM75" s="61"/>
      <c r="IRN75" s="61"/>
      <c r="IRO75" s="61"/>
      <c r="IRP75" s="61"/>
      <c r="IRQ75" s="61"/>
      <c r="IRR75" s="61"/>
      <c r="IRS75" s="61"/>
      <c r="IRT75" s="61"/>
      <c r="IRU75" s="61"/>
      <c r="IRV75" s="61"/>
      <c r="IRW75" s="61"/>
      <c r="IRX75" s="61"/>
      <c r="IRY75" s="61"/>
      <c r="IRZ75" s="61"/>
      <c r="ISA75" s="61"/>
      <c r="ISB75" s="61"/>
      <c r="ISC75" s="61"/>
      <c r="ISD75" s="61"/>
      <c r="ISE75" s="61"/>
      <c r="ISF75" s="61"/>
      <c r="ISG75" s="61"/>
      <c r="ISH75" s="61"/>
      <c r="ISI75" s="61"/>
      <c r="ISJ75" s="61"/>
      <c r="ISK75" s="61"/>
      <c r="ISL75" s="61"/>
      <c r="ISM75" s="61"/>
      <c r="ISN75" s="61"/>
      <c r="ISO75" s="61"/>
      <c r="ISP75" s="61"/>
      <c r="ISQ75" s="61"/>
      <c r="ISR75" s="61"/>
      <c r="ISS75" s="61"/>
      <c r="IST75" s="61"/>
      <c r="ISU75" s="61"/>
      <c r="ISV75" s="61"/>
      <c r="ISW75" s="61"/>
      <c r="ISX75" s="61"/>
      <c r="ISY75" s="61"/>
      <c r="ISZ75" s="61"/>
      <c r="ITA75" s="61"/>
      <c r="ITB75" s="61"/>
      <c r="ITC75" s="61"/>
      <c r="ITD75" s="61"/>
      <c r="ITE75" s="61"/>
      <c r="ITF75" s="61"/>
      <c r="ITG75" s="61"/>
      <c r="ITH75" s="61"/>
      <c r="ITI75" s="61"/>
      <c r="ITJ75" s="61"/>
      <c r="ITK75" s="61"/>
      <c r="ITL75" s="61"/>
      <c r="ITM75" s="61"/>
      <c r="ITN75" s="61"/>
      <c r="ITO75" s="61"/>
      <c r="ITP75" s="61"/>
      <c r="ITQ75" s="61"/>
      <c r="ITR75" s="61"/>
      <c r="ITS75" s="61"/>
      <c r="ITT75" s="61"/>
      <c r="ITU75" s="61"/>
      <c r="ITV75" s="61"/>
      <c r="ITW75" s="61"/>
      <c r="ITX75" s="61"/>
      <c r="ITY75" s="61"/>
      <c r="ITZ75" s="61"/>
      <c r="IUA75" s="61"/>
      <c r="IUB75" s="61"/>
      <c r="IUC75" s="61"/>
      <c r="IUD75" s="61"/>
      <c r="IUE75" s="61"/>
      <c r="IUF75" s="61"/>
      <c r="IUG75" s="61"/>
      <c r="IUH75" s="61"/>
      <c r="IUI75" s="61"/>
      <c r="IUJ75" s="61"/>
      <c r="IUK75" s="61"/>
      <c r="IUL75" s="61"/>
      <c r="IUM75" s="61"/>
      <c r="IUN75" s="61"/>
      <c r="IUO75" s="61"/>
      <c r="IUP75" s="61"/>
      <c r="IUQ75" s="61"/>
      <c r="IUR75" s="61"/>
      <c r="IUS75" s="61"/>
      <c r="IUT75" s="61"/>
      <c r="IUU75" s="61"/>
      <c r="IUV75" s="61"/>
      <c r="IUW75" s="61"/>
      <c r="IUX75" s="61"/>
      <c r="IUY75" s="61"/>
      <c r="IUZ75" s="61"/>
      <c r="IVA75" s="61"/>
      <c r="IVB75" s="61"/>
      <c r="IVC75" s="61"/>
      <c r="IVD75" s="61"/>
      <c r="IVE75" s="61"/>
      <c r="IVF75" s="61"/>
      <c r="IVG75" s="61"/>
      <c r="IVH75" s="61"/>
      <c r="IVI75" s="61"/>
      <c r="IVJ75" s="61"/>
      <c r="IVK75" s="61"/>
      <c r="IVL75" s="61"/>
      <c r="IVM75" s="61"/>
      <c r="IVN75" s="61"/>
      <c r="IVO75" s="61"/>
      <c r="IVP75" s="61"/>
      <c r="IVQ75" s="61"/>
      <c r="IVR75" s="61"/>
      <c r="IVS75" s="61"/>
      <c r="IVT75" s="61"/>
      <c r="IVU75" s="61"/>
      <c r="IVV75" s="61"/>
      <c r="IVW75" s="61"/>
      <c r="IVX75" s="61"/>
      <c r="IVY75" s="61"/>
      <c r="IVZ75" s="61"/>
      <c r="IWA75" s="61"/>
      <c r="IWB75" s="61"/>
      <c r="IWC75" s="61"/>
      <c r="IWD75" s="61"/>
      <c r="IWE75" s="61"/>
      <c r="IWF75" s="61"/>
      <c r="IWG75" s="61"/>
      <c r="IWH75" s="61"/>
      <c r="IWI75" s="61"/>
      <c r="IWJ75" s="61"/>
      <c r="IWK75" s="61"/>
      <c r="IWL75" s="61"/>
      <c r="IWM75" s="61"/>
      <c r="IWN75" s="61"/>
      <c r="IWO75" s="61"/>
      <c r="IWP75" s="61"/>
      <c r="IWQ75" s="61"/>
      <c r="IWR75" s="61"/>
      <c r="IWS75" s="61"/>
      <c r="IWT75" s="61"/>
      <c r="IWU75" s="61"/>
      <c r="IWV75" s="61"/>
      <c r="IWW75" s="61"/>
      <c r="IWX75" s="61"/>
      <c r="IWY75" s="61"/>
      <c r="IWZ75" s="61"/>
      <c r="IXA75" s="61"/>
      <c r="IXB75" s="61"/>
      <c r="IXC75" s="61"/>
      <c r="IXD75" s="61"/>
      <c r="IXE75" s="61"/>
      <c r="IXF75" s="61"/>
      <c r="IXG75" s="61"/>
      <c r="IXH75" s="61"/>
      <c r="IXI75" s="61"/>
      <c r="IXJ75" s="61"/>
      <c r="IXK75" s="61"/>
      <c r="IXL75" s="61"/>
      <c r="IXM75" s="61"/>
      <c r="IXN75" s="61"/>
      <c r="IXO75" s="61"/>
      <c r="IXP75" s="61"/>
      <c r="IXQ75" s="61"/>
      <c r="IXR75" s="61"/>
      <c r="IXS75" s="61"/>
      <c r="IXT75" s="61"/>
      <c r="IXU75" s="61"/>
      <c r="IXV75" s="61"/>
      <c r="IXW75" s="61"/>
      <c r="IXX75" s="61"/>
      <c r="IXY75" s="61"/>
      <c r="IXZ75" s="61"/>
      <c r="IYA75" s="61"/>
      <c r="IYB75" s="61"/>
      <c r="IYC75" s="61"/>
      <c r="IYD75" s="61"/>
      <c r="IYE75" s="61"/>
      <c r="IYF75" s="61"/>
      <c r="IYG75" s="61"/>
      <c r="IYH75" s="61"/>
      <c r="IYI75" s="61"/>
      <c r="IYJ75" s="61"/>
      <c r="IYK75" s="61"/>
      <c r="IYL75" s="61"/>
      <c r="IYM75" s="61"/>
      <c r="IYN75" s="61"/>
      <c r="IYO75" s="61"/>
      <c r="IYP75" s="61"/>
      <c r="IYQ75" s="61"/>
      <c r="IYR75" s="61"/>
      <c r="IYS75" s="61"/>
      <c r="IYT75" s="61"/>
      <c r="IYU75" s="61"/>
      <c r="IYV75" s="61"/>
      <c r="IYW75" s="61"/>
      <c r="IYX75" s="61"/>
      <c r="IYY75" s="61"/>
      <c r="IYZ75" s="61"/>
      <c r="IZA75" s="61"/>
      <c r="IZB75" s="61"/>
      <c r="IZC75" s="61"/>
      <c r="IZD75" s="61"/>
      <c r="IZE75" s="61"/>
      <c r="IZF75" s="61"/>
      <c r="IZG75" s="61"/>
      <c r="IZH75" s="61"/>
      <c r="IZI75" s="61"/>
      <c r="IZJ75" s="61"/>
      <c r="IZK75" s="61"/>
      <c r="IZL75" s="61"/>
      <c r="IZM75" s="61"/>
      <c r="IZN75" s="61"/>
      <c r="IZO75" s="61"/>
      <c r="IZP75" s="61"/>
      <c r="IZQ75" s="61"/>
      <c r="IZR75" s="61"/>
      <c r="IZS75" s="61"/>
      <c r="IZT75" s="61"/>
      <c r="IZU75" s="61"/>
      <c r="IZV75" s="61"/>
      <c r="IZW75" s="61"/>
      <c r="IZX75" s="61"/>
      <c r="IZY75" s="61"/>
      <c r="IZZ75" s="61"/>
      <c r="JAA75" s="61"/>
      <c r="JAB75" s="61"/>
      <c r="JAC75" s="61"/>
      <c r="JAD75" s="61"/>
      <c r="JAE75" s="61"/>
      <c r="JAF75" s="61"/>
      <c r="JAG75" s="61"/>
      <c r="JAH75" s="61"/>
      <c r="JAI75" s="61"/>
      <c r="JAJ75" s="61"/>
      <c r="JAK75" s="61"/>
      <c r="JAL75" s="61"/>
      <c r="JAM75" s="61"/>
      <c r="JAN75" s="61"/>
      <c r="JAO75" s="61"/>
      <c r="JAP75" s="61"/>
      <c r="JAQ75" s="61"/>
      <c r="JAR75" s="61"/>
      <c r="JAS75" s="61"/>
      <c r="JAT75" s="61"/>
      <c r="JAU75" s="61"/>
      <c r="JAV75" s="61"/>
      <c r="JAW75" s="61"/>
      <c r="JAX75" s="61"/>
      <c r="JAY75" s="61"/>
      <c r="JAZ75" s="61"/>
      <c r="JBA75" s="61"/>
      <c r="JBB75" s="61"/>
      <c r="JBC75" s="61"/>
      <c r="JBD75" s="61"/>
      <c r="JBE75" s="61"/>
      <c r="JBF75" s="61"/>
      <c r="JBG75" s="61"/>
      <c r="JBH75" s="61"/>
      <c r="JBI75" s="61"/>
      <c r="JBJ75" s="61"/>
      <c r="JBK75" s="61"/>
      <c r="JBL75" s="61"/>
      <c r="JBM75" s="61"/>
      <c r="JBN75" s="61"/>
      <c r="JBO75" s="61"/>
      <c r="JBP75" s="61"/>
      <c r="JBQ75" s="61"/>
      <c r="JBR75" s="61"/>
      <c r="JBS75" s="61"/>
      <c r="JBT75" s="61"/>
      <c r="JBU75" s="61"/>
      <c r="JBV75" s="61"/>
      <c r="JBW75" s="61"/>
      <c r="JBX75" s="61"/>
      <c r="JBY75" s="61"/>
      <c r="JBZ75" s="61"/>
      <c r="JCA75" s="61"/>
      <c r="JCB75" s="61"/>
      <c r="JCC75" s="61"/>
      <c r="JCD75" s="61"/>
      <c r="JCE75" s="61"/>
      <c r="JCF75" s="61"/>
      <c r="JCG75" s="61"/>
      <c r="JCH75" s="61"/>
      <c r="JCI75" s="61"/>
      <c r="JCJ75" s="61"/>
      <c r="JCK75" s="61"/>
      <c r="JCL75" s="61"/>
      <c r="JCM75" s="61"/>
      <c r="JCN75" s="61"/>
      <c r="JCO75" s="61"/>
      <c r="JCP75" s="61"/>
      <c r="JCQ75" s="61"/>
      <c r="JCR75" s="61"/>
      <c r="JCS75" s="61"/>
      <c r="JCT75" s="61"/>
      <c r="JCU75" s="61"/>
      <c r="JCV75" s="61"/>
      <c r="JCW75" s="61"/>
      <c r="JCX75" s="61"/>
      <c r="JCY75" s="61"/>
      <c r="JCZ75" s="61"/>
      <c r="JDA75" s="61"/>
      <c r="JDB75" s="61"/>
      <c r="JDC75" s="61"/>
      <c r="JDD75" s="61"/>
      <c r="JDE75" s="61"/>
      <c r="JDF75" s="61"/>
      <c r="JDG75" s="61"/>
      <c r="JDH75" s="61"/>
      <c r="JDI75" s="61"/>
      <c r="JDJ75" s="61"/>
      <c r="JDK75" s="61"/>
      <c r="JDL75" s="61"/>
      <c r="JDM75" s="61"/>
      <c r="JDN75" s="61"/>
      <c r="JDO75" s="61"/>
      <c r="JDP75" s="61"/>
      <c r="JDQ75" s="61"/>
      <c r="JDR75" s="61"/>
      <c r="JDS75" s="61"/>
      <c r="JDT75" s="61"/>
      <c r="JDU75" s="61"/>
      <c r="JDV75" s="61"/>
      <c r="JDW75" s="61"/>
      <c r="JDX75" s="61"/>
      <c r="JDY75" s="61"/>
      <c r="JDZ75" s="61"/>
      <c r="JEA75" s="61"/>
      <c r="JEB75" s="61"/>
      <c r="JEC75" s="61"/>
      <c r="JED75" s="61"/>
      <c r="JEE75" s="61"/>
      <c r="JEF75" s="61"/>
      <c r="JEG75" s="61"/>
      <c r="JEH75" s="61"/>
      <c r="JEI75" s="61"/>
      <c r="JEJ75" s="61"/>
      <c r="JEK75" s="61"/>
      <c r="JEL75" s="61"/>
      <c r="JEM75" s="61"/>
      <c r="JEN75" s="61"/>
      <c r="JEO75" s="61"/>
      <c r="JEP75" s="61"/>
      <c r="JEQ75" s="61"/>
      <c r="JER75" s="61"/>
      <c r="JES75" s="61"/>
      <c r="JET75" s="61"/>
      <c r="JEU75" s="61"/>
      <c r="JEV75" s="61"/>
      <c r="JEW75" s="61"/>
      <c r="JEX75" s="61"/>
      <c r="JEY75" s="61"/>
      <c r="JEZ75" s="61"/>
      <c r="JFA75" s="61"/>
      <c r="JFB75" s="61"/>
      <c r="JFC75" s="61"/>
      <c r="JFD75" s="61"/>
      <c r="JFE75" s="61"/>
      <c r="JFF75" s="61"/>
      <c r="JFG75" s="61"/>
      <c r="JFH75" s="61"/>
      <c r="JFI75" s="61"/>
      <c r="JFJ75" s="61"/>
      <c r="JFK75" s="61"/>
      <c r="JFL75" s="61"/>
      <c r="JFM75" s="61"/>
      <c r="JFN75" s="61"/>
      <c r="JFO75" s="61"/>
      <c r="JFP75" s="61"/>
      <c r="JFQ75" s="61"/>
      <c r="JFR75" s="61"/>
      <c r="JFS75" s="61"/>
      <c r="JFT75" s="61"/>
      <c r="JFU75" s="61"/>
      <c r="JFV75" s="61"/>
      <c r="JFW75" s="61"/>
      <c r="JFX75" s="61"/>
      <c r="JFY75" s="61"/>
      <c r="JFZ75" s="61"/>
      <c r="JGA75" s="61"/>
      <c r="JGB75" s="61"/>
      <c r="JGC75" s="61"/>
      <c r="JGD75" s="61"/>
      <c r="JGE75" s="61"/>
      <c r="JGF75" s="61"/>
      <c r="JGG75" s="61"/>
      <c r="JGH75" s="61"/>
      <c r="JGI75" s="61"/>
      <c r="JGJ75" s="61"/>
      <c r="JGK75" s="61"/>
      <c r="JGL75" s="61"/>
      <c r="JGM75" s="61"/>
      <c r="JGN75" s="61"/>
      <c r="JGO75" s="61"/>
      <c r="JGP75" s="61"/>
      <c r="JGQ75" s="61"/>
      <c r="JGR75" s="61"/>
      <c r="JGS75" s="61"/>
      <c r="JGT75" s="61"/>
      <c r="JGU75" s="61"/>
      <c r="JGV75" s="61"/>
      <c r="JGW75" s="61"/>
      <c r="JGX75" s="61"/>
      <c r="JGY75" s="61"/>
      <c r="JGZ75" s="61"/>
      <c r="JHA75" s="61"/>
      <c r="JHB75" s="61"/>
      <c r="JHC75" s="61"/>
      <c r="JHD75" s="61"/>
      <c r="JHE75" s="61"/>
      <c r="JHF75" s="61"/>
      <c r="JHG75" s="61"/>
      <c r="JHH75" s="61"/>
      <c r="JHI75" s="61"/>
      <c r="JHJ75" s="61"/>
      <c r="JHK75" s="61"/>
      <c r="JHL75" s="61"/>
      <c r="JHM75" s="61"/>
      <c r="JHN75" s="61"/>
      <c r="JHO75" s="61"/>
      <c r="JHP75" s="61"/>
      <c r="JHQ75" s="61"/>
      <c r="JHR75" s="61"/>
      <c r="JHS75" s="61"/>
      <c r="JHT75" s="61"/>
      <c r="JHU75" s="61"/>
      <c r="JHV75" s="61"/>
      <c r="JHW75" s="61"/>
      <c r="JHX75" s="61"/>
      <c r="JHY75" s="61"/>
      <c r="JHZ75" s="61"/>
      <c r="JIA75" s="61"/>
      <c r="JIB75" s="61"/>
      <c r="JIC75" s="61"/>
      <c r="JID75" s="61"/>
      <c r="JIE75" s="61"/>
      <c r="JIF75" s="61"/>
      <c r="JIG75" s="61"/>
      <c r="JIH75" s="61"/>
      <c r="JII75" s="61"/>
      <c r="JIJ75" s="61"/>
      <c r="JIK75" s="61"/>
      <c r="JIL75" s="61"/>
      <c r="JIM75" s="61"/>
      <c r="JIN75" s="61"/>
      <c r="JIO75" s="61"/>
      <c r="JIP75" s="61"/>
      <c r="JIQ75" s="61"/>
      <c r="JIR75" s="61"/>
      <c r="JIS75" s="61"/>
      <c r="JIT75" s="61"/>
      <c r="JIU75" s="61"/>
      <c r="JIV75" s="61"/>
      <c r="JIW75" s="61"/>
      <c r="JIX75" s="61"/>
      <c r="JIY75" s="61"/>
      <c r="JIZ75" s="61"/>
      <c r="JJA75" s="61"/>
      <c r="JJB75" s="61"/>
      <c r="JJC75" s="61"/>
      <c r="JJD75" s="61"/>
      <c r="JJE75" s="61"/>
      <c r="JJF75" s="61"/>
      <c r="JJG75" s="61"/>
      <c r="JJH75" s="61"/>
      <c r="JJI75" s="61"/>
      <c r="JJJ75" s="61"/>
      <c r="JJK75" s="61"/>
      <c r="JJL75" s="61"/>
      <c r="JJM75" s="61"/>
      <c r="JJN75" s="61"/>
      <c r="JJO75" s="61"/>
      <c r="JJP75" s="61"/>
      <c r="JJQ75" s="61"/>
      <c r="JJR75" s="61"/>
      <c r="JJS75" s="61"/>
      <c r="JJT75" s="61"/>
      <c r="JJU75" s="61"/>
      <c r="JJV75" s="61"/>
      <c r="JJW75" s="61"/>
      <c r="JJX75" s="61"/>
      <c r="JJY75" s="61"/>
      <c r="JJZ75" s="61"/>
      <c r="JKA75" s="61"/>
      <c r="JKB75" s="61"/>
      <c r="JKC75" s="61"/>
      <c r="JKD75" s="61"/>
      <c r="JKE75" s="61"/>
      <c r="JKF75" s="61"/>
      <c r="JKG75" s="61"/>
      <c r="JKH75" s="61"/>
      <c r="JKI75" s="61"/>
      <c r="JKJ75" s="61"/>
      <c r="JKK75" s="61"/>
      <c r="JKL75" s="61"/>
      <c r="JKM75" s="61"/>
      <c r="JKN75" s="61"/>
      <c r="JKO75" s="61"/>
      <c r="JKP75" s="61"/>
      <c r="JKQ75" s="61"/>
      <c r="JKR75" s="61"/>
      <c r="JKS75" s="61"/>
      <c r="JKT75" s="61"/>
      <c r="JKU75" s="61"/>
      <c r="JKV75" s="61"/>
      <c r="JKW75" s="61"/>
      <c r="JKX75" s="61"/>
      <c r="JKY75" s="61"/>
      <c r="JKZ75" s="61"/>
      <c r="JLA75" s="61"/>
      <c r="JLB75" s="61"/>
      <c r="JLC75" s="61"/>
      <c r="JLD75" s="61"/>
      <c r="JLE75" s="61"/>
      <c r="JLF75" s="61"/>
      <c r="JLG75" s="61"/>
      <c r="JLH75" s="61"/>
      <c r="JLI75" s="61"/>
      <c r="JLJ75" s="61"/>
      <c r="JLK75" s="61"/>
      <c r="JLL75" s="61"/>
      <c r="JLM75" s="61"/>
      <c r="JLN75" s="61"/>
      <c r="JLO75" s="61"/>
      <c r="JLP75" s="61"/>
      <c r="JLQ75" s="61"/>
      <c r="JLR75" s="61"/>
      <c r="JLS75" s="61"/>
      <c r="JLT75" s="61"/>
      <c r="JLU75" s="61"/>
      <c r="JLV75" s="61"/>
      <c r="JLW75" s="61"/>
      <c r="JLX75" s="61"/>
      <c r="JLY75" s="61"/>
      <c r="JLZ75" s="61"/>
      <c r="JMA75" s="61"/>
      <c r="JMB75" s="61"/>
      <c r="JMC75" s="61"/>
      <c r="JMD75" s="61"/>
      <c r="JME75" s="61"/>
      <c r="JMF75" s="61"/>
      <c r="JMG75" s="61"/>
      <c r="JMH75" s="61"/>
      <c r="JMI75" s="61"/>
      <c r="JMJ75" s="61"/>
      <c r="JMK75" s="61"/>
      <c r="JML75" s="61"/>
      <c r="JMM75" s="61"/>
      <c r="JMN75" s="61"/>
      <c r="JMO75" s="61"/>
      <c r="JMP75" s="61"/>
      <c r="JMQ75" s="61"/>
      <c r="JMR75" s="61"/>
      <c r="JMS75" s="61"/>
      <c r="JMT75" s="61"/>
      <c r="JMU75" s="61"/>
      <c r="JMV75" s="61"/>
      <c r="JMW75" s="61"/>
      <c r="JMX75" s="61"/>
      <c r="JMY75" s="61"/>
      <c r="JMZ75" s="61"/>
      <c r="JNA75" s="61"/>
      <c r="JNB75" s="61"/>
      <c r="JNC75" s="61"/>
      <c r="JND75" s="61"/>
      <c r="JNE75" s="61"/>
      <c r="JNF75" s="61"/>
      <c r="JNG75" s="61"/>
      <c r="JNH75" s="61"/>
      <c r="JNI75" s="61"/>
      <c r="JNJ75" s="61"/>
      <c r="JNK75" s="61"/>
      <c r="JNL75" s="61"/>
      <c r="JNM75" s="61"/>
      <c r="JNN75" s="61"/>
      <c r="JNO75" s="61"/>
      <c r="JNP75" s="61"/>
      <c r="JNQ75" s="61"/>
      <c r="JNR75" s="61"/>
      <c r="JNS75" s="61"/>
      <c r="JNT75" s="61"/>
      <c r="JNU75" s="61"/>
      <c r="JNV75" s="61"/>
      <c r="JNW75" s="61"/>
      <c r="JNX75" s="61"/>
      <c r="JNY75" s="61"/>
      <c r="JNZ75" s="61"/>
      <c r="JOA75" s="61"/>
      <c r="JOB75" s="61"/>
      <c r="JOC75" s="61"/>
      <c r="JOD75" s="61"/>
      <c r="JOE75" s="61"/>
      <c r="JOF75" s="61"/>
      <c r="JOG75" s="61"/>
      <c r="JOH75" s="61"/>
      <c r="JOI75" s="61"/>
      <c r="JOJ75" s="61"/>
      <c r="JOK75" s="61"/>
      <c r="JOL75" s="61"/>
      <c r="JOM75" s="61"/>
      <c r="JON75" s="61"/>
      <c r="JOO75" s="61"/>
      <c r="JOP75" s="61"/>
      <c r="JOQ75" s="61"/>
      <c r="JOR75" s="61"/>
      <c r="JOS75" s="61"/>
      <c r="JOT75" s="61"/>
      <c r="JOU75" s="61"/>
      <c r="JOV75" s="61"/>
      <c r="JOW75" s="61"/>
      <c r="JOX75" s="61"/>
      <c r="JOY75" s="61"/>
      <c r="JOZ75" s="61"/>
      <c r="JPA75" s="61"/>
      <c r="JPB75" s="61"/>
      <c r="JPC75" s="61"/>
      <c r="JPD75" s="61"/>
      <c r="JPE75" s="61"/>
      <c r="JPF75" s="61"/>
      <c r="JPG75" s="61"/>
      <c r="JPH75" s="61"/>
      <c r="JPI75" s="61"/>
      <c r="JPJ75" s="61"/>
      <c r="JPK75" s="61"/>
      <c r="JPL75" s="61"/>
      <c r="JPM75" s="61"/>
      <c r="JPN75" s="61"/>
      <c r="JPO75" s="61"/>
      <c r="JPP75" s="61"/>
      <c r="JPQ75" s="61"/>
      <c r="JPR75" s="61"/>
      <c r="JPS75" s="61"/>
      <c r="JPT75" s="61"/>
      <c r="JPU75" s="61"/>
      <c r="JPV75" s="61"/>
      <c r="JPW75" s="61"/>
      <c r="JPX75" s="61"/>
      <c r="JPY75" s="61"/>
      <c r="JPZ75" s="61"/>
      <c r="JQA75" s="61"/>
      <c r="JQB75" s="61"/>
      <c r="JQC75" s="61"/>
      <c r="JQD75" s="61"/>
      <c r="JQE75" s="61"/>
      <c r="JQF75" s="61"/>
      <c r="JQG75" s="61"/>
      <c r="JQH75" s="61"/>
      <c r="JQI75" s="61"/>
      <c r="JQJ75" s="61"/>
      <c r="JQK75" s="61"/>
      <c r="JQL75" s="61"/>
      <c r="JQM75" s="61"/>
      <c r="JQN75" s="61"/>
      <c r="JQO75" s="61"/>
      <c r="JQP75" s="61"/>
      <c r="JQQ75" s="61"/>
      <c r="JQR75" s="61"/>
      <c r="JQS75" s="61"/>
      <c r="JQT75" s="61"/>
      <c r="JQU75" s="61"/>
      <c r="JQV75" s="61"/>
      <c r="JQW75" s="61"/>
      <c r="JQX75" s="61"/>
      <c r="JQY75" s="61"/>
      <c r="JQZ75" s="61"/>
      <c r="JRA75" s="61"/>
      <c r="JRB75" s="61"/>
      <c r="JRC75" s="61"/>
      <c r="JRD75" s="61"/>
      <c r="JRE75" s="61"/>
      <c r="JRF75" s="61"/>
      <c r="JRG75" s="61"/>
      <c r="JRH75" s="61"/>
      <c r="JRI75" s="61"/>
      <c r="JRJ75" s="61"/>
      <c r="JRK75" s="61"/>
      <c r="JRL75" s="61"/>
      <c r="JRM75" s="61"/>
      <c r="JRN75" s="61"/>
      <c r="JRO75" s="61"/>
      <c r="JRP75" s="61"/>
      <c r="JRQ75" s="61"/>
      <c r="JRR75" s="61"/>
      <c r="JRS75" s="61"/>
      <c r="JRT75" s="61"/>
      <c r="JRU75" s="61"/>
      <c r="JRV75" s="61"/>
      <c r="JRW75" s="61"/>
      <c r="JRX75" s="61"/>
      <c r="JRY75" s="61"/>
      <c r="JRZ75" s="61"/>
      <c r="JSA75" s="61"/>
      <c r="JSB75" s="61"/>
      <c r="JSC75" s="61"/>
      <c r="JSD75" s="61"/>
      <c r="JSE75" s="61"/>
      <c r="JSF75" s="61"/>
      <c r="JSG75" s="61"/>
      <c r="JSH75" s="61"/>
      <c r="JSI75" s="61"/>
      <c r="JSJ75" s="61"/>
      <c r="JSK75" s="61"/>
      <c r="JSL75" s="61"/>
      <c r="JSM75" s="61"/>
      <c r="JSN75" s="61"/>
      <c r="JSO75" s="61"/>
      <c r="JSP75" s="61"/>
      <c r="JSQ75" s="61"/>
      <c r="JSR75" s="61"/>
      <c r="JSS75" s="61"/>
      <c r="JST75" s="61"/>
      <c r="JSU75" s="61"/>
      <c r="JSV75" s="61"/>
      <c r="JSW75" s="61"/>
      <c r="JSX75" s="61"/>
      <c r="JSY75" s="61"/>
      <c r="JSZ75" s="61"/>
      <c r="JTA75" s="61"/>
      <c r="JTB75" s="61"/>
      <c r="JTC75" s="61"/>
      <c r="JTD75" s="61"/>
      <c r="JTE75" s="61"/>
      <c r="JTF75" s="61"/>
      <c r="JTG75" s="61"/>
      <c r="JTH75" s="61"/>
      <c r="JTI75" s="61"/>
      <c r="JTJ75" s="61"/>
      <c r="JTK75" s="61"/>
      <c r="JTL75" s="61"/>
      <c r="JTM75" s="61"/>
      <c r="JTN75" s="61"/>
      <c r="JTO75" s="61"/>
      <c r="JTP75" s="61"/>
      <c r="JTQ75" s="61"/>
      <c r="JTR75" s="61"/>
      <c r="JTS75" s="61"/>
      <c r="JTT75" s="61"/>
      <c r="JTU75" s="61"/>
      <c r="JTV75" s="61"/>
      <c r="JTW75" s="61"/>
      <c r="JTX75" s="61"/>
      <c r="JTY75" s="61"/>
      <c r="JTZ75" s="61"/>
      <c r="JUA75" s="61"/>
      <c r="JUB75" s="61"/>
      <c r="JUC75" s="61"/>
      <c r="JUD75" s="61"/>
      <c r="JUE75" s="61"/>
      <c r="JUF75" s="61"/>
      <c r="JUG75" s="61"/>
      <c r="JUH75" s="61"/>
      <c r="JUI75" s="61"/>
      <c r="JUJ75" s="61"/>
      <c r="JUK75" s="61"/>
      <c r="JUL75" s="61"/>
      <c r="JUM75" s="61"/>
      <c r="JUN75" s="61"/>
      <c r="JUO75" s="61"/>
      <c r="JUP75" s="61"/>
      <c r="JUQ75" s="61"/>
      <c r="JUR75" s="61"/>
      <c r="JUS75" s="61"/>
      <c r="JUT75" s="61"/>
      <c r="JUU75" s="61"/>
      <c r="JUV75" s="61"/>
      <c r="JUW75" s="61"/>
      <c r="JUX75" s="61"/>
      <c r="JUY75" s="61"/>
      <c r="JUZ75" s="61"/>
      <c r="JVA75" s="61"/>
      <c r="JVB75" s="61"/>
      <c r="JVC75" s="61"/>
      <c r="JVD75" s="61"/>
      <c r="JVE75" s="61"/>
      <c r="JVF75" s="61"/>
      <c r="JVG75" s="61"/>
      <c r="JVH75" s="61"/>
      <c r="JVI75" s="61"/>
      <c r="JVJ75" s="61"/>
      <c r="JVK75" s="61"/>
      <c r="JVL75" s="61"/>
      <c r="JVM75" s="61"/>
      <c r="JVN75" s="61"/>
      <c r="JVO75" s="61"/>
      <c r="JVP75" s="61"/>
      <c r="JVQ75" s="61"/>
      <c r="JVR75" s="61"/>
      <c r="JVS75" s="61"/>
      <c r="JVT75" s="61"/>
      <c r="JVU75" s="61"/>
      <c r="JVV75" s="61"/>
      <c r="JVW75" s="61"/>
      <c r="JVX75" s="61"/>
      <c r="JVY75" s="61"/>
      <c r="JVZ75" s="61"/>
      <c r="JWA75" s="61"/>
      <c r="JWB75" s="61"/>
      <c r="JWC75" s="61"/>
      <c r="JWD75" s="61"/>
      <c r="JWE75" s="61"/>
      <c r="JWF75" s="61"/>
      <c r="JWG75" s="61"/>
      <c r="JWH75" s="61"/>
      <c r="JWI75" s="61"/>
      <c r="JWJ75" s="61"/>
      <c r="JWK75" s="61"/>
      <c r="JWL75" s="61"/>
      <c r="JWM75" s="61"/>
      <c r="JWN75" s="61"/>
      <c r="JWO75" s="61"/>
      <c r="JWP75" s="61"/>
      <c r="JWQ75" s="61"/>
      <c r="JWR75" s="61"/>
      <c r="JWS75" s="61"/>
      <c r="JWT75" s="61"/>
      <c r="JWU75" s="61"/>
      <c r="JWV75" s="61"/>
      <c r="JWW75" s="61"/>
      <c r="JWX75" s="61"/>
      <c r="JWY75" s="61"/>
      <c r="JWZ75" s="61"/>
      <c r="JXA75" s="61"/>
      <c r="JXB75" s="61"/>
      <c r="JXC75" s="61"/>
      <c r="JXD75" s="61"/>
      <c r="JXE75" s="61"/>
      <c r="JXF75" s="61"/>
      <c r="JXG75" s="61"/>
      <c r="JXH75" s="61"/>
      <c r="JXI75" s="61"/>
      <c r="JXJ75" s="61"/>
      <c r="JXK75" s="61"/>
      <c r="JXL75" s="61"/>
      <c r="JXM75" s="61"/>
      <c r="JXN75" s="61"/>
      <c r="JXO75" s="61"/>
      <c r="JXP75" s="61"/>
      <c r="JXQ75" s="61"/>
      <c r="JXR75" s="61"/>
      <c r="JXS75" s="61"/>
      <c r="JXT75" s="61"/>
      <c r="JXU75" s="61"/>
      <c r="JXV75" s="61"/>
      <c r="JXW75" s="61"/>
      <c r="JXX75" s="61"/>
      <c r="JXY75" s="61"/>
      <c r="JXZ75" s="61"/>
      <c r="JYA75" s="61"/>
      <c r="JYB75" s="61"/>
      <c r="JYC75" s="61"/>
      <c r="JYD75" s="61"/>
      <c r="JYE75" s="61"/>
      <c r="JYF75" s="61"/>
      <c r="JYG75" s="61"/>
      <c r="JYH75" s="61"/>
      <c r="JYI75" s="61"/>
      <c r="JYJ75" s="61"/>
      <c r="JYK75" s="61"/>
      <c r="JYL75" s="61"/>
      <c r="JYM75" s="61"/>
      <c r="JYN75" s="61"/>
      <c r="JYO75" s="61"/>
      <c r="JYP75" s="61"/>
      <c r="JYQ75" s="61"/>
      <c r="JYR75" s="61"/>
      <c r="JYS75" s="61"/>
      <c r="JYT75" s="61"/>
      <c r="JYU75" s="61"/>
      <c r="JYV75" s="61"/>
      <c r="JYW75" s="61"/>
      <c r="JYX75" s="61"/>
      <c r="JYY75" s="61"/>
      <c r="JYZ75" s="61"/>
      <c r="JZA75" s="61"/>
      <c r="JZB75" s="61"/>
      <c r="JZC75" s="61"/>
      <c r="JZD75" s="61"/>
      <c r="JZE75" s="61"/>
      <c r="JZF75" s="61"/>
      <c r="JZG75" s="61"/>
      <c r="JZH75" s="61"/>
      <c r="JZI75" s="61"/>
      <c r="JZJ75" s="61"/>
      <c r="JZK75" s="61"/>
      <c r="JZL75" s="61"/>
      <c r="JZM75" s="61"/>
      <c r="JZN75" s="61"/>
      <c r="JZO75" s="61"/>
      <c r="JZP75" s="61"/>
      <c r="JZQ75" s="61"/>
      <c r="JZR75" s="61"/>
      <c r="JZS75" s="61"/>
      <c r="JZT75" s="61"/>
      <c r="JZU75" s="61"/>
      <c r="JZV75" s="61"/>
      <c r="JZW75" s="61"/>
      <c r="JZX75" s="61"/>
      <c r="JZY75" s="61"/>
      <c r="JZZ75" s="61"/>
      <c r="KAA75" s="61"/>
      <c r="KAB75" s="61"/>
      <c r="KAC75" s="61"/>
      <c r="KAD75" s="61"/>
      <c r="KAE75" s="61"/>
      <c r="KAF75" s="61"/>
      <c r="KAG75" s="61"/>
      <c r="KAH75" s="61"/>
      <c r="KAI75" s="61"/>
      <c r="KAJ75" s="61"/>
      <c r="KAK75" s="61"/>
      <c r="KAL75" s="61"/>
      <c r="KAM75" s="61"/>
      <c r="KAN75" s="61"/>
      <c r="KAO75" s="61"/>
      <c r="KAP75" s="61"/>
      <c r="KAQ75" s="61"/>
      <c r="KAR75" s="61"/>
      <c r="KAS75" s="61"/>
      <c r="KAT75" s="61"/>
      <c r="KAU75" s="61"/>
      <c r="KAV75" s="61"/>
      <c r="KAW75" s="61"/>
      <c r="KAX75" s="61"/>
      <c r="KAY75" s="61"/>
      <c r="KAZ75" s="61"/>
      <c r="KBA75" s="61"/>
      <c r="KBB75" s="61"/>
      <c r="KBC75" s="61"/>
      <c r="KBD75" s="61"/>
      <c r="KBE75" s="61"/>
      <c r="KBF75" s="61"/>
      <c r="KBG75" s="61"/>
      <c r="KBH75" s="61"/>
      <c r="KBI75" s="61"/>
      <c r="KBJ75" s="61"/>
      <c r="KBK75" s="61"/>
      <c r="KBL75" s="61"/>
      <c r="KBM75" s="61"/>
      <c r="KBN75" s="61"/>
      <c r="KBO75" s="61"/>
      <c r="KBP75" s="61"/>
      <c r="KBQ75" s="61"/>
      <c r="KBR75" s="61"/>
      <c r="KBS75" s="61"/>
      <c r="KBT75" s="61"/>
      <c r="KBU75" s="61"/>
      <c r="KBV75" s="61"/>
      <c r="KBW75" s="61"/>
      <c r="KBX75" s="61"/>
      <c r="KBY75" s="61"/>
      <c r="KBZ75" s="61"/>
      <c r="KCA75" s="61"/>
      <c r="KCB75" s="61"/>
      <c r="KCC75" s="61"/>
      <c r="KCD75" s="61"/>
      <c r="KCE75" s="61"/>
      <c r="KCF75" s="61"/>
      <c r="KCG75" s="61"/>
      <c r="KCH75" s="61"/>
      <c r="KCI75" s="61"/>
      <c r="KCJ75" s="61"/>
      <c r="KCK75" s="61"/>
      <c r="KCL75" s="61"/>
      <c r="KCM75" s="61"/>
      <c r="KCN75" s="61"/>
      <c r="KCO75" s="61"/>
      <c r="KCP75" s="61"/>
      <c r="KCQ75" s="61"/>
      <c r="KCR75" s="61"/>
      <c r="KCS75" s="61"/>
      <c r="KCT75" s="61"/>
      <c r="KCU75" s="61"/>
      <c r="KCV75" s="61"/>
      <c r="KCW75" s="61"/>
      <c r="KCX75" s="61"/>
      <c r="KCY75" s="61"/>
      <c r="KCZ75" s="61"/>
      <c r="KDA75" s="61"/>
      <c r="KDB75" s="61"/>
      <c r="KDC75" s="61"/>
      <c r="KDD75" s="61"/>
      <c r="KDE75" s="61"/>
      <c r="KDF75" s="61"/>
      <c r="KDG75" s="61"/>
      <c r="KDH75" s="61"/>
      <c r="KDI75" s="61"/>
      <c r="KDJ75" s="61"/>
      <c r="KDK75" s="61"/>
      <c r="KDL75" s="61"/>
      <c r="KDM75" s="61"/>
      <c r="KDN75" s="61"/>
      <c r="KDO75" s="61"/>
      <c r="KDP75" s="61"/>
      <c r="KDQ75" s="61"/>
      <c r="KDR75" s="61"/>
      <c r="KDS75" s="61"/>
      <c r="KDT75" s="61"/>
      <c r="KDU75" s="61"/>
      <c r="KDV75" s="61"/>
      <c r="KDW75" s="61"/>
      <c r="KDX75" s="61"/>
      <c r="KDY75" s="61"/>
      <c r="KDZ75" s="61"/>
      <c r="KEA75" s="61"/>
      <c r="KEB75" s="61"/>
      <c r="KEC75" s="61"/>
      <c r="KED75" s="61"/>
      <c r="KEE75" s="61"/>
      <c r="KEF75" s="61"/>
      <c r="KEG75" s="61"/>
      <c r="KEH75" s="61"/>
      <c r="KEI75" s="61"/>
      <c r="KEJ75" s="61"/>
      <c r="KEK75" s="61"/>
      <c r="KEL75" s="61"/>
      <c r="KEM75" s="61"/>
      <c r="KEN75" s="61"/>
      <c r="KEO75" s="61"/>
      <c r="KEP75" s="61"/>
      <c r="KEQ75" s="61"/>
      <c r="KER75" s="61"/>
      <c r="KES75" s="61"/>
      <c r="KET75" s="61"/>
      <c r="KEU75" s="61"/>
      <c r="KEV75" s="61"/>
      <c r="KEW75" s="61"/>
      <c r="KEX75" s="61"/>
      <c r="KEY75" s="61"/>
      <c r="KEZ75" s="61"/>
      <c r="KFA75" s="61"/>
      <c r="KFB75" s="61"/>
      <c r="KFC75" s="61"/>
      <c r="KFD75" s="61"/>
      <c r="KFE75" s="61"/>
      <c r="KFF75" s="61"/>
      <c r="KFG75" s="61"/>
      <c r="KFH75" s="61"/>
      <c r="KFI75" s="61"/>
      <c r="KFJ75" s="61"/>
      <c r="KFK75" s="61"/>
      <c r="KFL75" s="61"/>
      <c r="KFM75" s="61"/>
      <c r="KFN75" s="61"/>
      <c r="KFO75" s="61"/>
      <c r="KFP75" s="61"/>
      <c r="KFQ75" s="61"/>
      <c r="KFR75" s="61"/>
      <c r="KFS75" s="61"/>
      <c r="KFT75" s="61"/>
      <c r="KFU75" s="61"/>
      <c r="KFV75" s="61"/>
      <c r="KFW75" s="61"/>
      <c r="KFX75" s="61"/>
      <c r="KFY75" s="61"/>
      <c r="KFZ75" s="61"/>
      <c r="KGA75" s="61"/>
      <c r="KGB75" s="61"/>
      <c r="KGC75" s="61"/>
      <c r="KGD75" s="61"/>
      <c r="KGE75" s="61"/>
      <c r="KGF75" s="61"/>
      <c r="KGG75" s="61"/>
      <c r="KGH75" s="61"/>
      <c r="KGI75" s="61"/>
      <c r="KGJ75" s="61"/>
      <c r="KGK75" s="61"/>
      <c r="KGL75" s="61"/>
      <c r="KGM75" s="61"/>
      <c r="KGN75" s="61"/>
      <c r="KGO75" s="61"/>
      <c r="KGP75" s="61"/>
      <c r="KGQ75" s="61"/>
      <c r="KGR75" s="61"/>
      <c r="KGS75" s="61"/>
      <c r="KGT75" s="61"/>
      <c r="KGU75" s="61"/>
      <c r="KGV75" s="61"/>
      <c r="KGW75" s="61"/>
      <c r="KGX75" s="61"/>
      <c r="KGY75" s="61"/>
      <c r="KGZ75" s="61"/>
      <c r="KHA75" s="61"/>
      <c r="KHB75" s="61"/>
      <c r="KHC75" s="61"/>
      <c r="KHD75" s="61"/>
      <c r="KHE75" s="61"/>
      <c r="KHF75" s="61"/>
      <c r="KHG75" s="61"/>
      <c r="KHH75" s="61"/>
      <c r="KHI75" s="61"/>
      <c r="KHJ75" s="61"/>
      <c r="KHK75" s="61"/>
      <c r="KHL75" s="61"/>
      <c r="KHM75" s="61"/>
      <c r="KHN75" s="61"/>
      <c r="KHO75" s="61"/>
      <c r="KHP75" s="61"/>
      <c r="KHQ75" s="61"/>
      <c r="KHR75" s="61"/>
      <c r="KHS75" s="61"/>
      <c r="KHT75" s="61"/>
      <c r="KHU75" s="61"/>
      <c r="KHV75" s="61"/>
      <c r="KHW75" s="61"/>
      <c r="KHX75" s="61"/>
      <c r="KHY75" s="61"/>
      <c r="KHZ75" s="61"/>
      <c r="KIA75" s="61"/>
      <c r="KIB75" s="61"/>
      <c r="KIC75" s="61"/>
      <c r="KID75" s="61"/>
      <c r="KIE75" s="61"/>
      <c r="KIF75" s="61"/>
      <c r="KIG75" s="61"/>
      <c r="KIH75" s="61"/>
      <c r="KII75" s="61"/>
      <c r="KIJ75" s="61"/>
      <c r="KIK75" s="61"/>
      <c r="KIL75" s="61"/>
      <c r="KIM75" s="61"/>
      <c r="KIN75" s="61"/>
      <c r="KIO75" s="61"/>
      <c r="KIP75" s="61"/>
      <c r="KIQ75" s="61"/>
      <c r="KIR75" s="61"/>
      <c r="KIS75" s="61"/>
      <c r="KIT75" s="61"/>
      <c r="KIU75" s="61"/>
      <c r="KIV75" s="61"/>
      <c r="KIW75" s="61"/>
      <c r="KIX75" s="61"/>
      <c r="KIY75" s="61"/>
      <c r="KIZ75" s="61"/>
      <c r="KJA75" s="61"/>
      <c r="KJB75" s="61"/>
      <c r="KJC75" s="61"/>
      <c r="KJD75" s="61"/>
      <c r="KJE75" s="61"/>
      <c r="KJF75" s="61"/>
      <c r="KJG75" s="61"/>
      <c r="KJH75" s="61"/>
      <c r="KJI75" s="61"/>
      <c r="KJJ75" s="61"/>
      <c r="KJK75" s="61"/>
      <c r="KJL75" s="61"/>
      <c r="KJM75" s="61"/>
      <c r="KJN75" s="61"/>
      <c r="KJO75" s="61"/>
      <c r="KJP75" s="61"/>
      <c r="KJQ75" s="61"/>
      <c r="KJR75" s="61"/>
      <c r="KJS75" s="61"/>
      <c r="KJT75" s="61"/>
      <c r="KJU75" s="61"/>
      <c r="KJV75" s="61"/>
      <c r="KJW75" s="61"/>
      <c r="KJX75" s="61"/>
      <c r="KJY75" s="61"/>
      <c r="KJZ75" s="61"/>
      <c r="KKA75" s="61"/>
      <c r="KKB75" s="61"/>
      <c r="KKC75" s="61"/>
      <c r="KKD75" s="61"/>
      <c r="KKE75" s="61"/>
      <c r="KKF75" s="61"/>
      <c r="KKG75" s="61"/>
      <c r="KKH75" s="61"/>
      <c r="KKI75" s="61"/>
      <c r="KKJ75" s="61"/>
      <c r="KKK75" s="61"/>
      <c r="KKL75" s="61"/>
      <c r="KKM75" s="61"/>
      <c r="KKN75" s="61"/>
      <c r="KKO75" s="61"/>
      <c r="KKP75" s="61"/>
      <c r="KKQ75" s="61"/>
      <c r="KKR75" s="61"/>
      <c r="KKS75" s="61"/>
      <c r="KKT75" s="61"/>
      <c r="KKU75" s="61"/>
      <c r="KKV75" s="61"/>
      <c r="KKW75" s="61"/>
      <c r="KKX75" s="61"/>
      <c r="KKY75" s="61"/>
      <c r="KKZ75" s="61"/>
      <c r="KLA75" s="61"/>
      <c r="KLB75" s="61"/>
      <c r="KLC75" s="61"/>
      <c r="KLD75" s="61"/>
      <c r="KLE75" s="61"/>
      <c r="KLF75" s="61"/>
      <c r="KLG75" s="61"/>
      <c r="KLH75" s="61"/>
      <c r="KLI75" s="61"/>
      <c r="KLJ75" s="61"/>
      <c r="KLK75" s="61"/>
      <c r="KLL75" s="61"/>
      <c r="KLM75" s="61"/>
      <c r="KLN75" s="61"/>
      <c r="KLO75" s="61"/>
      <c r="KLP75" s="61"/>
      <c r="KLQ75" s="61"/>
      <c r="KLR75" s="61"/>
      <c r="KLS75" s="61"/>
      <c r="KLT75" s="61"/>
      <c r="KLU75" s="61"/>
      <c r="KLV75" s="61"/>
      <c r="KLW75" s="61"/>
      <c r="KLX75" s="61"/>
      <c r="KLY75" s="61"/>
      <c r="KLZ75" s="61"/>
      <c r="KMA75" s="61"/>
      <c r="KMB75" s="61"/>
      <c r="KMC75" s="61"/>
      <c r="KMD75" s="61"/>
      <c r="KME75" s="61"/>
      <c r="KMF75" s="61"/>
      <c r="KMG75" s="61"/>
      <c r="KMH75" s="61"/>
      <c r="KMI75" s="61"/>
      <c r="KMJ75" s="61"/>
      <c r="KMK75" s="61"/>
      <c r="KML75" s="61"/>
      <c r="KMM75" s="61"/>
      <c r="KMN75" s="61"/>
      <c r="KMO75" s="61"/>
      <c r="KMP75" s="61"/>
      <c r="KMQ75" s="61"/>
      <c r="KMR75" s="61"/>
      <c r="KMS75" s="61"/>
      <c r="KMT75" s="61"/>
      <c r="KMU75" s="61"/>
      <c r="KMV75" s="61"/>
      <c r="KMW75" s="61"/>
      <c r="KMX75" s="61"/>
      <c r="KMY75" s="61"/>
      <c r="KMZ75" s="61"/>
      <c r="KNA75" s="61"/>
      <c r="KNB75" s="61"/>
      <c r="KNC75" s="61"/>
      <c r="KND75" s="61"/>
      <c r="KNE75" s="61"/>
      <c r="KNF75" s="61"/>
      <c r="KNG75" s="61"/>
      <c r="KNH75" s="61"/>
      <c r="KNI75" s="61"/>
      <c r="KNJ75" s="61"/>
      <c r="KNK75" s="61"/>
      <c r="KNL75" s="61"/>
      <c r="KNM75" s="61"/>
      <c r="KNN75" s="61"/>
      <c r="KNO75" s="61"/>
      <c r="KNP75" s="61"/>
      <c r="KNQ75" s="61"/>
      <c r="KNR75" s="61"/>
      <c r="KNS75" s="61"/>
      <c r="KNT75" s="61"/>
      <c r="KNU75" s="61"/>
      <c r="KNV75" s="61"/>
      <c r="KNW75" s="61"/>
      <c r="KNX75" s="61"/>
      <c r="KNY75" s="61"/>
      <c r="KNZ75" s="61"/>
      <c r="KOA75" s="61"/>
      <c r="KOB75" s="61"/>
      <c r="KOC75" s="61"/>
      <c r="KOD75" s="61"/>
      <c r="KOE75" s="61"/>
      <c r="KOF75" s="61"/>
      <c r="KOG75" s="61"/>
      <c r="KOH75" s="61"/>
      <c r="KOI75" s="61"/>
      <c r="KOJ75" s="61"/>
      <c r="KOK75" s="61"/>
      <c r="KOL75" s="61"/>
      <c r="KOM75" s="61"/>
      <c r="KON75" s="61"/>
      <c r="KOO75" s="61"/>
      <c r="KOP75" s="61"/>
      <c r="KOQ75" s="61"/>
      <c r="KOR75" s="61"/>
      <c r="KOS75" s="61"/>
      <c r="KOT75" s="61"/>
      <c r="KOU75" s="61"/>
      <c r="KOV75" s="61"/>
      <c r="KOW75" s="61"/>
      <c r="KOX75" s="61"/>
      <c r="KOY75" s="61"/>
      <c r="KOZ75" s="61"/>
      <c r="KPA75" s="61"/>
      <c r="KPB75" s="61"/>
      <c r="KPC75" s="61"/>
      <c r="KPD75" s="61"/>
      <c r="KPE75" s="61"/>
      <c r="KPF75" s="61"/>
      <c r="KPG75" s="61"/>
      <c r="KPH75" s="61"/>
      <c r="KPI75" s="61"/>
      <c r="KPJ75" s="61"/>
      <c r="KPK75" s="61"/>
      <c r="KPL75" s="61"/>
      <c r="KPM75" s="61"/>
      <c r="KPN75" s="61"/>
      <c r="KPO75" s="61"/>
      <c r="KPP75" s="61"/>
      <c r="KPQ75" s="61"/>
      <c r="KPR75" s="61"/>
      <c r="KPS75" s="61"/>
      <c r="KPT75" s="61"/>
      <c r="KPU75" s="61"/>
      <c r="KPV75" s="61"/>
      <c r="KPW75" s="61"/>
      <c r="KPX75" s="61"/>
      <c r="KPY75" s="61"/>
      <c r="KPZ75" s="61"/>
      <c r="KQA75" s="61"/>
      <c r="KQB75" s="61"/>
      <c r="KQC75" s="61"/>
      <c r="KQD75" s="61"/>
      <c r="KQE75" s="61"/>
      <c r="KQF75" s="61"/>
      <c r="KQG75" s="61"/>
      <c r="KQH75" s="61"/>
      <c r="KQI75" s="61"/>
      <c r="KQJ75" s="61"/>
      <c r="KQK75" s="61"/>
      <c r="KQL75" s="61"/>
      <c r="KQM75" s="61"/>
      <c r="KQN75" s="61"/>
      <c r="KQO75" s="61"/>
      <c r="KQP75" s="61"/>
      <c r="KQQ75" s="61"/>
      <c r="KQR75" s="61"/>
      <c r="KQS75" s="61"/>
      <c r="KQT75" s="61"/>
      <c r="KQU75" s="61"/>
      <c r="KQV75" s="61"/>
      <c r="KQW75" s="61"/>
      <c r="KQX75" s="61"/>
      <c r="KQY75" s="61"/>
      <c r="KQZ75" s="61"/>
      <c r="KRA75" s="61"/>
      <c r="KRB75" s="61"/>
      <c r="KRC75" s="61"/>
      <c r="KRD75" s="61"/>
      <c r="KRE75" s="61"/>
      <c r="KRF75" s="61"/>
      <c r="KRG75" s="61"/>
      <c r="KRH75" s="61"/>
      <c r="KRI75" s="61"/>
      <c r="KRJ75" s="61"/>
      <c r="KRK75" s="61"/>
      <c r="KRL75" s="61"/>
      <c r="KRM75" s="61"/>
      <c r="KRN75" s="61"/>
      <c r="KRO75" s="61"/>
      <c r="KRP75" s="61"/>
      <c r="KRQ75" s="61"/>
      <c r="KRR75" s="61"/>
      <c r="KRS75" s="61"/>
      <c r="KRT75" s="61"/>
      <c r="KRU75" s="61"/>
      <c r="KRV75" s="61"/>
      <c r="KRW75" s="61"/>
      <c r="KRX75" s="61"/>
      <c r="KRY75" s="61"/>
      <c r="KRZ75" s="61"/>
      <c r="KSA75" s="61"/>
      <c r="KSB75" s="61"/>
      <c r="KSC75" s="61"/>
      <c r="KSD75" s="61"/>
      <c r="KSE75" s="61"/>
      <c r="KSF75" s="61"/>
      <c r="KSG75" s="61"/>
      <c r="KSH75" s="61"/>
      <c r="KSI75" s="61"/>
      <c r="KSJ75" s="61"/>
      <c r="KSK75" s="61"/>
      <c r="KSL75" s="61"/>
      <c r="KSM75" s="61"/>
      <c r="KSN75" s="61"/>
      <c r="KSO75" s="61"/>
      <c r="KSP75" s="61"/>
      <c r="KSQ75" s="61"/>
      <c r="KSR75" s="61"/>
      <c r="KSS75" s="61"/>
      <c r="KST75" s="61"/>
      <c r="KSU75" s="61"/>
      <c r="KSV75" s="61"/>
      <c r="KSW75" s="61"/>
      <c r="KSX75" s="61"/>
      <c r="KSY75" s="61"/>
      <c r="KSZ75" s="61"/>
      <c r="KTA75" s="61"/>
      <c r="KTB75" s="61"/>
      <c r="KTC75" s="61"/>
      <c r="KTD75" s="61"/>
      <c r="KTE75" s="61"/>
      <c r="KTF75" s="61"/>
      <c r="KTG75" s="61"/>
      <c r="KTH75" s="61"/>
      <c r="KTI75" s="61"/>
      <c r="KTJ75" s="61"/>
      <c r="KTK75" s="61"/>
      <c r="KTL75" s="61"/>
      <c r="KTM75" s="61"/>
      <c r="KTN75" s="61"/>
      <c r="KTO75" s="61"/>
      <c r="KTP75" s="61"/>
      <c r="KTQ75" s="61"/>
      <c r="KTR75" s="61"/>
      <c r="KTS75" s="61"/>
      <c r="KTT75" s="61"/>
      <c r="KTU75" s="61"/>
      <c r="KTV75" s="61"/>
      <c r="KTW75" s="61"/>
      <c r="KTX75" s="61"/>
      <c r="KTY75" s="61"/>
      <c r="KTZ75" s="61"/>
      <c r="KUA75" s="61"/>
      <c r="KUB75" s="61"/>
      <c r="KUC75" s="61"/>
      <c r="KUD75" s="61"/>
      <c r="KUE75" s="61"/>
      <c r="KUF75" s="61"/>
      <c r="KUG75" s="61"/>
      <c r="KUH75" s="61"/>
      <c r="KUI75" s="61"/>
      <c r="KUJ75" s="61"/>
      <c r="KUK75" s="61"/>
      <c r="KUL75" s="61"/>
      <c r="KUM75" s="61"/>
      <c r="KUN75" s="61"/>
      <c r="KUO75" s="61"/>
      <c r="KUP75" s="61"/>
      <c r="KUQ75" s="61"/>
      <c r="KUR75" s="61"/>
      <c r="KUS75" s="61"/>
      <c r="KUT75" s="61"/>
      <c r="KUU75" s="61"/>
      <c r="KUV75" s="61"/>
      <c r="KUW75" s="61"/>
      <c r="KUX75" s="61"/>
      <c r="KUY75" s="61"/>
      <c r="KUZ75" s="61"/>
      <c r="KVA75" s="61"/>
      <c r="KVB75" s="61"/>
      <c r="KVC75" s="61"/>
      <c r="KVD75" s="61"/>
      <c r="KVE75" s="61"/>
      <c r="KVF75" s="61"/>
      <c r="KVG75" s="61"/>
      <c r="KVH75" s="61"/>
      <c r="KVI75" s="61"/>
      <c r="KVJ75" s="61"/>
      <c r="KVK75" s="61"/>
      <c r="KVL75" s="61"/>
      <c r="KVM75" s="61"/>
      <c r="KVN75" s="61"/>
      <c r="KVO75" s="61"/>
      <c r="KVP75" s="61"/>
      <c r="KVQ75" s="61"/>
      <c r="KVR75" s="61"/>
      <c r="KVS75" s="61"/>
      <c r="KVT75" s="61"/>
      <c r="KVU75" s="61"/>
      <c r="KVV75" s="61"/>
      <c r="KVW75" s="61"/>
      <c r="KVX75" s="61"/>
      <c r="KVY75" s="61"/>
      <c r="KVZ75" s="61"/>
      <c r="KWA75" s="61"/>
      <c r="KWB75" s="61"/>
      <c r="KWC75" s="61"/>
      <c r="KWD75" s="61"/>
      <c r="KWE75" s="61"/>
      <c r="KWF75" s="61"/>
      <c r="KWG75" s="61"/>
      <c r="KWH75" s="61"/>
      <c r="KWI75" s="61"/>
      <c r="KWJ75" s="61"/>
      <c r="KWK75" s="61"/>
      <c r="KWL75" s="61"/>
      <c r="KWM75" s="61"/>
      <c r="KWN75" s="61"/>
      <c r="KWO75" s="61"/>
      <c r="KWP75" s="61"/>
      <c r="KWQ75" s="61"/>
      <c r="KWR75" s="61"/>
      <c r="KWS75" s="61"/>
      <c r="KWT75" s="61"/>
      <c r="KWU75" s="61"/>
      <c r="KWV75" s="61"/>
      <c r="KWW75" s="61"/>
      <c r="KWX75" s="61"/>
      <c r="KWY75" s="61"/>
      <c r="KWZ75" s="61"/>
      <c r="KXA75" s="61"/>
      <c r="KXB75" s="61"/>
      <c r="KXC75" s="61"/>
      <c r="KXD75" s="61"/>
      <c r="KXE75" s="61"/>
      <c r="KXF75" s="61"/>
      <c r="KXG75" s="61"/>
      <c r="KXH75" s="61"/>
      <c r="KXI75" s="61"/>
      <c r="KXJ75" s="61"/>
      <c r="KXK75" s="61"/>
      <c r="KXL75" s="61"/>
      <c r="KXM75" s="61"/>
      <c r="KXN75" s="61"/>
      <c r="KXO75" s="61"/>
      <c r="KXP75" s="61"/>
      <c r="KXQ75" s="61"/>
      <c r="KXR75" s="61"/>
      <c r="KXS75" s="61"/>
      <c r="KXT75" s="61"/>
      <c r="KXU75" s="61"/>
      <c r="KXV75" s="61"/>
      <c r="KXW75" s="61"/>
      <c r="KXX75" s="61"/>
      <c r="KXY75" s="61"/>
      <c r="KXZ75" s="61"/>
      <c r="KYA75" s="61"/>
      <c r="KYB75" s="61"/>
      <c r="KYC75" s="61"/>
      <c r="KYD75" s="61"/>
      <c r="KYE75" s="61"/>
      <c r="KYF75" s="61"/>
      <c r="KYG75" s="61"/>
      <c r="KYH75" s="61"/>
      <c r="KYI75" s="61"/>
      <c r="KYJ75" s="61"/>
      <c r="KYK75" s="61"/>
      <c r="KYL75" s="61"/>
      <c r="KYM75" s="61"/>
      <c r="KYN75" s="61"/>
      <c r="KYO75" s="61"/>
      <c r="KYP75" s="61"/>
      <c r="KYQ75" s="61"/>
      <c r="KYR75" s="61"/>
      <c r="KYS75" s="61"/>
      <c r="KYT75" s="61"/>
      <c r="KYU75" s="61"/>
      <c r="KYV75" s="61"/>
      <c r="KYW75" s="61"/>
      <c r="KYX75" s="61"/>
      <c r="KYY75" s="61"/>
      <c r="KYZ75" s="61"/>
      <c r="KZA75" s="61"/>
      <c r="KZB75" s="61"/>
      <c r="KZC75" s="61"/>
      <c r="KZD75" s="61"/>
      <c r="KZE75" s="61"/>
      <c r="KZF75" s="61"/>
      <c r="KZG75" s="61"/>
      <c r="KZH75" s="61"/>
      <c r="KZI75" s="61"/>
      <c r="KZJ75" s="61"/>
      <c r="KZK75" s="61"/>
      <c r="KZL75" s="61"/>
      <c r="KZM75" s="61"/>
      <c r="KZN75" s="61"/>
      <c r="KZO75" s="61"/>
      <c r="KZP75" s="61"/>
      <c r="KZQ75" s="61"/>
      <c r="KZR75" s="61"/>
      <c r="KZS75" s="61"/>
      <c r="KZT75" s="61"/>
      <c r="KZU75" s="61"/>
      <c r="KZV75" s="61"/>
      <c r="KZW75" s="61"/>
      <c r="KZX75" s="61"/>
      <c r="KZY75" s="61"/>
      <c r="KZZ75" s="61"/>
      <c r="LAA75" s="61"/>
      <c r="LAB75" s="61"/>
      <c r="LAC75" s="61"/>
      <c r="LAD75" s="61"/>
      <c r="LAE75" s="61"/>
      <c r="LAF75" s="61"/>
      <c r="LAG75" s="61"/>
      <c r="LAH75" s="61"/>
      <c r="LAI75" s="61"/>
      <c r="LAJ75" s="61"/>
      <c r="LAK75" s="61"/>
      <c r="LAL75" s="61"/>
      <c r="LAM75" s="61"/>
      <c r="LAN75" s="61"/>
      <c r="LAO75" s="61"/>
      <c r="LAP75" s="61"/>
      <c r="LAQ75" s="61"/>
      <c r="LAR75" s="61"/>
      <c r="LAS75" s="61"/>
      <c r="LAT75" s="61"/>
      <c r="LAU75" s="61"/>
      <c r="LAV75" s="61"/>
      <c r="LAW75" s="61"/>
      <c r="LAX75" s="61"/>
      <c r="LAY75" s="61"/>
      <c r="LAZ75" s="61"/>
      <c r="LBA75" s="61"/>
      <c r="LBB75" s="61"/>
      <c r="LBC75" s="61"/>
      <c r="LBD75" s="61"/>
      <c r="LBE75" s="61"/>
      <c r="LBF75" s="61"/>
      <c r="LBG75" s="61"/>
      <c r="LBH75" s="61"/>
      <c r="LBI75" s="61"/>
      <c r="LBJ75" s="61"/>
      <c r="LBK75" s="61"/>
      <c r="LBL75" s="61"/>
      <c r="LBM75" s="61"/>
      <c r="LBN75" s="61"/>
      <c r="LBO75" s="61"/>
      <c r="LBP75" s="61"/>
      <c r="LBQ75" s="61"/>
      <c r="LBR75" s="61"/>
      <c r="LBS75" s="61"/>
      <c r="LBT75" s="61"/>
      <c r="LBU75" s="61"/>
      <c r="LBV75" s="61"/>
      <c r="LBW75" s="61"/>
      <c r="LBX75" s="61"/>
      <c r="LBY75" s="61"/>
      <c r="LBZ75" s="61"/>
      <c r="LCA75" s="61"/>
      <c r="LCB75" s="61"/>
      <c r="LCC75" s="61"/>
      <c r="LCD75" s="61"/>
      <c r="LCE75" s="61"/>
      <c r="LCF75" s="61"/>
      <c r="LCG75" s="61"/>
      <c r="LCH75" s="61"/>
      <c r="LCI75" s="61"/>
      <c r="LCJ75" s="61"/>
      <c r="LCK75" s="61"/>
      <c r="LCL75" s="61"/>
      <c r="LCM75" s="61"/>
      <c r="LCN75" s="61"/>
      <c r="LCO75" s="61"/>
      <c r="LCP75" s="61"/>
      <c r="LCQ75" s="61"/>
      <c r="LCR75" s="61"/>
      <c r="LCS75" s="61"/>
      <c r="LCT75" s="61"/>
      <c r="LCU75" s="61"/>
      <c r="LCV75" s="61"/>
      <c r="LCW75" s="61"/>
      <c r="LCX75" s="61"/>
      <c r="LCY75" s="61"/>
      <c r="LCZ75" s="61"/>
      <c r="LDA75" s="61"/>
      <c r="LDB75" s="61"/>
      <c r="LDC75" s="61"/>
      <c r="LDD75" s="61"/>
      <c r="LDE75" s="61"/>
      <c r="LDF75" s="61"/>
      <c r="LDG75" s="61"/>
      <c r="LDH75" s="61"/>
      <c r="LDI75" s="61"/>
      <c r="LDJ75" s="61"/>
      <c r="LDK75" s="61"/>
      <c r="LDL75" s="61"/>
      <c r="LDM75" s="61"/>
      <c r="LDN75" s="61"/>
      <c r="LDO75" s="61"/>
      <c r="LDP75" s="61"/>
      <c r="LDQ75" s="61"/>
      <c r="LDR75" s="61"/>
      <c r="LDS75" s="61"/>
      <c r="LDT75" s="61"/>
      <c r="LDU75" s="61"/>
      <c r="LDV75" s="61"/>
      <c r="LDW75" s="61"/>
      <c r="LDX75" s="61"/>
      <c r="LDY75" s="61"/>
      <c r="LDZ75" s="61"/>
      <c r="LEA75" s="61"/>
      <c r="LEB75" s="61"/>
      <c r="LEC75" s="61"/>
      <c r="LED75" s="61"/>
      <c r="LEE75" s="61"/>
      <c r="LEF75" s="61"/>
      <c r="LEG75" s="61"/>
      <c r="LEH75" s="61"/>
      <c r="LEI75" s="61"/>
      <c r="LEJ75" s="61"/>
      <c r="LEK75" s="61"/>
      <c r="LEL75" s="61"/>
      <c r="LEM75" s="61"/>
      <c r="LEN75" s="61"/>
      <c r="LEO75" s="61"/>
      <c r="LEP75" s="61"/>
      <c r="LEQ75" s="61"/>
      <c r="LER75" s="61"/>
      <c r="LES75" s="61"/>
      <c r="LET75" s="61"/>
      <c r="LEU75" s="61"/>
      <c r="LEV75" s="61"/>
      <c r="LEW75" s="61"/>
      <c r="LEX75" s="61"/>
      <c r="LEY75" s="61"/>
      <c r="LEZ75" s="61"/>
      <c r="LFA75" s="61"/>
      <c r="LFB75" s="61"/>
      <c r="LFC75" s="61"/>
      <c r="LFD75" s="61"/>
      <c r="LFE75" s="61"/>
      <c r="LFF75" s="61"/>
      <c r="LFG75" s="61"/>
      <c r="LFH75" s="61"/>
      <c r="LFI75" s="61"/>
      <c r="LFJ75" s="61"/>
      <c r="LFK75" s="61"/>
      <c r="LFL75" s="61"/>
      <c r="LFM75" s="61"/>
      <c r="LFN75" s="61"/>
      <c r="LFO75" s="61"/>
      <c r="LFP75" s="61"/>
      <c r="LFQ75" s="61"/>
      <c r="LFR75" s="61"/>
      <c r="LFS75" s="61"/>
      <c r="LFT75" s="61"/>
      <c r="LFU75" s="61"/>
      <c r="LFV75" s="61"/>
      <c r="LFW75" s="61"/>
      <c r="LFX75" s="61"/>
      <c r="LFY75" s="61"/>
      <c r="LFZ75" s="61"/>
      <c r="LGA75" s="61"/>
      <c r="LGB75" s="61"/>
      <c r="LGC75" s="61"/>
      <c r="LGD75" s="61"/>
      <c r="LGE75" s="61"/>
      <c r="LGF75" s="61"/>
      <c r="LGG75" s="61"/>
      <c r="LGH75" s="61"/>
      <c r="LGI75" s="61"/>
      <c r="LGJ75" s="61"/>
      <c r="LGK75" s="61"/>
      <c r="LGL75" s="61"/>
      <c r="LGM75" s="61"/>
      <c r="LGN75" s="61"/>
      <c r="LGO75" s="61"/>
      <c r="LGP75" s="61"/>
      <c r="LGQ75" s="61"/>
      <c r="LGR75" s="61"/>
      <c r="LGS75" s="61"/>
      <c r="LGT75" s="61"/>
      <c r="LGU75" s="61"/>
      <c r="LGV75" s="61"/>
      <c r="LGW75" s="61"/>
      <c r="LGX75" s="61"/>
      <c r="LGY75" s="61"/>
      <c r="LGZ75" s="61"/>
      <c r="LHA75" s="61"/>
      <c r="LHB75" s="61"/>
      <c r="LHC75" s="61"/>
      <c r="LHD75" s="61"/>
      <c r="LHE75" s="61"/>
      <c r="LHF75" s="61"/>
      <c r="LHG75" s="61"/>
      <c r="LHH75" s="61"/>
      <c r="LHI75" s="61"/>
      <c r="LHJ75" s="61"/>
      <c r="LHK75" s="61"/>
      <c r="LHL75" s="61"/>
      <c r="LHM75" s="61"/>
      <c r="LHN75" s="61"/>
      <c r="LHO75" s="61"/>
      <c r="LHP75" s="61"/>
      <c r="LHQ75" s="61"/>
      <c r="LHR75" s="61"/>
      <c r="LHS75" s="61"/>
      <c r="LHT75" s="61"/>
      <c r="LHU75" s="61"/>
      <c r="LHV75" s="61"/>
      <c r="LHW75" s="61"/>
      <c r="LHX75" s="61"/>
      <c r="LHY75" s="61"/>
      <c r="LHZ75" s="61"/>
      <c r="LIA75" s="61"/>
      <c r="LIB75" s="61"/>
      <c r="LIC75" s="61"/>
      <c r="LID75" s="61"/>
      <c r="LIE75" s="61"/>
      <c r="LIF75" s="61"/>
      <c r="LIG75" s="61"/>
      <c r="LIH75" s="61"/>
      <c r="LII75" s="61"/>
      <c r="LIJ75" s="61"/>
      <c r="LIK75" s="61"/>
      <c r="LIL75" s="61"/>
      <c r="LIM75" s="61"/>
      <c r="LIN75" s="61"/>
      <c r="LIO75" s="61"/>
      <c r="LIP75" s="61"/>
      <c r="LIQ75" s="61"/>
      <c r="LIR75" s="61"/>
      <c r="LIS75" s="61"/>
      <c r="LIT75" s="61"/>
      <c r="LIU75" s="61"/>
      <c r="LIV75" s="61"/>
      <c r="LIW75" s="61"/>
      <c r="LIX75" s="61"/>
      <c r="LIY75" s="61"/>
      <c r="LIZ75" s="61"/>
      <c r="LJA75" s="61"/>
      <c r="LJB75" s="61"/>
      <c r="LJC75" s="61"/>
      <c r="LJD75" s="61"/>
      <c r="LJE75" s="61"/>
      <c r="LJF75" s="61"/>
      <c r="LJG75" s="61"/>
      <c r="LJH75" s="61"/>
      <c r="LJI75" s="61"/>
      <c r="LJJ75" s="61"/>
      <c r="LJK75" s="61"/>
      <c r="LJL75" s="61"/>
      <c r="LJM75" s="61"/>
      <c r="LJN75" s="61"/>
      <c r="LJO75" s="61"/>
      <c r="LJP75" s="61"/>
      <c r="LJQ75" s="61"/>
      <c r="LJR75" s="61"/>
      <c r="LJS75" s="61"/>
      <c r="LJT75" s="61"/>
      <c r="LJU75" s="61"/>
      <c r="LJV75" s="61"/>
      <c r="LJW75" s="61"/>
      <c r="LJX75" s="61"/>
      <c r="LJY75" s="61"/>
      <c r="LJZ75" s="61"/>
      <c r="LKA75" s="61"/>
      <c r="LKB75" s="61"/>
      <c r="LKC75" s="61"/>
      <c r="LKD75" s="61"/>
      <c r="LKE75" s="61"/>
      <c r="LKF75" s="61"/>
      <c r="LKG75" s="61"/>
      <c r="LKH75" s="61"/>
      <c r="LKI75" s="61"/>
      <c r="LKJ75" s="61"/>
      <c r="LKK75" s="61"/>
      <c r="LKL75" s="61"/>
      <c r="LKM75" s="61"/>
      <c r="LKN75" s="61"/>
      <c r="LKO75" s="61"/>
      <c r="LKP75" s="61"/>
      <c r="LKQ75" s="61"/>
      <c r="LKR75" s="61"/>
      <c r="LKS75" s="61"/>
      <c r="LKT75" s="61"/>
      <c r="LKU75" s="61"/>
      <c r="LKV75" s="61"/>
      <c r="LKW75" s="61"/>
      <c r="LKX75" s="61"/>
      <c r="LKY75" s="61"/>
      <c r="LKZ75" s="61"/>
      <c r="LLA75" s="61"/>
      <c r="LLB75" s="61"/>
      <c r="LLC75" s="61"/>
      <c r="LLD75" s="61"/>
      <c r="LLE75" s="61"/>
      <c r="LLF75" s="61"/>
      <c r="LLG75" s="61"/>
      <c r="LLH75" s="61"/>
      <c r="LLI75" s="61"/>
      <c r="LLJ75" s="61"/>
      <c r="LLK75" s="61"/>
      <c r="LLL75" s="61"/>
      <c r="LLM75" s="61"/>
      <c r="LLN75" s="61"/>
      <c r="LLO75" s="61"/>
      <c r="LLP75" s="61"/>
      <c r="LLQ75" s="61"/>
      <c r="LLR75" s="61"/>
      <c r="LLS75" s="61"/>
      <c r="LLT75" s="61"/>
      <c r="LLU75" s="61"/>
      <c r="LLV75" s="61"/>
      <c r="LLW75" s="61"/>
      <c r="LLX75" s="61"/>
      <c r="LLY75" s="61"/>
      <c r="LLZ75" s="61"/>
      <c r="LMA75" s="61"/>
      <c r="LMB75" s="61"/>
      <c r="LMC75" s="61"/>
      <c r="LMD75" s="61"/>
      <c r="LME75" s="61"/>
      <c r="LMF75" s="61"/>
      <c r="LMG75" s="61"/>
      <c r="LMH75" s="61"/>
      <c r="LMI75" s="61"/>
      <c r="LMJ75" s="61"/>
      <c r="LMK75" s="61"/>
      <c r="LML75" s="61"/>
      <c r="LMM75" s="61"/>
      <c r="LMN75" s="61"/>
      <c r="LMO75" s="61"/>
      <c r="LMP75" s="61"/>
      <c r="LMQ75" s="61"/>
      <c r="LMR75" s="61"/>
      <c r="LMS75" s="61"/>
      <c r="LMT75" s="61"/>
      <c r="LMU75" s="61"/>
      <c r="LMV75" s="61"/>
      <c r="LMW75" s="61"/>
      <c r="LMX75" s="61"/>
      <c r="LMY75" s="61"/>
      <c r="LMZ75" s="61"/>
      <c r="LNA75" s="61"/>
      <c r="LNB75" s="61"/>
      <c r="LNC75" s="61"/>
      <c r="LND75" s="61"/>
      <c r="LNE75" s="61"/>
      <c r="LNF75" s="61"/>
      <c r="LNG75" s="61"/>
      <c r="LNH75" s="61"/>
      <c r="LNI75" s="61"/>
      <c r="LNJ75" s="61"/>
      <c r="LNK75" s="61"/>
      <c r="LNL75" s="61"/>
      <c r="LNM75" s="61"/>
      <c r="LNN75" s="61"/>
      <c r="LNO75" s="61"/>
      <c r="LNP75" s="61"/>
      <c r="LNQ75" s="61"/>
      <c r="LNR75" s="61"/>
      <c r="LNS75" s="61"/>
      <c r="LNT75" s="61"/>
      <c r="LNU75" s="61"/>
      <c r="LNV75" s="61"/>
      <c r="LNW75" s="61"/>
      <c r="LNX75" s="61"/>
      <c r="LNY75" s="61"/>
      <c r="LNZ75" s="61"/>
      <c r="LOA75" s="61"/>
      <c r="LOB75" s="61"/>
      <c r="LOC75" s="61"/>
      <c r="LOD75" s="61"/>
      <c r="LOE75" s="61"/>
      <c r="LOF75" s="61"/>
      <c r="LOG75" s="61"/>
      <c r="LOH75" s="61"/>
      <c r="LOI75" s="61"/>
      <c r="LOJ75" s="61"/>
      <c r="LOK75" s="61"/>
      <c r="LOL75" s="61"/>
      <c r="LOM75" s="61"/>
      <c r="LON75" s="61"/>
      <c r="LOO75" s="61"/>
      <c r="LOP75" s="61"/>
      <c r="LOQ75" s="61"/>
      <c r="LOR75" s="61"/>
      <c r="LOS75" s="61"/>
      <c r="LOT75" s="61"/>
      <c r="LOU75" s="61"/>
      <c r="LOV75" s="61"/>
      <c r="LOW75" s="61"/>
      <c r="LOX75" s="61"/>
      <c r="LOY75" s="61"/>
      <c r="LOZ75" s="61"/>
      <c r="LPA75" s="61"/>
      <c r="LPB75" s="61"/>
      <c r="LPC75" s="61"/>
      <c r="LPD75" s="61"/>
      <c r="LPE75" s="61"/>
      <c r="LPF75" s="61"/>
      <c r="LPG75" s="61"/>
      <c r="LPH75" s="61"/>
      <c r="LPI75" s="61"/>
      <c r="LPJ75" s="61"/>
      <c r="LPK75" s="61"/>
      <c r="LPL75" s="61"/>
      <c r="LPM75" s="61"/>
      <c r="LPN75" s="61"/>
      <c r="LPO75" s="61"/>
      <c r="LPP75" s="61"/>
      <c r="LPQ75" s="61"/>
      <c r="LPR75" s="61"/>
      <c r="LPS75" s="61"/>
      <c r="LPT75" s="61"/>
      <c r="LPU75" s="61"/>
      <c r="LPV75" s="61"/>
      <c r="LPW75" s="61"/>
      <c r="LPX75" s="61"/>
      <c r="LPY75" s="61"/>
      <c r="LPZ75" s="61"/>
      <c r="LQA75" s="61"/>
      <c r="LQB75" s="61"/>
      <c r="LQC75" s="61"/>
      <c r="LQD75" s="61"/>
      <c r="LQE75" s="61"/>
      <c r="LQF75" s="61"/>
      <c r="LQG75" s="61"/>
      <c r="LQH75" s="61"/>
      <c r="LQI75" s="61"/>
      <c r="LQJ75" s="61"/>
      <c r="LQK75" s="61"/>
      <c r="LQL75" s="61"/>
      <c r="LQM75" s="61"/>
      <c r="LQN75" s="61"/>
      <c r="LQO75" s="61"/>
      <c r="LQP75" s="61"/>
      <c r="LQQ75" s="61"/>
      <c r="LQR75" s="61"/>
      <c r="LQS75" s="61"/>
      <c r="LQT75" s="61"/>
      <c r="LQU75" s="61"/>
      <c r="LQV75" s="61"/>
      <c r="LQW75" s="61"/>
      <c r="LQX75" s="61"/>
      <c r="LQY75" s="61"/>
      <c r="LQZ75" s="61"/>
      <c r="LRA75" s="61"/>
      <c r="LRB75" s="61"/>
      <c r="LRC75" s="61"/>
      <c r="LRD75" s="61"/>
      <c r="LRE75" s="61"/>
      <c r="LRF75" s="61"/>
      <c r="LRG75" s="61"/>
      <c r="LRH75" s="61"/>
      <c r="LRI75" s="61"/>
      <c r="LRJ75" s="61"/>
      <c r="LRK75" s="61"/>
      <c r="LRL75" s="61"/>
      <c r="LRM75" s="61"/>
      <c r="LRN75" s="61"/>
      <c r="LRO75" s="61"/>
      <c r="LRP75" s="61"/>
      <c r="LRQ75" s="61"/>
      <c r="LRR75" s="61"/>
      <c r="LRS75" s="61"/>
      <c r="LRT75" s="61"/>
      <c r="LRU75" s="61"/>
      <c r="LRV75" s="61"/>
      <c r="LRW75" s="61"/>
      <c r="LRX75" s="61"/>
      <c r="LRY75" s="61"/>
      <c r="LRZ75" s="61"/>
      <c r="LSA75" s="61"/>
      <c r="LSB75" s="61"/>
      <c r="LSC75" s="61"/>
      <c r="LSD75" s="61"/>
      <c r="LSE75" s="61"/>
      <c r="LSF75" s="61"/>
      <c r="LSG75" s="61"/>
      <c r="LSH75" s="61"/>
      <c r="LSI75" s="61"/>
      <c r="LSJ75" s="61"/>
      <c r="LSK75" s="61"/>
      <c r="LSL75" s="61"/>
      <c r="LSM75" s="61"/>
      <c r="LSN75" s="61"/>
      <c r="LSO75" s="61"/>
      <c r="LSP75" s="61"/>
      <c r="LSQ75" s="61"/>
      <c r="LSR75" s="61"/>
      <c r="LSS75" s="61"/>
      <c r="LST75" s="61"/>
      <c r="LSU75" s="61"/>
      <c r="LSV75" s="61"/>
      <c r="LSW75" s="61"/>
      <c r="LSX75" s="61"/>
      <c r="LSY75" s="61"/>
      <c r="LSZ75" s="61"/>
      <c r="LTA75" s="61"/>
      <c r="LTB75" s="61"/>
      <c r="LTC75" s="61"/>
      <c r="LTD75" s="61"/>
      <c r="LTE75" s="61"/>
      <c r="LTF75" s="61"/>
      <c r="LTG75" s="61"/>
      <c r="LTH75" s="61"/>
      <c r="LTI75" s="61"/>
      <c r="LTJ75" s="61"/>
      <c r="LTK75" s="61"/>
      <c r="LTL75" s="61"/>
      <c r="LTM75" s="61"/>
      <c r="LTN75" s="61"/>
      <c r="LTO75" s="61"/>
      <c r="LTP75" s="61"/>
      <c r="LTQ75" s="61"/>
      <c r="LTR75" s="61"/>
      <c r="LTS75" s="61"/>
      <c r="LTT75" s="61"/>
      <c r="LTU75" s="61"/>
      <c r="LTV75" s="61"/>
      <c r="LTW75" s="61"/>
      <c r="LTX75" s="61"/>
      <c r="LTY75" s="61"/>
      <c r="LTZ75" s="61"/>
      <c r="LUA75" s="61"/>
      <c r="LUB75" s="61"/>
      <c r="LUC75" s="61"/>
      <c r="LUD75" s="61"/>
      <c r="LUE75" s="61"/>
      <c r="LUF75" s="61"/>
      <c r="LUG75" s="61"/>
      <c r="LUH75" s="61"/>
      <c r="LUI75" s="61"/>
      <c r="LUJ75" s="61"/>
      <c r="LUK75" s="61"/>
      <c r="LUL75" s="61"/>
      <c r="LUM75" s="61"/>
      <c r="LUN75" s="61"/>
      <c r="LUO75" s="61"/>
      <c r="LUP75" s="61"/>
      <c r="LUQ75" s="61"/>
      <c r="LUR75" s="61"/>
      <c r="LUS75" s="61"/>
      <c r="LUT75" s="61"/>
      <c r="LUU75" s="61"/>
      <c r="LUV75" s="61"/>
      <c r="LUW75" s="61"/>
      <c r="LUX75" s="61"/>
      <c r="LUY75" s="61"/>
      <c r="LUZ75" s="61"/>
      <c r="LVA75" s="61"/>
      <c r="LVB75" s="61"/>
      <c r="LVC75" s="61"/>
      <c r="LVD75" s="61"/>
      <c r="LVE75" s="61"/>
      <c r="LVF75" s="61"/>
      <c r="LVG75" s="61"/>
      <c r="LVH75" s="61"/>
      <c r="LVI75" s="61"/>
      <c r="LVJ75" s="61"/>
      <c r="LVK75" s="61"/>
      <c r="LVL75" s="61"/>
      <c r="LVM75" s="61"/>
      <c r="LVN75" s="61"/>
      <c r="LVO75" s="61"/>
      <c r="LVP75" s="61"/>
      <c r="LVQ75" s="61"/>
      <c r="LVR75" s="61"/>
      <c r="LVS75" s="61"/>
      <c r="LVT75" s="61"/>
      <c r="LVU75" s="61"/>
      <c r="LVV75" s="61"/>
      <c r="LVW75" s="61"/>
      <c r="LVX75" s="61"/>
      <c r="LVY75" s="61"/>
      <c r="LVZ75" s="61"/>
      <c r="LWA75" s="61"/>
      <c r="LWB75" s="61"/>
      <c r="LWC75" s="61"/>
      <c r="LWD75" s="61"/>
      <c r="LWE75" s="61"/>
      <c r="LWF75" s="61"/>
      <c r="LWG75" s="61"/>
      <c r="LWH75" s="61"/>
      <c r="LWI75" s="61"/>
      <c r="LWJ75" s="61"/>
      <c r="LWK75" s="61"/>
      <c r="LWL75" s="61"/>
      <c r="LWM75" s="61"/>
      <c r="LWN75" s="61"/>
      <c r="LWO75" s="61"/>
      <c r="LWP75" s="61"/>
      <c r="LWQ75" s="61"/>
      <c r="LWR75" s="61"/>
      <c r="LWS75" s="61"/>
      <c r="LWT75" s="61"/>
      <c r="LWU75" s="61"/>
      <c r="LWV75" s="61"/>
      <c r="LWW75" s="61"/>
      <c r="LWX75" s="61"/>
      <c r="LWY75" s="61"/>
      <c r="LWZ75" s="61"/>
      <c r="LXA75" s="61"/>
      <c r="LXB75" s="61"/>
      <c r="LXC75" s="61"/>
      <c r="LXD75" s="61"/>
      <c r="LXE75" s="61"/>
      <c r="LXF75" s="61"/>
      <c r="LXG75" s="61"/>
      <c r="LXH75" s="61"/>
      <c r="LXI75" s="61"/>
      <c r="LXJ75" s="61"/>
      <c r="LXK75" s="61"/>
      <c r="LXL75" s="61"/>
      <c r="LXM75" s="61"/>
      <c r="LXN75" s="61"/>
      <c r="LXO75" s="61"/>
      <c r="LXP75" s="61"/>
      <c r="LXQ75" s="61"/>
      <c r="LXR75" s="61"/>
      <c r="LXS75" s="61"/>
      <c r="LXT75" s="61"/>
      <c r="LXU75" s="61"/>
      <c r="LXV75" s="61"/>
      <c r="LXW75" s="61"/>
      <c r="LXX75" s="61"/>
      <c r="LXY75" s="61"/>
      <c r="LXZ75" s="61"/>
      <c r="LYA75" s="61"/>
      <c r="LYB75" s="61"/>
      <c r="LYC75" s="61"/>
      <c r="LYD75" s="61"/>
      <c r="LYE75" s="61"/>
      <c r="LYF75" s="61"/>
      <c r="LYG75" s="61"/>
      <c r="LYH75" s="61"/>
      <c r="LYI75" s="61"/>
      <c r="LYJ75" s="61"/>
      <c r="LYK75" s="61"/>
      <c r="LYL75" s="61"/>
      <c r="LYM75" s="61"/>
      <c r="LYN75" s="61"/>
      <c r="LYO75" s="61"/>
      <c r="LYP75" s="61"/>
      <c r="LYQ75" s="61"/>
      <c r="LYR75" s="61"/>
      <c r="LYS75" s="61"/>
      <c r="LYT75" s="61"/>
      <c r="LYU75" s="61"/>
      <c r="LYV75" s="61"/>
      <c r="LYW75" s="61"/>
      <c r="LYX75" s="61"/>
      <c r="LYY75" s="61"/>
      <c r="LYZ75" s="61"/>
      <c r="LZA75" s="61"/>
      <c r="LZB75" s="61"/>
      <c r="LZC75" s="61"/>
      <c r="LZD75" s="61"/>
      <c r="LZE75" s="61"/>
      <c r="LZF75" s="61"/>
      <c r="LZG75" s="61"/>
      <c r="LZH75" s="61"/>
      <c r="LZI75" s="61"/>
      <c r="LZJ75" s="61"/>
      <c r="LZK75" s="61"/>
      <c r="LZL75" s="61"/>
      <c r="LZM75" s="61"/>
      <c r="LZN75" s="61"/>
      <c r="LZO75" s="61"/>
      <c r="LZP75" s="61"/>
      <c r="LZQ75" s="61"/>
      <c r="LZR75" s="61"/>
      <c r="LZS75" s="61"/>
      <c r="LZT75" s="61"/>
      <c r="LZU75" s="61"/>
      <c r="LZV75" s="61"/>
      <c r="LZW75" s="61"/>
      <c r="LZX75" s="61"/>
      <c r="LZY75" s="61"/>
      <c r="LZZ75" s="61"/>
      <c r="MAA75" s="61"/>
      <c r="MAB75" s="61"/>
      <c r="MAC75" s="61"/>
      <c r="MAD75" s="61"/>
      <c r="MAE75" s="61"/>
      <c r="MAF75" s="61"/>
      <c r="MAG75" s="61"/>
      <c r="MAH75" s="61"/>
      <c r="MAI75" s="61"/>
      <c r="MAJ75" s="61"/>
      <c r="MAK75" s="61"/>
      <c r="MAL75" s="61"/>
      <c r="MAM75" s="61"/>
      <c r="MAN75" s="61"/>
      <c r="MAO75" s="61"/>
      <c r="MAP75" s="61"/>
      <c r="MAQ75" s="61"/>
      <c r="MAR75" s="61"/>
      <c r="MAS75" s="61"/>
      <c r="MAT75" s="61"/>
      <c r="MAU75" s="61"/>
      <c r="MAV75" s="61"/>
      <c r="MAW75" s="61"/>
      <c r="MAX75" s="61"/>
      <c r="MAY75" s="61"/>
      <c r="MAZ75" s="61"/>
      <c r="MBA75" s="61"/>
      <c r="MBB75" s="61"/>
      <c r="MBC75" s="61"/>
      <c r="MBD75" s="61"/>
      <c r="MBE75" s="61"/>
      <c r="MBF75" s="61"/>
      <c r="MBG75" s="61"/>
      <c r="MBH75" s="61"/>
      <c r="MBI75" s="61"/>
      <c r="MBJ75" s="61"/>
      <c r="MBK75" s="61"/>
      <c r="MBL75" s="61"/>
      <c r="MBM75" s="61"/>
      <c r="MBN75" s="61"/>
      <c r="MBO75" s="61"/>
      <c r="MBP75" s="61"/>
      <c r="MBQ75" s="61"/>
      <c r="MBR75" s="61"/>
      <c r="MBS75" s="61"/>
      <c r="MBT75" s="61"/>
      <c r="MBU75" s="61"/>
      <c r="MBV75" s="61"/>
      <c r="MBW75" s="61"/>
      <c r="MBX75" s="61"/>
      <c r="MBY75" s="61"/>
      <c r="MBZ75" s="61"/>
      <c r="MCA75" s="61"/>
      <c r="MCB75" s="61"/>
      <c r="MCC75" s="61"/>
      <c r="MCD75" s="61"/>
      <c r="MCE75" s="61"/>
      <c r="MCF75" s="61"/>
      <c r="MCG75" s="61"/>
      <c r="MCH75" s="61"/>
      <c r="MCI75" s="61"/>
      <c r="MCJ75" s="61"/>
      <c r="MCK75" s="61"/>
      <c r="MCL75" s="61"/>
      <c r="MCM75" s="61"/>
      <c r="MCN75" s="61"/>
      <c r="MCO75" s="61"/>
      <c r="MCP75" s="61"/>
      <c r="MCQ75" s="61"/>
      <c r="MCR75" s="61"/>
      <c r="MCS75" s="61"/>
      <c r="MCT75" s="61"/>
      <c r="MCU75" s="61"/>
      <c r="MCV75" s="61"/>
      <c r="MCW75" s="61"/>
      <c r="MCX75" s="61"/>
      <c r="MCY75" s="61"/>
      <c r="MCZ75" s="61"/>
      <c r="MDA75" s="61"/>
      <c r="MDB75" s="61"/>
      <c r="MDC75" s="61"/>
      <c r="MDD75" s="61"/>
      <c r="MDE75" s="61"/>
      <c r="MDF75" s="61"/>
      <c r="MDG75" s="61"/>
      <c r="MDH75" s="61"/>
      <c r="MDI75" s="61"/>
      <c r="MDJ75" s="61"/>
      <c r="MDK75" s="61"/>
      <c r="MDL75" s="61"/>
      <c r="MDM75" s="61"/>
      <c r="MDN75" s="61"/>
      <c r="MDO75" s="61"/>
      <c r="MDP75" s="61"/>
      <c r="MDQ75" s="61"/>
      <c r="MDR75" s="61"/>
      <c r="MDS75" s="61"/>
      <c r="MDT75" s="61"/>
      <c r="MDU75" s="61"/>
      <c r="MDV75" s="61"/>
      <c r="MDW75" s="61"/>
      <c r="MDX75" s="61"/>
      <c r="MDY75" s="61"/>
      <c r="MDZ75" s="61"/>
      <c r="MEA75" s="61"/>
      <c r="MEB75" s="61"/>
      <c r="MEC75" s="61"/>
      <c r="MED75" s="61"/>
      <c r="MEE75" s="61"/>
      <c r="MEF75" s="61"/>
      <c r="MEG75" s="61"/>
      <c r="MEH75" s="61"/>
      <c r="MEI75" s="61"/>
      <c r="MEJ75" s="61"/>
      <c r="MEK75" s="61"/>
      <c r="MEL75" s="61"/>
      <c r="MEM75" s="61"/>
      <c r="MEN75" s="61"/>
      <c r="MEO75" s="61"/>
      <c r="MEP75" s="61"/>
      <c r="MEQ75" s="61"/>
      <c r="MER75" s="61"/>
      <c r="MES75" s="61"/>
      <c r="MET75" s="61"/>
      <c r="MEU75" s="61"/>
      <c r="MEV75" s="61"/>
      <c r="MEW75" s="61"/>
      <c r="MEX75" s="61"/>
      <c r="MEY75" s="61"/>
      <c r="MEZ75" s="61"/>
      <c r="MFA75" s="61"/>
      <c r="MFB75" s="61"/>
      <c r="MFC75" s="61"/>
      <c r="MFD75" s="61"/>
      <c r="MFE75" s="61"/>
      <c r="MFF75" s="61"/>
      <c r="MFG75" s="61"/>
      <c r="MFH75" s="61"/>
      <c r="MFI75" s="61"/>
      <c r="MFJ75" s="61"/>
      <c r="MFK75" s="61"/>
      <c r="MFL75" s="61"/>
      <c r="MFM75" s="61"/>
      <c r="MFN75" s="61"/>
      <c r="MFO75" s="61"/>
      <c r="MFP75" s="61"/>
      <c r="MFQ75" s="61"/>
      <c r="MFR75" s="61"/>
      <c r="MFS75" s="61"/>
      <c r="MFT75" s="61"/>
      <c r="MFU75" s="61"/>
      <c r="MFV75" s="61"/>
      <c r="MFW75" s="61"/>
      <c r="MFX75" s="61"/>
      <c r="MFY75" s="61"/>
      <c r="MFZ75" s="61"/>
      <c r="MGA75" s="61"/>
      <c r="MGB75" s="61"/>
      <c r="MGC75" s="61"/>
      <c r="MGD75" s="61"/>
      <c r="MGE75" s="61"/>
      <c r="MGF75" s="61"/>
      <c r="MGG75" s="61"/>
      <c r="MGH75" s="61"/>
      <c r="MGI75" s="61"/>
      <c r="MGJ75" s="61"/>
      <c r="MGK75" s="61"/>
      <c r="MGL75" s="61"/>
      <c r="MGM75" s="61"/>
      <c r="MGN75" s="61"/>
      <c r="MGO75" s="61"/>
      <c r="MGP75" s="61"/>
      <c r="MGQ75" s="61"/>
      <c r="MGR75" s="61"/>
      <c r="MGS75" s="61"/>
      <c r="MGT75" s="61"/>
      <c r="MGU75" s="61"/>
      <c r="MGV75" s="61"/>
      <c r="MGW75" s="61"/>
      <c r="MGX75" s="61"/>
      <c r="MGY75" s="61"/>
      <c r="MGZ75" s="61"/>
      <c r="MHA75" s="61"/>
      <c r="MHB75" s="61"/>
      <c r="MHC75" s="61"/>
      <c r="MHD75" s="61"/>
      <c r="MHE75" s="61"/>
      <c r="MHF75" s="61"/>
      <c r="MHG75" s="61"/>
      <c r="MHH75" s="61"/>
      <c r="MHI75" s="61"/>
      <c r="MHJ75" s="61"/>
      <c r="MHK75" s="61"/>
      <c r="MHL75" s="61"/>
      <c r="MHM75" s="61"/>
      <c r="MHN75" s="61"/>
      <c r="MHO75" s="61"/>
      <c r="MHP75" s="61"/>
      <c r="MHQ75" s="61"/>
      <c r="MHR75" s="61"/>
      <c r="MHS75" s="61"/>
      <c r="MHT75" s="61"/>
      <c r="MHU75" s="61"/>
      <c r="MHV75" s="61"/>
      <c r="MHW75" s="61"/>
      <c r="MHX75" s="61"/>
      <c r="MHY75" s="61"/>
      <c r="MHZ75" s="61"/>
      <c r="MIA75" s="61"/>
      <c r="MIB75" s="61"/>
      <c r="MIC75" s="61"/>
      <c r="MID75" s="61"/>
      <c r="MIE75" s="61"/>
      <c r="MIF75" s="61"/>
      <c r="MIG75" s="61"/>
      <c r="MIH75" s="61"/>
      <c r="MII75" s="61"/>
      <c r="MIJ75" s="61"/>
      <c r="MIK75" s="61"/>
      <c r="MIL75" s="61"/>
      <c r="MIM75" s="61"/>
      <c r="MIN75" s="61"/>
      <c r="MIO75" s="61"/>
      <c r="MIP75" s="61"/>
      <c r="MIQ75" s="61"/>
      <c r="MIR75" s="61"/>
      <c r="MIS75" s="61"/>
      <c r="MIT75" s="61"/>
      <c r="MIU75" s="61"/>
      <c r="MIV75" s="61"/>
      <c r="MIW75" s="61"/>
      <c r="MIX75" s="61"/>
      <c r="MIY75" s="61"/>
      <c r="MIZ75" s="61"/>
      <c r="MJA75" s="61"/>
      <c r="MJB75" s="61"/>
      <c r="MJC75" s="61"/>
      <c r="MJD75" s="61"/>
      <c r="MJE75" s="61"/>
      <c r="MJF75" s="61"/>
      <c r="MJG75" s="61"/>
      <c r="MJH75" s="61"/>
      <c r="MJI75" s="61"/>
      <c r="MJJ75" s="61"/>
      <c r="MJK75" s="61"/>
      <c r="MJL75" s="61"/>
      <c r="MJM75" s="61"/>
      <c r="MJN75" s="61"/>
      <c r="MJO75" s="61"/>
      <c r="MJP75" s="61"/>
      <c r="MJQ75" s="61"/>
      <c r="MJR75" s="61"/>
      <c r="MJS75" s="61"/>
      <c r="MJT75" s="61"/>
      <c r="MJU75" s="61"/>
      <c r="MJV75" s="61"/>
      <c r="MJW75" s="61"/>
      <c r="MJX75" s="61"/>
      <c r="MJY75" s="61"/>
      <c r="MJZ75" s="61"/>
      <c r="MKA75" s="61"/>
      <c r="MKB75" s="61"/>
      <c r="MKC75" s="61"/>
      <c r="MKD75" s="61"/>
      <c r="MKE75" s="61"/>
      <c r="MKF75" s="61"/>
      <c r="MKG75" s="61"/>
      <c r="MKH75" s="61"/>
      <c r="MKI75" s="61"/>
      <c r="MKJ75" s="61"/>
      <c r="MKK75" s="61"/>
      <c r="MKL75" s="61"/>
      <c r="MKM75" s="61"/>
      <c r="MKN75" s="61"/>
      <c r="MKO75" s="61"/>
      <c r="MKP75" s="61"/>
      <c r="MKQ75" s="61"/>
      <c r="MKR75" s="61"/>
      <c r="MKS75" s="61"/>
      <c r="MKT75" s="61"/>
      <c r="MKU75" s="61"/>
      <c r="MKV75" s="61"/>
      <c r="MKW75" s="61"/>
      <c r="MKX75" s="61"/>
      <c r="MKY75" s="61"/>
      <c r="MKZ75" s="61"/>
      <c r="MLA75" s="61"/>
      <c r="MLB75" s="61"/>
      <c r="MLC75" s="61"/>
      <c r="MLD75" s="61"/>
      <c r="MLE75" s="61"/>
      <c r="MLF75" s="61"/>
      <c r="MLG75" s="61"/>
      <c r="MLH75" s="61"/>
      <c r="MLI75" s="61"/>
      <c r="MLJ75" s="61"/>
      <c r="MLK75" s="61"/>
      <c r="MLL75" s="61"/>
      <c r="MLM75" s="61"/>
      <c r="MLN75" s="61"/>
      <c r="MLO75" s="61"/>
      <c r="MLP75" s="61"/>
      <c r="MLQ75" s="61"/>
      <c r="MLR75" s="61"/>
      <c r="MLS75" s="61"/>
      <c r="MLT75" s="61"/>
      <c r="MLU75" s="61"/>
      <c r="MLV75" s="61"/>
      <c r="MLW75" s="61"/>
      <c r="MLX75" s="61"/>
      <c r="MLY75" s="61"/>
      <c r="MLZ75" s="61"/>
      <c r="MMA75" s="61"/>
      <c r="MMB75" s="61"/>
      <c r="MMC75" s="61"/>
      <c r="MMD75" s="61"/>
      <c r="MME75" s="61"/>
      <c r="MMF75" s="61"/>
      <c r="MMG75" s="61"/>
      <c r="MMH75" s="61"/>
      <c r="MMI75" s="61"/>
      <c r="MMJ75" s="61"/>
      <c r="MMK75" s="61"/>
      <c r="MML75" s="61"/>
      <c r="MMM75" s="61"/>
      <c r="MMN75" s="61"/>
      <c r="MMO75" s="61"/>
      <c r="MMP75" s="61"/>
      <c r="MMQ75" s="61"/>
      <c r="MMR75" s="61"/>
      <c r="MMS75" s="61"/>
      <c r="MMT75" s="61"/>
      <c r="MMU75" s="61"/>
      <c r="MMV75" s="61"/>
      <c r="MMW75" s="61"/>
      <c r="MMX75" s="61"/>
      <c r="MMY75" s="61"/>
      <c r="MMZ75" s="61"/>
      <c r="MNA75" s="61"/>
      <c r="MNB75" s="61"/>
      <c r="MNC75" s="61"/>
      <c r="MND75" s="61"/>
      <c r="MNE75" s="61"/>
      <c r="MNF75" s="61"/>
      <c r="MNG75" s="61"/>
      <c r="MNH75" s="61"/>
      <c r="MNI75" s="61"/>
      <c r="MNJ75" s="61"/>
      <c r="MNK75" s="61"/>
      <c r="MNL75" s="61"/>
      <c r="MNM75" s="61"/>
      <c r="MNN75" s="61"/>
      <c r="MNO75" s="61"/>
      <c r="MNP75" s="61"/>
      <c r="MNQ75" s="61"/>
      <c r="MNR75" s="61"/>
      <c r="MNS75" s="61"/>
      <c r="MNT75" s="61"/>
      <c r="MNU75" s="61"/>
      <c r="MNV75" s="61"/>
      <c r="MNW75" s="61"/>
      <c r="MNX75" s="61"/>
      <c r="MNY75" s="61"/>
      <c r="MNZ75" s="61"/>
      <c r="MOA75" s="61"/>
      <c r="MOB75" s="61"/>
      <c r="MOC75" s="61"/>
      <c r="MOD75" s="61"/>
      <c r="MOE75" s="61"/>
      <c r="MOF75" s="61"/>
      <c r="MOG75" s="61"/>
      <c r="MOH75" s="61"/>
      <c r="MOI75" s="61"/>
      <c r="MOJ75" s="61"/>
      <c r="MOK75" s="61"/>
      <c r="MOL75" s="61"/>
      <c r="MOM75" s="61"/>
      <c r="MON75" s="61"/>
      <c r="MOO75" s="61"/>
      <c r="MOP75" s="61"/>
      <c r="MOQ75" s="61"/>
      <c r="MOR75" s="61"/>
      <c r="MOS75" s="61"/>
      <c r="MOT75" s="61"/>
      <c r="MOU75" s="61"/>
      <c r="MOV75" s="61"/>
      <c r="MOW75" s="61"/>
      <c r="MOX75" s="61"/>
      <c r="MOY75" s="61"/>
      <c r="MOZ75" s="61"/>
      <c r="MPA75" s="61"/>
      <c r="MPB75" s="61"/>
      <c r="MPC75" s="61"/>
      <c r="MPD75" s="61"/>
      <c r="MPE75" s="61"/>
      <c r="MPF75" s="61"/>
      <c r="MPG75" s="61"/>
      <c r="MPH75" s="61"/>
      <c r="MPI75" s="61"/>
      <c r="MPJ75" s="61"/>
      <c r="MPK75" s="61"/>
      <c r="MPL75" s="61"/>
      <c r="MPM75" s="61"/>
      <c r="MPN75" s="61"/>
      <c r="MPO75" s="61"/>
      <c r="MPP75" s="61"/>
      <c r="MPQ75" s="61"/>
      <c r="MPR75" s="61"/>
      <c r="MPS75" s="61"/>
      <c r="MPT75" s="61"/>
      <c r="MPU75" s="61"/>
      <c r="MPV75" s="61"/>
      <c r="MPW75" s="61"/>
      <c r="MPX75" s="61"/>
      <c r="MPY75" s="61"/>
      <c r="MPZ75" s="61"/>
      <c r="MQA75" s="61"/>
      <c r="MQB75" s="61"/>
      <c r="MQC75" s="61"/>
      <c r="MQD75" s="61"/>
      <c r="MQE75" s="61"/>
      <c r="MQF75" s="61"/>
      <c r="MQG75" s="61"/>
      <c r="MQH75" s="61"/>
      <c r="MQI75" s="61"/>
      <c r="MQJ75" s="61"/>
      <c r="MQK75" s="61"/>
      <c r="MQL75" s="61"/>
      <c r="MQM75" s="61"/>
      <c r="MQN75" s="61"/>
      <c r="MQO75" s="61"/>
      <c r="MQP75" s="61"/>
      <c r="MQQ75" s="61"/>
      <c r="MQR75" s="61"/>
      <c r="MQS75" s="61"/>
      <c r="MQT75" s="61"/>
      <c r="MQU75" s="61"/>
      <c r="MQV75" s="61"/>
      <c r="MQW75" s="61"/>
      <c r="MQX75" s="61"/>
      <c r="MQY75" s="61"/>
      <c r="MQZ75" s="61"/>
      <c r="MRA75" s="61"/>
      <c r="MRB75" s="61"/>
      <c r="MRC75" s="61"/>
      <c r="MRD75" s="61"/>
      <c r="MRE75" s="61"/>
      <c r="MRF75" s="61"/>
      <c r="MRG75" s="61"/>
      <c r="MRH75" s="61"/>
      <c r="MRI75" s="61"/>
      <c r="MRJ75" s="61"/>
      <c r="MRK75" s="61"/>
      <c r="MRL75" s="61"/>
      <c r="MRM75" s="61"/>
      <c r="MRN75" s="61"/>
      <c r="MRO75" s="61"/>
      <c r="MRP75" s="61"/>
      <c r="MRQ75" s="61"/>
      <c r="MRR75" s="61"/>
      <c r="MRS75" s="61"/>
      <c r="MRT75" s="61"/>
      <c r="MRU75" s="61"/>
      <c r="MRV75" s="61"/>
      <c r="MRW75" s="61"/>
      <c r="MRX75" s="61"/>
      <c r="MRY75" s="61"/>
      <c r="MRZ75" s="61"/>
      <c r="MSA75" s="61"/>
      <c r="MSB75" s="61"/>
      <c r="MSC75" s="61"/>
      <c r="MSD75" s="61"/>
      <c r="MSE75" s="61"/>
      <c r="MSF75" s="61"/>
      <c r="MSG75" s="61"/>
      <c r="MSH75" s="61"/>
      <c r="MSI75" s="61"/>
      <c r="MSJ75" s="61"/>
      <c r="MSK75" s="61"/>
      <c r="MSL75" s="61"/>
      <c r="MSM75" s="61"/>
      <c r="MSN75" s="61"/>
      <c r="MSO75" s="61"/>
      <c r="MSP75" s="61"/>
      <c r="MSQ75" s="61"/>
      <c r="MSR75" s="61"/>
      <c r="MSS75" s="61"/>
      <c r="MST75" s="61"/>
      <c r="MSU75" s="61"/>
      <c r="MSV75" s="61"/>
      <c r="MSW75" s="61"/>
      <c r="MSX75" s="61"/>
      <c r="MSY75" s="61"/>
      <c r="MSZ75" s="61"/>
      <c r="MTA75" s="61"/>
      <c r="MTB75" s="61"/>
      <c r="MTC75" s="61"/>
      <c r="MTD75" s="61"/>
      <c r="MTE75" s="61"/>
      <c r="MTF75" s="61"/>
      <c r="MTG75" s="61"/>
      <c r="MTH75" s="61"/>
      <c r="MTI75" s="61"/>
      <c r="MTJ75" s="61"/>
      <c r="MTK75" s="61"/>
      <c r="MTL75" s="61"/>
      <c r="MTM75" s="61"/>
      <c r="MTN75" s="61"/>
      <c r="MTO75" s="61"/>
      <c r="MTP75" s="61"/>
      <c r="MTQ75" s="61"/>
      <c r="MTR75" s="61"/>
      <c r="MTS75" s="61"/>
      <c r="MTT75" s="61"/>
      <c r="MTU75" s="61"/>
      <c r="MTV75" s="61"/>
      <c r="MTW75" s="61"/>
      <c r="MTX75" s="61"/>
      <c r="MTY75" s="61"/>
      <c r="MTZ75" s="61"/>
      <c r="MUA75" s="61"/>
      <c r="MUB75" s="61"/>
      <c r="MUC75" s="61"/>
      <c r="MUD75" s="61"/>
      <c r="MUE75" s="61"/>
      <c r="MUF75" s="61"/>
      <c r="MUG75" s="61"/>
      <c r="MUH75" s="61"/>
      <c r="MUI75" s="61"/>
      <c r="MUJ75" s="61"/>
      <c r="MUK75" s="61"/>
      <c r="MUL75" s="61"/>
      <c r="MUM75" s="61"/>
      <c r="MUN75" s="61"/>
      <c r="MUO75" s="61"/>
      <c r="MUP75" s="61"/>
      <c r="MUQ75" s="61"/>
      <c r="MUR75" s="61"/>
      <c r="MUS75" s="61"/>
      <c r="MUT75" s="61"/>
      <c r="MUU75" s="61"/>
      <c r="MUV75" s="61"/>
      <c r="MUW75" s="61"/>
      <c r="MUX75" s="61"/>
      <c r="MUY75" s="61"/>
      <c r="MUZ75" s="61"/>
      <c r="MVA75" s="61"/>
      <c r="MVB75" s="61"/>
      <c r="MVC75" s="61"/>
      <c r="MVD75" s="61"/>
      <c r="MVE75" s="61"/>
      <c r="MVF75" s="61"/>
      <c r="MVG75" s="61"/>
      <c r="MVH75" s="61"/>
      <c r="MVI75" s="61"/>
      <c r="MVJ75" s="61"/>
      <c r="MVK75" s="61"/>
      <c r="MVL75" s="61"/>
      <c r="MVM75" s="61"/>
      <c r="MVN75" s="61"/>
      <c r="MVO75" s="61"/>
      <c r="MVP75" s="61"/>
      <c r="MVQ75" s="61"/>
      <c r="MVR75" s="61"/>
      <c r="MVS75" s="61"/>
      <c r="MVT75" s="61"/>
      <c r="MVU75" s="61"/>
      <c r="MVV75" s="61"/>
      <c r="MVW75" s="61"/>
      <c r="MVX75" s="61"/>
      <c r="MVY75" s="61"/>
      <c r="MVZ75" s="61"/>
      <c r="MWA75" s="61"/>
      <c r="MWB75" s="61"/>
      <c r="MWC75" s="61"/>
      <c r="MWD75" s="61"/>
      <c r="MWE75" s="61"/>
      <c r="MWF75" s="61"/>
      <c r="MWG75" s="61"/>
      <c r="MWH75" s="61"/>
      <c r="MWI75" s="61"/>
      <c r="MWJ75" s="61"/>
      <c r="MWK75" s="61"/>
      <c r="MWL75" s="61"/>
      <c r="MWM75" s="61"/>
      <c r="MWN75" s="61"/>
      <c r="MWO75" s="61"/>
      <c r="MWP75" s="61"/>
      <c r="MWQ75" s="61"/>
      <c r="MWR75" s="61"/>
      <c r="MWS75" s="61"/>
      <c r="MWT75" s="61"/>
      <c r="MWU75" s="61"/>
      <c r="MWV75" s="61"/>
      <c r="MWW75" s="61"/>
      <c r="MWX75" s="61"/>
      <c r="MWY75" s="61"/>
      <c r="MWZ75" s="61"/>
      <c r="MXA75" s="61"/>
      <c r="MXB75" s="61"/>
      <c r="MXC75" s="61"/>
      <c r="MXD75" s="61"/>
      <c r="MXE75" s="61"/>
      <c r="MXF75" s="61"/>
      <c r="MXG75" s="61"/>
      <c r="MXH75" s="61"/>
      <c r="MXI75" s="61"/>
      <c r="MXJ75" s="61"/>
      <c r="MXK75" s="61"/>
      <c r="MXL75" s="61"/>
      <c r="MXM75" s="61"/>
      <c r="MXN75" s="61"/>
      <c r="MXO75" s="61"/>
      <c r="MXP75" s="61"/>
      <c r="MXQ75" s="61"/>
      <c r="MXR75" s="61"/>
      <c r="MXS75" s="61"/>
      <c r="MXT75" s="61"/>
      <c r="MXU75" s="61"/>
      <c r="MXV75" s="61"/>
      <c r="MXW75" s="61"/>
      <c r="MXX75" s="61"/>
      <c r="MXY75" s="61"/>
      <c r="MXZ75" s="61"/>
      <c r="MYA75" s="61"/>
      <c r="MYB75" s="61"/>
      <c r="MYC75" s="61"/>
      <c r="MYD75" s="61"/>
      <c r="MYE75" s="61"/>
      <c r="MYF75" s="61"/>
      <c r="MYG75" s="61"/>
      <c r="MYH75" s="61"/>
      <c r="MYI75" s="61"/>
      <c r="MYJ75" s="61"/>
      <c r="MYK75" s="61"/>
      <c r="MYL75" s="61"/>
      <c r="MYM75" s="61"/>
      <c r="MYN75" s="61"/>
      <c r="MYO75" s="61"/>
      <c r="MYP75" s="61"/>
      <c r="MYQ75" s="61"/>
      <c r="MYR75" s="61"/>
      <c r="MYS75" s="61"/>
      <c r="MYT75" s="61"/>
      <c r="MYU75" s="61"/>
      <c r="MYV75" s="61"/>
      <c r="MYW75" s="61"/>
      <c r="MYX75" s="61"/>
      <c r="MYY75" s="61"/>
      <c r="MYZ75" s="61"/>
      <c r="MZA75" s="61"/>
      <c r="MZB75" s="61"/>
      <c r="MZC75" s="61"/>
      <c r="MZD75" s="61"/>
      <c r="MZE75" s="61"/>
      <c r="MZF75" s="61"/>
      <c r="MZG75" s="61"/>
      <c r="MZH75" s="61"/>
      <c r="MZI75" s="61"/>
      <c r="MZJ75" s="61"/>
      <c r="MZK75" s="61"/>
      <c r="MZL75" s="61"/>
      <c r="MZM75" s="61"/>
      <c r="MZN75" s="61"/>
      <c r="MZO75" s="61"/>
      <c r="MZP75" s="61"/>
      <c r="MZQ75" s="61"/>
      <c r="MZR75" s="61"/>
      <c r="MZS75" s="61"/>
      <c r="MZT75" s="61"/>
      <c r="MZU75" s="61"/>
      <c r="MZV75" s="61"/>
      <c r="MZW75" s="61"/>
      <c r="MZX75" s="61"/>
      <c r="MZY75" s="61"/>
      <c r="MZZ75" s="61"/>
      <c r="NAA75" s="61"/>
      <c r="NAB75" s="61"/>
      <c r="NAC75" s="61"/>
      <c r="NAD75" s="61"/>
      <c r="NAE75" s="61"/>
      <c r="NAF75" s="61"/>
      <c r="NAG75" s="61"/>
      <c r="NAH75" s="61"/>
      <c r="NAI75" s="61"/>
      <c r="NAJ75" s="61"/>
      <c r="NAK75" s="61"/>
      <c r="NAL75" s="61"/>
      <c r="NAM75" s="61"/>
      <c r="NAN75" s="61"/>
      <c r="NAO75" s="61"/>
      <c r="NAP75" s="61"/>
      <c r="NAQ75" s="61"/>
      <c r="NAR75" s="61"/>
      <c r="NAS75" s="61"/>
      <c r="NAT75" s="61"/>
      <c r="NAU75" s="61"/>
      <c r="NAV75" s="61"/>
      <c r="NAW75" s="61"/>
      <c r="NAX75" s="61"/>
      <c r="NAY75" s="61"/>
      <c r="NAZ75" s="61"/>
      <c r="NBA75" s="61"/>
      <c r="NBB75" s="61"/>
      <c r="NBC75" s="61"/>
      <c r="NBD75" s="61"/>
      <c r="NBE75" s="61"/>
      <c r="NBF75" s="61"/>
      <c r="NBG75" s="61"/>
      <c r="NBH75" s="61"/>
      <c r="NBI75" s="61"/>
      <c r="NBJ75" s="61"/>
      <c r="NBK75" s="61"/>
      <c r="NBL75" s="61"/>
      <c r="NBM75" s="61"/>
      <c r="NBN75" s="61"/>
      <c r="NBO75" s="61"/>
      <c r="NBP75" s="61"/>
      <c r="NBQ75" s="61"/>
      <c r="NBR75" s="61"/>
      <c r="NBS75" s="61"/>
      <c r="NBT75" s="61"/>
      <c r="NBU75" s="61"/>
      <c r="NBV75" s="61"/>
      <c r="NBW75" s="61"/>
      <c r="NBX75" s="61"/>
      <c r="NBY75" s="61"/>
      <c r="NBZ75" s="61"/>
      <c r="NCA75" s="61"/>
      <c r="NCB75" s="61"/>
      <c r="NCC75" s="61"/>
      <c r="NCD75" s="61"/>
      <c r="NCE75" s="61"/>
      <c r="NCF75" s="61"/>
      <c r="NCG75" s="61"/>
      <c r="NCH75" s="61"/>
      <c r="NCI75" s="61"/>
      <c r="NCJ75" s="61"/>
      <c r="NCK75" s="61"/>
      <c r="NCL75" s="61"/>
      <c r="NCM75" s="61"/>
      <c r="NCN75" s="61"/>
      <c r="NCO75" s="61"/>
      <c r="NCP75" s="61"/>
      <c r="NCQ75" s="61"/>
      <c r="NCR75" s="61"/>
      <c r="NCS75" s="61"/>
      <c r="NCT75" s="61"/>
      <c r="NCU75" s="61"/>
      <c r="NCV75" s="61"/>
      <c r="NCW75" s="61"/>
      <c r="NCX75" s="61"/>
      <c r="NCY75" s="61"/>
      <c r="NCZ75" s="61"/>
      <c r="NDA75" s="61"/>
      <c r="NDB75" s="61"/>
      <c r="NDC75" s="61"/>
      <c r="NDD75" s="61"/>
      <c r="NDE75" s="61"/>
      <c r="NDF75" s="61"/>
      <c r="NDG75" s="61"/>
      <c r="NDH75" s="61"/>
      <c r="NDI75" s="61"/>
      <c r="NDJ75" s="61"/>
      <c r="NDK75" s="61"/>
      <c r="NDL75" s="61"/>
      <c r="NDM75" s="61"/>
      <c r="NDN75" s="61"/>
      <c r="NDO75" s="61"/>
      <c r="NDP75" s="61"/>
      <c r="NDQ75" s="61"/>
      <c r="NDR75" s="61"/>
      <c r="NDS75" s="61"/>
      <c r="NDT75" s="61"/>
      <c r="NDU75" s="61"/>
      <c r="NDV75" s="61"/>
      <c r="NDW75" s="61"/>
      <c r="NDX75" s="61"/>
      <c r="NDY75" s="61"/>
      <c r="NDZ75" s="61"/>
      <c r="NEA75" s="61"/>
      <c r="NEB75" s="61"/>
      <c r="NEC75" s="61"/>
      <c r="NED75" s="61"/>
      <c r="NEE75" s="61"/>
      <c r="NEF75" s="61"/>
      <c r="NEG75" s="61"/>
      <c r="NEH75" s="61"/>
      <c r="NEI75" s="61"/>
      <c r="NEJ75" s="61"/>
      <c r="NEK75" s="61"/>
      <c r="NEL75" s="61"/>
      <c r="NEM75" s="61"/>
      <c r="NEN75" s="61"/>
      <c r="NEO75" s="61"/>
      <c r="NEP75" s="61"/>
      <c r="NEQ75" s="61"/>
      <c r="NER75" s="61"/>
      <c r="NES75" s="61"/>
      <c r="NET75" s="61"/>
      <c r="NEU75" s="61"/>
      <c r="NEV75" s="61"/>
      <c r="NEW75" s="61"/>
      <c r="NEX75" s="61"/>
      <c r="NEY75" s="61"/>
      <c r="NEZ75" s="61"/>
      <c r="NFA75" s="61"/>
      <c r="NFB75" s="61"/>
      <c r="NFC75" s="61"/>
      <c r="NFD75" s="61"/>
      <c r="NFE75" s="61"/>
      <c r="NFF75" s="61"/>
      <c r="NFG75" s="61"/>
      <c r="NFH75" s="61"/>
      <c r="NFI75" s="61"/>
      <c r="NFJ75" s="61"/>
      <c r="NFK75" s="61"/>
      <c r="NFL75" s="61"/>
      <c r="NFM75" s="61"/>
      <c r="NFN75" s="61"/>
      <c r="NFO75" s="61"/>
      <c r="NFP75" s="61"/>
      <c r="NFQ75" s="61"/>
      <c r="NFR75" s="61"/>
      <c r="NFS75" s="61"/>
      <c r="NFT75" s="61"/>
      <c r="NFU75" s="61"/>
      <c r="NFV75" s="61"/>
      <c r="NFW75" s="61"/>
      <c r="NFX75" s="61"/>
      <c r="NFY75" s="61"/>
      <c r="NFZ75" s="61"/>
      <c r="NGA75" s="61"/>
      <c r="NGB75" s="61"/>
      <c r="NGC75" s="61"/>
      <c r="NGD75" s="61"/>
      <c r="NGE75" s="61"/>
      <c r="NGF75" s="61"/>
      <c r="NGG75" s="61"/>
      <c r="NGH75" s="61"/>
      <c r="NGI75" s="61"/>
      <c r="NGJ75" s="61"/>
      <c r="NGK75" s="61"/>
      <c r="NGL75" s="61"/>
      <c r="NGM75" s="61"/>
      <c r="NGN75" s="61"/>
      <c r="NGO75" s="61"/>
      <c r="NGP75" s="61"/>
      <c r="NGQ75" s="61"/>
      <c r="NGR75" s="61"/>
      <c r="NGS75" s="61"/>
      <c r="NGT75" s="61"/>
      <c r="NGU75" s="61"/>
      <c r="NGV75" s="61"/>
      <c r="NGW75" s="61"/>
      <c r="NGX75" s="61"/>
      <c r="NGY75" s="61"/>
      <c r="NGZ75" s="61"/>
      <c r="NHA75" s="61"/>
      <c r="NHB75" s="61"/>
      <c r="NHC75" s="61"/>
      <c r="NHD75" s="61"/>
      <c r="NHE75" s="61"/>
      <c r="NHF75" s="61"/>
      <c r="NHG75" s="61"/>
      <c r="NHH75" s="61"/>
      <c r="NHI75" s="61"/>
      <c r="NHJ75" s="61"/>
      <c r="NHK75" s="61"/>
      <c r="NHL75" s="61"/>
      <c r="NHM75" s="61"/>
      <c r="NHN75" s="61"/>
      <c r="NHO75" s="61"/>
      <c r="NHP75" s="61"/>
      <c r="NHQ75" s="61"/>
      <c r="NHR75" s="61"/>
      <c r="NHS75" s="61"/>
      <c r="NHT75" s="61"/>
      <c r="NHU75" s="61"/>
      <c r="NHV75" s="61"/>
      <c r="NHW75" s="61"/>
      <c r="NHX75" s="61"/>
      <c r="NHY75" s="61"/>
      <c r="NHZ75" s="61"/>
      <c r="NIA75" s="61"/>
      <c r="NIB75" s="61"/>
      <c r="NIC75" s="61"/>
      <c r="NID75" s="61"/>
      <c r="NIE75" s="61"/>
      <c r="NIF75" s="61"/>
      <c r="NIG75" s="61"/>
      <c r="NIH75" s="61"/>
      <c r="NII75" s="61"/>
      <c r="NIJ75" s="61"/>
      <c r="NIK75" s="61"/>
      <c r="NIL75" s="61"/>
      <c r="NIM75" s="61"/>
      <c r="NIN75" s="61"/>
      <c r="NIO75" s="61"/>
      <c r="NIP75" s="61"/>
      <c r="NIQ75" s="61"/>
      <c r="NIR75" s="61"/>
      <c r="NIS75" s="61"/>
      <c r="NIT75" s="61"/>
      <c r="NIU75" s="61"/>
      <c r="NIV75" s="61"/>
      <c r="NIW75" s="61"/>
      <c r="NIX75" s="61"/>
      <c r="NIY75" s="61"/>
      <c r="NIZ75" s="61"/>
      <c r="NJA75" s="61"/>
      <c r="NJB75" s="61"/>
      <c r="NJC75" s="61"/>
      <c r="NJD75" s="61"/>
      <c r="NJE75" s="61"/>
      <c r="NJF75" s="61"/>
      <c r="NJG75" s="61"/>
      <c r="NJH75" s="61"/>
      <c r="NJI75" s="61"/>
      <c r="NJJ75" s="61"/>
      <c r="NJK75" s="61"/>
      <c r="NJL75" s="61"/>
      <c r="NJM75" s="61"/>
      <c r="NJN75" s="61"/>
      <c r="NJO75" s="61"/>
      <c r="NJP75" s="61"/>
      <c r="NJQ75" s="61"/>
      <c r="NJR75" s="61"/>
      <c r="NJS75" s="61"/>
      <c r="NJT75" s="61"/>
      <c r="NJU75" s="61"/>
      <c r="NJV75" s="61"/>
      <c r="NJW75" s="61"/>
      <c r="NJX75" s="61"/>
      <c r="NJY75" s="61"/>
      <c r="NJZ75" s="61"/>
      <c r="NKA75" s="61"/>
      <c r="NKB75" s="61"/>
      <c r="NKC75" s="61"/>
      <c r="NKD75" s="61"/>
      <c r="NKE75" s="61"/>
      <c r="NKF75" s="61"/>
      <c r="NKG75" s="61"/>
      <c r="NKH75" s="61"/>
      <c r="NKI75" s="61"/>
      <c r="NKJ75" s="61"/>
      <c r="NKK75" s="61"/>
      <c r="NKL75" s="61"/>
      <c r="NKM75" s="61"/>
      <c r="NKN75" s="61"/>
      <c r="NKO75" s="61"/>
      <c r="NKP75" s="61"/>
      <c r="NKQ75" s="61"/>
      <c r="NKR75" s="61"/>
      <c r="NKS75" s="61"/>
      <c r="NKT75" s="61"/>
      <c r="NKU75" s="61"/>
      <c r="NKV75" s="61"/>
      <c r="NKW75" s="61"/>
      <c r="NKX75" s="61"/>
      <c r="NKY75" s="61"/>
      <c r="NKZ75" s="61"/>
      <c r="NLA75" s="61"/>
      <c r="NLB75" s="61"/>
      <c r="NLC75" s="61"/>
      <c r="NLD75" s="61"/>
      <c r="NLE75" s="61"/>
      <c r="NLF75" s="61"/>
      <c r="NLG75" s="61"/>
      <c r="NLH75" s="61"/>
      <c r="NLI75" s="61"/>
      <c r="NLJ75" s="61"/>
      <c r="NLK75" s="61"/>
      <c r="NLL75" s="61"/>
      <c r="NLM75" s="61"/>
      <c r="NLN75" s="61"/>
      <c r="NLO75" s="61"/>
      <c r="NLP75" s="61"/>
      <c r="NLQ75" s="61"/>
      <c r="NLR75" s="61"/>
      <c r="NLS75" s="61"/>
      <c r="NLT75" s="61"/>
      <c r="NLU75" s="61"/>
      <c r="NLV75" s="61"/>
      <c r="NLW75" s="61"/>
      <c r="NLX75" s="61"/>
      <c r="NLY75" s="61"/>
      <c r="NLZ75" s="61"/>
      <c r="NMA75" s="61"/>
      <c r="NMB75" s="61"/>
      <c r="NMC75" s="61"/>
      <c r="NMD75" s="61"/>
      <c r="NME75" s="61"/>
      <c r="NMF75" s="61"/>
      <c r="NMG75" s="61"/>
      <c r="NMH75" s="61"/>
      <c r="NMI75" s="61"/>
      <c r="NMJ75" s="61"/>
      <c r="NMK75" s="61"/>
      <c r="NML75" s="61"/>
      <c r="NMM75" s="61"/>
      <c r="NMN75" s="61"/>
      <c r="NMO75" s="61"/>
      <c r="NMP75" s="61"/>
      <c r="NMQ75" s="61"/>
      <c r="NMR75" s="61"/>
      <c r="NMS75" s="61"/>
      <c r="NMT75" s="61"/>
      <c r="NMU75" s="61"/>
      <c r="NMV75" s="61"/>
      <c r="NMW75" s="61"/>
      <c r="NMX75" s="61"/>
      <c r="NMY75" s="61"/>
      <c r="NMZ75" s="61"/>
      <c r="NNA75" s="61"/>
      <c r="NNB75" s="61"/>
      <c r="NNC75" s="61"/>
      <c r="NND75" s="61"/>
      <c r="NNE75" s="61"/>
      <c r="NNF75" s="61"/>
      <c r="NNG75" s="61"/>
      <c r="NNH75" s="61"/>
      <c r="NNI75" s="61"/>
      <c r="NNJ75" s="61"/>
      <c r="NNK75" s="61"/>
      <c r="NNL75" s="61"/>
      <c r="NNM75" s="61"/>
      <c r="NNN75" s="61"/>
      <c r="NNO75" s="61"/>
      <c r="NNP75" s="61"/>
      <c r="NNQ75" s="61"/>
      <c r="NNR75" s="61"/>
      <c r="NNS75" s="61"/>
      <c r="NNT75" s="61"/>
      <c r="NNU75" s="61"/>
      <c r="NNV75" s="61"/>
      <c r="NNW75" s="61"/>
      <c r="NNX75" s="61"/>
      <c r="NNY75" s="61"/>
      <c r="NNZ75" s="61"/>
      <c r="NOA75" s="61"/>
      <c r="NOB75" s="61"/>
      <c r="NOC75" s="61"/>
      <c r="NOD75" s="61"/>
      <c r="NOE75" s="61"/>
      <c r="NOF75" s="61"/>
      <c r="NOG75" s="61"/>
      <c r="NOH75" s="61"/>
      <c r="NOI75" s="61"/>
      <c r="NOJ75" s="61"/>
      <c r="NOK75" s="61"/>
      <c r="NOL75" s="61"/>
      <c r="NOM75" s="61"/>
      <c r="NON75" s="61"/>
      <c r="NOO75" s="61"/>
      <c r="NOP75" s="61"/>
      <c r="NOQ75" s="61"/>
      <c r="NOR75" s="61"/>
      <c r="NOS75" s="61"/>
      <c r="NOT75" s="61"/>
      <c r="NOU75" s="61"/>
      <c r="NOV75" s="61"/>
      <c r="NOW75" s="61"/>
      <c r="NOX75" s="61"/>
      <c r="NOY75" s="61"/>
      <c r="NOZ75" s="61"/>
      <c r="NPA75" s="61"/>
      <c r="NPB75" s="61"/>
      <c r="NPC75" s="61"/>
      <c r="NPD75" s="61"/>
      <c r="NPE75" s="61"/>
      <c r="NPF75" s="61"/>
      <c r="NPG75" s="61"/>
      <c r="NPH75" s="61"/>
      <c r="NPI75" s="61"/>
      <c r="NPJ75" s="61"/>
      <c r="NPK75" s="61"/>
      <c r="NPL75" s="61"/>
      <c r="NPM75" s="61"/>
      <c r="NPN75" s="61"/>
      <c r="NPO75" s="61"/>
      <c r="NPP75" s="61"/>
      <c r="NPQ75" s="61"/>
      <c r="NPR75" s="61"/>
      <c r="NPS75" s="61"/>
      <c r="NPT75" s="61"/>
      <c r="NPU75" s="61"/>
      <c r="NPV75" s="61"/>
      <c r="NPW75" s="61"/>
      <c r="NPX75" s="61"/>
      <c r="NPY75" s="61"/>
      <c r="NPZ75" s="61"/>
      <c r="NQA75" s="61"/>
      <c r="NQB75" s="61"/>
      <c r="NQC75" s="61"/>
      <c r="NQD75" s="61"/>
      <c r="NQE75" s="61"/>
      <c r="NQF75" s="61"/>
      <c r="NQG75" s="61"/>
      <c r="NQH75" s="61"/>
      <c r="NQI75" s="61"/>
      <c r="NQJ75" s="61"/>
      <c r="NQK75" s="61"/>
      <c r="NQL75" s="61"/>
      <c r="NQM75" s="61"/>
      <c r="NQN75" s="61"/>
      <c r="NQO75" s="61"/>
      <c r="NQP75" s="61"/>
      <c r="NQQ75" s="61"/>
      <c r="NQR75" s="61"/>
      <c r="NQS75" s="61"/>
      <c r="NQT75" s="61"/>
      <c r="NQU75" s="61"/>
      <c r="NQV75" s="61"/>
      <c r="NQW75" s="61"/>
      <c r="NQX75" s="61"/>
      <c r="NQY75" s="61"/>
      <c r="NQZ75" s="61"/>
      <c r="NRA75" s="61"/>
      <c r="NRB75" s="61"/>
      <c r="NRC75" s="61"/>
      <c r="NRD75" s="61"/>
      <c r="NRE75" s="61"/>
      <c r="NRF75" s="61"/>
      <c r="NRG75" s="61"/>
      <c r="NRH75" s="61"/>
      <c r="NRI75" s="61"/>
      <c r="NRJ75" s="61"/>
      <c r="NRK75" s="61"/>
      <c r="NRL75" s="61"/>
      <c r="NRM75" s="61"/>
      <c r="NRN75" s="61"/>
      <c r="NRO75" s="61"/>
      <c r="NRP75" s="61"/>
      <c r="NRQ75" s="61"/>
      <c r="NRR75" s="61"/>
      <c r="NRS75" s="61"/>
      <c r="NRT75" s="61"/>
      <c r="NRU75" s="61"/>
      <c r="NRV75" s="61"/>
      <c r="NRW75" s="61"/>
      <c r="NRX75" s="61"/>
      <c r="NRY75" s="61"/>
      <c r="NRZ75" s="61"/>
      <c r="NSA75" s="61"/>
      <c r="NSB75" s="61"/>
      <c r="NSC75" s="61"/>
      <c r="NSD75" s="61"/>
      <c r="NSE75" s="61"/>
      <c r="NSF75" s="61"/>
      <c r="NSG75" s="61"/>
      <c r="NSH75" s="61"/>
      <c r="NSI75" s="61"/>
      <c r="NSJ75" s="61"/>
      <c r="NSK75" s="61"/>
      <c r="NSL75" s="61"/>
      <c r="NSM75" s="61"/>
      <c r="NSN75" s="61"/>
      <c r="NSO75" s="61"/>
      <c r="NSP75" s="61"/>
      <c r="NSQ75" s="61"/>
      <c r="NSR75" s="61"/>
      <c r="NSS75" s="61"/>
      <c r="NST75" s="61"/>
      <c r="NSU75" s="61"/>
      <c r="NSV75" s="61"/>
      <c r="NSW75" s="61"/>
      <c r="NSX75" s="61"/>
      <c r="NSY75" s="61"/>
      <c r="NSZ75" s="61"/>
      <c r="NTA75" s="61"/>
      <c r="NTB75" s="61"/>
      <c r="NTC75" s="61"/>
      <c r="NTD75" s="61"/>
      <c r="NTE75" s="61"/>
      <c r="NTF75" s="61"/>
      <c r="NTG75" s="61"/>
      <c r="NTH75" s="61"/>
      <c r="NTI75" s="61"/>
      <c r="NTJ75" s="61"/>
      <c r="NTK75" s="61"/>
      <c r="NTL75" s="61"/>
      <c r="NTM75" s="61"/>
      <c r="NTN75" s="61"/>
      <c r="NTO75" s="61"/>
      <c r="NTP75" s="61"/>
      <c r="NTQ75" s="61"/>
      <c r="NTR75" s="61"/>
      <c r="NTS75" s="61"/>
      <c r="NTT75" s="61"/>
      <c r="NTU75" s="61"/>
      <c r="NTV75" s="61"/>
      <c r="NTW75" s="61"/>
      <c r="NTX75" s="61"/>
      <c r="NTY75" s="61"/>
      <c r="NTZ75" s="61"/>
      <c r="NUA75" s="61"/>
      <c r="NUB75" s="61"/>
      <c r="NUC75" s="61"/>
      <c r="NUD75" s="61"/>
      <c r="NUE75" s="61"/>
      <c r="NUF75" s="61"/>
      <c r="NUG75" s="61"/>
      <c r="NUH75" s="61"/>
      <c r="NUI75" s="61"/>
      <c r="NUJ75" s="61"/>
      <c r="NUK75" s="61"/>
      <c r="NUL75" s="61"/>
      <c r="NUM75" s="61"/>
      <c r="NUN75" s="61"/>
      <c r="NUO75" s="61"/>
      <c r="NUP75" s="61"/>
      <c r="NUQ75" s="61"/>
      <c r="NUR75" s="61"/>
      <c r="NUS75" s="61"/>
      <c r="NUT75" s="61"/>
      <c r="NUU75" s="61"/>
      <c r="NUV75" s="61"/>
      <c r="NUW75" s="61"/>
      <c r="NUX75" s="61"/>
      <c r="NUY75" s="61"/>
      <c r="NUZ75" s="61"/>
      <c r="NVA75" s="61"/>
      <c r="NVB75" s="61"/>
      <c r="NVC75" s="61"/>
      <c r="NVD75" s="61"/>
      <c r="NVE75" s="61"/>
      <c r="NVF75" s="61"/>
      <c r="NVG75" s="61"/>
      <c r="NVH75" s="61"/>
      <c r="NVI75" s="61"/>
      <c r="NVJ75" s="61"/>
      <c r="NVK75" s="61"/>
      <c r="NVL75" s="61"/>
      <c r="NVM75" s="61"/>
      <c r="NVN75" s="61"/>
      <c r="NVO75" s="61"/>
      <c r="NVP75" s="61"/>
      <c r="NVQ75" s="61"/>
      <c r="NVR75" s="61"/>
      <c r="NVS75" s="61"/>
      <c r="NVT75" s="61"/>
      <c r="NVU75" s="61"/>
      <c r="NVV75" s="61"/>
      <c r="NVW75" s="61"/>
      <c r="NVX75" s="61"/>
      <c r="NVY75" s="61"/>
      <c r="NVZ75" s="61"/>
      <c r="NWA75" s="61"/>
      <c r="NWB75" s="61"/>
      <c r="NWC75" s="61"/>
      <c r="NWD75" s="61"/>
      <c r="NWE75" s="61"/>
      <c r="NWF75" s="61"/>
      <c r="NWG75" s="61"/>
      <c r="NWH75" s="61"/>
      <c r="NWI75" s="61"/>
      <c r="NWJ75" s="61"/>
      <c r="NWK75" s="61"/>
      <c r="NWL75" s="61"/>
      <c r="NWM75" s="61"/>
      <c r="NWN75" s="61"/>
      <c r="NWO75" s="61"/>
      <c r="NWP75" s="61"/>
      <c r="NWQ75" s="61"/>
      <c r="NWR75" s="61"/>
      <c r="NWS75" s="61"/>
      <c r="NWT75" s="61"/>
      <c r="NWU75" s="61"/>
      <c r="NWV75" s="61"/>
      <c r="NWW75" s="61"/>
      <c r="NWX75" s="61"/>
      <c r="NWY75" s="61"/>
      <c r="NWZ75" s="61"/>
      <c r="NXA75" s="61"/>
      <c r="NXB75" s="61"/>
      <c r="NXC75" s="61"/>
      <c r="NXD75" s="61"/>
      <c r="NXE75" s="61"/>
      <c r="NXF75" s="61"/>
      <c r="NXG75" s="61"/>
      <c r="NXH75" s="61"/>
      <c r="NXI75" s="61"/>
      <c r="NXJ75" s="61"/>
      <c r="NXK75" s="61"/>
      <c r="NXL75" s="61"/>
      <c r="NXM75" s="61"/>
      <c r="NXN75" s="61"/>
      <c r="NXO75" s="61"/>
      <c r="NXP75" s="61"/>
      <c r="NXQ75" s="61"/>
      <c r="NXR75" s="61"/>
      <c r="NXS75" s="61"/>
      <c r="NXT75" s="61"/>
      <c r="NXU75" s="61"/>
      <c r="NXV75" s="61"/>
      <c r="NXW75" s="61"/>
      <c r="NXX75" s="61"/>
      <c r="NXY75" s="61"/>
      <c r="NXZ75" s="61"/>
      <c r="NYA75" s="61"/>
      <c r="NYB75" s="61"/>
      <c r="NYC75" s="61"/>
      <c r="NYD75" s="61"/>
      <c r="NYE75" s="61"/>
      <c r="NYF75" s="61"/>
      <c r="NYG75" s="61"/>
      <c r="NYH75" s="61"/>
      <c r="NYI75" s="61"/>
      <c r="NYJ75" s="61"/>
      <c r="NYK75" s="61"/>
      <c r="NYL75" s="61"/>
      <c r="NYM75" s="61"/>
      <c r="NYN75" s="61"/>
      <c r="NYO75" s="61"/>
      <c r="NYP75" s="61"/>
      <c r="NYQ75" s="61"/>
      <c r="NYR75" s="61"/>
      <c r="NYS75" s="61"/>
      <c r="NYT75" s="61"/>
      <c r="NYU75" s="61"/>
      <c r="NYV75" s="61"/>
      <c r="NYW75" s="61"/>
      <c r="NYX75" s="61"/>
      <c r="NYY75" s="61"/>
      <c r="NYZ75" s="61"/>
      <c r="NZA75" s="61"/>
      <c r="NZB75" s="61"/>
      <c r="NZC75" s="61"/>
      <c r="NZD75" s="61"/>
      <c r="NZE75" s="61"/>
      <c r="NZF75" s="61"/>
      <c r="NZG75" s="61"/>
      <c r="NZH75" s="61"/>
      <c r="NZI75" s="61"/>
      <c r="NZJ75" s="61"/>
      <c r="NZK75" s="61"/>
      <c r="NZL75" s="61"/>
      <c r="NZM75" s="61"/>
      <c r="NZN75" s="61"/>
      <c r="NZO75" s="61"/>
      <c r="NZP75" s="61"/>
      <c r="NZQ75" s="61"/>
      <c r="NZR75" s="61"/>
      <c r="NZS75" s="61"/>
      <c r="NZT75" s="61"/>
      <c r="NZU75" s="61"/>
      <c r="NZV75" s="61"/>
      <c r="NZW75" s="61"/>
      <c r="NZX75" s="61"/>
      <c r="NZY75" s="61"/>
      <c r="NZZ75" s="61"/>
      <c r="OAA75" s="61"/>
      <c r="OAB75" s="61"/>
      <c r="OAC75" s="61"/>
      <c r="OAD75" s="61"/>
      <c r="OAE75" s="61"/>
      <c r="OAF75" s="61"/>
      <c r="OAG75" s="61"/>
      <c r="OAH75" s="61"/>
      <c r="OAI75" s="61"/>
      <c r="OAJ75" s="61"/>
      <c r="OAK75" s="61"/>
      <c r="OAL75" s="61"/>
      <c r="OAM75" s="61"/>
      <c r="OAN75" s="61"/>
      <c r="OAO75" s="61"/>
      <c r="OAP75" s="61"/>
      <c r="OAQ75" s="61"/>
      <c r="OAR75" s="61"/>
      <c r="OAS75" s="61"/>
      <c r="OAT75" s="61"/>
      <c r="OAU75" s="61"/>
      <c r="OAV75" s="61"/>
      <c r="OAW75" s="61"/>
      <c r="OAX75" s="61"/>
      <c r="OAY75" s="61"/>
      <c r="OAZ75" s="61"/>
      <c r="OBA75" s="61"/>
      <c r="OBB75" s="61"/>
      <c r="OBC75" s="61"/>
      <c r="OBD75" s="61"/>
      <c r="OBE75" s="61"/>
      <c r="OBF75" s="61"/>
      <c r="OBG75" s="61"/>
      <c r="OBH75" s="61"/>
      <c r="OBI75" s="61"/>
      <c r="OBJ75" s="61"/>
      <c r="OBK75" s="61"/>
      <c r="OBL75" s="61"/>
      <c r="OBM75" s="61"/>
      <c r="OBN75" s="61"/>
      <c r="OBO75" s="61"/>
      <c r="OBP75" s="61"/>
      <c r="OBQ75" s="61"/>
      <c r="OBR75" s="61"/>
      <c r="OBS75" s="61"/>
      <c r="OBT75" s="61"/>
      <c r="OBU75" s="61"/>
      <c r="OBV75" s="61"/>
      <c r="OBW75" s="61"/>
      <c r="OBX75" s="61"/>
      <c r="OBY75" s="61"/>
      <c r="OBZ75" s="61"/>
      <c r="OCA75" s="61"/>
      <c r="OCB75" s="61"/>
      <c r="OCC75" s="61"/>
      <c r="OCD75" s="61"/>
      <c r="OCE75" s="61"/>
      <c r="OCF75" s="61"/>
      <c r="OCG75" s="61"/>
      <c r="OCH75" s="61"/>
      <c r="OCI75" s="61"/>
      <c r="OCJ75" s="61"/>
      <c r="OCK75" s="61"/>
      <c r="OCL75" s="61"/>
      <c r="OCM75" s="61"/>
      <c r="OCN75" s="61"/>
      <c r="OCO75" s="61"/>
      <c r="OCP75" s="61"/>
      <c r="OCQ75" s="61"/>
      <c r="OCR75" s="61"/>
      <c r="OCS75" s="61"/>
      <c r="OCT75" s="61"/>
      <c r="OCU75" s="61"/>
      <c r="OCV75" s="61"/>
      <c r="OCW75" s="61"/>
      <c r="OCX75" s="61"/>
      <c r="OCY75" s="61"/>
      <c r="OCZ75" s="61"/>
      <c r="ODA75" s="61"/>
      <c r="ODB75" s="61"/>
      <c r="ODC75" s="61"/>
      <c r="ODD75" s="61"/>
      <c r="ODE75" s="61"/>
      <c r="ODF75" s="61"/>
      <c r="ODG75" s="61"/>
      <c r="ODH75" s="61"/>
      <c r="ODI75" s="61"/>
      <c r="ODJ75" s="61"/>
      <c r="ODK75" s="61"/>
      <c r="ODL75" s="61"/>
      <c r="ODM75" s="61"/>
      <c r="ODN75" s="61"/>
      <c r="ODO75" s="61"/>
      <c r="ODP75" s="61"/>
      <c r="ODQ75" s="61"/>
      <c r="ODR75" s="61"/>
      <c r="ODS75" s="61"/>
      <c r="ODT75" s="61"/>
      <c r="ODU75" s="61"/>
      <c r="ODV75" s="61"/>
      <c r="ODW75" s="61"/>
      <c r="ODX75" s="61"/>
      <c r="ODY75" s="61"/>
      <c r="ODZ75" s="61"/>
      <c r="OEA75" s="61"/>
      <c r="OEB75" s="61"/>
      <c r="OEC75" s="61"/>
      <c r="OED75" s="61"/>
      <c r="OEE75" s="61"/>
      <c r="OEF75" s="61"/>
      <c r="OEG75" s="61"/>
      <c r="OEH75" s="61"/>
      <c r="OEI75" s="61"/>
      <c r="OEJ75" s="61"/>
      <c r="OEK75" s="61"/>
      <c r="OEL75" s="61"/>
      <c r="OEM75" s="61"/>
      <c r="OEN75" s="61"/>
      <c r="OEO75" s="61"/>
      <c r="OEP75" s="61"/>
      <c r="OEQ75" s="61"/>
      <c r="OER75" s="61"/>
      <c r="OES75" s="61"/>
      <c r="OET75" s="61"/>
      <c r="OEU75" s="61"/>
      <c r="OEV75" s="61"/>
      <c r="OEW75" s="61"/>
      <c r="OEX75" s="61"/>
      <c r="OEY75" s="61"/>
      <c r="OEZ75" s="61"/>
      <c r="OFA75" s="61"/>
      <c r="OFB75" s="61"/>
      <c r="OFC75" s="61"/>
      <c r="OFD75" s="61"/>
      <c r="OFE75" s="61"/>
      <c r="OFF75" s="61"/>
      <c r="OFG75" s="61"/>
      <c r="OFH75" s="61"/>
      <c r="OFI75" s="61"/>
      <c r="OFJ75" s="61"/>
      <c r="OFK75" s="61"/>
      <c r="OFL75" s="61"/>
      <c r="OFM75" s="61"/>
      <c r="OFN75" s="61"/>
      <c r="OFO75" s="61"/>
      <c r="OFP75" s="61"/>
      <c r="OFQ75" s="61"/>
      <c r="OFR75" s="61"/>
      <c r="OFS75" s="61"/>
      <c r="OFT75" s="61"/>
      <c r="OFU75" s="61"/>
      <c r="OFV75" s="61"/>
      <c r="OFW75" s="61"/>
      <c r="OFX75" s="61"/>
      <c r="OFY75" s="61"/>
      <c r="OFZ75" s="61"/>
      <c r="OGA75" s="61"/>
      <c r="OGB75" s="61"/>
      <c r="OGC75" s="61"/>
      <c r="OGD75" s="61"/>
      <c r="OGE75" s="61"/>
      <c r="OGF75" s="61"/>
      <c r="OGG75" s="61"/>
      <c r="OGH75" s="61"/>
      <c r="OGI75" s="61"/>
      <c r="OGJ75" s="61"/>
      <c r="OGK75" s="61"/>
      <c r="OGL75" s="61"/>
      <c r="OGM75" s="61"/>
      <c r="OGN75" s="61"/>
      <c r="OGO75" s="61"/>
      <c r="OGP75" s="61"/>
      <c r="OGQ75" s="61"/>
      <c r="OGR75" s="61"/>
      <c r="OGS75" s="61"/>
      <c r="OGT75" s="61"/>
      <c r="OGU75" s="61"/>
      <c r="OGV75" s="61"/>
      <c r="OGW75" s="61"/>
      <c r="OGX75" s="61"/>
      <c r="OGY75" s="61"/>
      <c r="OGZ75" s="61"/>
      <c r="OHA75" s="61"/>
      <c r="OHB75" s="61"/>
      <c r="OHC75" s="61"/>
      <c r="OHD75" s="61"/>
      <c r="OHE75" s="61"/>
      <c r="OHF75" s="61"/>
      <c r="OHG75" s="61"/>
      <c r="OHH75" s="61"/>
      <c r="OHI75" s="61"/>
      <c r="OHJ75" s="61"/>
      <c r="OHK75" s="61"/>
      <c r="OHL75" s="61"/>
      <c r="OHM75" s="61"/>
      <c r="OHN75" s="61"/>
      <c r="OHO75" s="61"/>
      <c r="OHP75" s="61"/>
      <c r="OHQ75" s="61"/>
      <c r="OHR75" s="61"/>
      <c r="OHS75" s="61"/>
      <c r="OHT75" s="61"/>
      <c r="OHU75" s="61"/>
      <c r="OHV75" s="61"/>
      <c r="OHW75" s="61"/>
      <c r="OHX75" s="61"/>
      <c r="OHY75" s="61"/>
      <c r="OHZ75" s="61"/>
      <c r="OIA75" s="61"/>
      <c r="OIB75" s="61"/>
      <c r="OIC75" s="61"/>
      <c r="OID75" s="61"/>
      <c r="OIE75" s="61"/>
      <c r="OIF75" s="61"/>
      <c r="OIG75" s="61"/>
      <c r="OIH75" s="61"/>
      <c r="OII75" s="61"/>
      <c r="OIJ75" s="61"/>
      <c r="OIK75" s="61"/>
      <c r="OIL75" s="61"/>
      <c r="OIM75" s="61"/>
      <c r="OIN75" s="61"/>
      <c r="OIO75" s="61"/>
      <c r="OIP75" s="61"/>
      <c r="OIQ75" s="61"/>
      <c r="OIR75" s="61"/>
      <c r="OIS75" s="61"/>
      <c r="OIT75" s="61"/>
      <c r="OIU75" s="61"/>
      <c r="OIV75" s="61"/>
      <c r="OIW75" s="61"/>
      <c r="OIX75" s="61"/>
      <c r="OIY75" s="61"/>
      <c r="OIZ75" s="61"/>
      <c r="OJA75" s="61"/>
      <c r="OJB75" s="61"/>
      <c r="OJC75" s="61"/>
      <c r="OJD75" s="61"/>
      <c r="OJE75" s="61"/>
      <c r="OJF75" s="61"/>
      <c r="OJG75" s="61"/>
      <c r="OJH75" s="61"/>
      <c r="OJI75" s="61"/>
      <c r="OJJ75" s="61"/>
      <c r="OJK75" s="61"/>
      <c r="OJL75" s="61"/>
      <c r="OJM75" s="61"/>
      <c r="OJN75" s="61"/>
      <c r="OJO75" s="61"/>
      <c r="OJP75" s="61"/>
      <c r="OJQ75" s="61"/>
      <c r="OJR75" s="61"/>
      <c r="OJS75" s="61"/>
      <c r="OJT75" s="61"/>
      <c r="OJU75" s="61"/>
      <c r="OJV75" s="61"/>
      <c r="OJW75" s="61"/>
      <c r="OJX75" s="61"/>
      <c r="OJY75" s="61"/>
      <c r="OJZ75" s="61"/>
      <c r="OKA75" s="61"/>
      <c r="OKB75" s="61"/>
      <c r="OKC75" s="61"/>
      <c r="OKD75" s="61"/>
      <c r="OKE75" s="61"/>
      <c r="OKF75" s="61"/>
      <c r="OKG75" s="61"/>
      <c r="OKH75" s="61"/>
      <c r="OKI75" s="61"/>
      <c r="OKJ75" s="61"/>
      <c r="OKK75" s="61"/>
      <c r="OKL75" s="61"/>
      <c r="OKM75" s="61"/>
      <c r="OKN75" s="61"/>
      <c r="OKO75" s="61"/>
      <c r="OKP75" s="61"/>
      <c r="OKQ75" s="61"/>
      <c r="OKR75" s="61"/>
      <c r="OKS75" s="61"/>
      <c r="OKT75" s="61"/>
      <c r="OKU75" s="61"/>
      <c r="OKV75" s="61"/>
      <c r="OKW75" s="61"/>
      <c r="OKX75" s="61"/>
      <c r="OKY75" s="61"/>
      <c r="OKZ75" s="61"/>
      <c r="OLA75" s="61"/>
      <c r="OLB75" s="61"/>
      <c r="OLC75" s="61"/>
      <c r="OLD75" s="61"/>
      <c r="OLE75" s="61"/>
      <c r="OLF75" s="61"/>
      <c r="OLG75" s="61"/>
      <c r="OLH75" s="61"/>
      <c r="OLI75" s="61"/>
      <c r="OLJ75" s="61"/>
      <c r="OLK75" s="61"/>
      <c r="OLL75" s="61"/>
      <c r="OLM75" s="61"/>
      <c r="OLN75" s="61"/>
      <c r="OLO75" s="61"/>
      <c r="OLP75" s="61"/>
      <c r="OLQ75" s="61"/>
      <c r="OLR75" s="61"/>
      <c r="OLS75" s="61"/>
      <c r="OLT75" s="61"/>
      <c r="OLU75" s="61"/>
      <c r="OLV75" s="61"/>
      <c r="OLW75" s="61"/>
      <c r="OLX75" s="61"/>
      <c r="OLY75" s="61"/>
      <c r="OLZ75" s="61"/>
      <c r="OMA75" s="61"/>
      <c r="OMB75" s="61"/>
      <c r="OMC75" s="61"/>
      <c r="OMD75" s="61"/>
      <c r="OME75" s="61"/>
      <c r="OMF75" s="61"/>
      <c r="OMG75" s="61"/>
      <c r="OMH75" s="61"/>
      <c r="OMI75" s="61"/>
      <c r="OMJ75" s="61"/>
      <c r="OMK75" s="61"/>
      <c r="OML75" s="61"/>
      <c r="OMM75" s="61"/>
      <c r="OMN75" s="61"/>
      <c r="OMO75" s="61"/>
      <c r="OMP75" s="61"/>
      <c r="OMQ75" s="61"/>
      <c r="OMR75" s="61"/>
      <c r="OMS75" s="61"/>
      <c r="OMT75" s="61"/>
      <c r="OMU75" s="61"/>
      <c r="OMV75" s="61"/>
      <c r="OMW75" s="61"/>
      <c r="OMX75" s="61"/>
      <c r="OMY75" s="61"/>
      <c r="OMZ75" s="61"/>
      <c r="ONA75" s="61"/>
      <c r="ONB75" s="61"/>
      <c r="ONC75" s="61"/>
      <c r="OND75" s="61"/>
      <c r="ONE75" s="61"/>
      <c r="ONF75" s="61"/>
      <c r="ONG75" s="61"/>
      <c r="ONH75" s="61"/>
      <c r="ONI75" s="61"/>
      <c r="ONJ75" s="61"/>
      <c r="ONK75" s="61"/>
      <c r="ONL75" s="61"/>
      <c r="ONM75" s="61"/>
      <c r="ONN75" s="61"/>
      <c r="ONO75" s="61"/>
      <c r="ONP75" s="61"/>
      <c r="ONQ75" s="61"/>
      <c r="ONR75" s="61"/>
      <c r="ONS75" s="61"/>
      <c r="ONT75" s="61"/>
      <c r="ONU75" s="61"/>
      <c r="ONV75" s="61"/>
      <c r="ONW75" s="61"/>
      <c r="ONX75" s="61"/>
      <c r="ONY75" s="61"/>
      <c r="ONZ75" s="61"/>
      <c r="OOA75" s="61"/>
      <c r="OOB75" s="61"/>
      <c r="OOC75" s="61"/>
      <c r="OOD75" s="61"/>
      <c r="OOE75" s="61"/>
      <c r="OOF75" s="61"/>
      <c r="OOG75" s="61"/>
      <c r="OOH75" s="61"/>
      <c r="OOI75" s="61"/>
      <c r="OOJ75" s="61"/>
      <c r="OOK75" s="61"/>
      <c r="OOL75" s="61"/>
      <c r="OOM75" s="61"/>
      <c r="OON75" s="61"/>
      <c r="OOO75" s="61"/>
      <c r="OOP75" s="61"/>
      <c r="OOQ75" s="61"/>
      <c r="OOR75" s="61"/>
      <c r="OOS75" s="61"/>
      <c r="OOT75" s="61"/>
      <c r="OOU75" s="61"/>
      <c r="OOV75" s="61"/>
      <c r="OOW75" s="61"/>
      <c r="OOX75" s="61"/>
      <c r="OOY75" s="61"/>
      <c r="OOZ75" s="61"/>
      <c r="OPA75" s="61"/>
      <c r="OPB75" s="61"/>
      <c r="OPC75" s="61"/>
      <c r="OPD75" s="61"/>
      <c r="OPE75" s="61"/>
      <c r="OPF75" s="61"/>
      <c r="OPG75" s="61"/>
      <c r="OPH75" s="61"/>
      <c r="OPI75" s="61"/>
      <c r="OPJ75" s="61"/>
      <c r="OPK75" s="61"/>
      <c r="OPL75" s="61"/>
      <c r="OPM75" s="61"/>
      <c r="OPN75" s="61"/>
      <c r="OPO75" s="61"/>
      <c r="OPP75" s="61"/>
      <c r="OPQ75" s="61"/>
      <c r="OPR75" s="61"/>
      <c r="OPS75" s="61"/>
      <c r="OPT75" s="61"/>
      <c r="OPU75" s="61"/>
      <c r="OPV75" s="61"/>
      <c r="OPW75" s="61"/>
      <c r="OPX75" s="61"/>
      <c r="OPY75" s="61"/>
      <c r="OPZ75" s="61"/>
      <c r="OQA75" s="61"/>
      <c r="OQB75" s="61"/>
      <c r="OQC75" s="61"/>
      <c r="OQD75" s="61"/>
      <c r="OQE75" s="61"/>
      <c r="OQF75" s="61"/>
      <c r="OQG75" s="61"/>
      <c r="OQH75" s="61"/>
      <c r="OQI75" s="61"/>
      <c r="OQJ75" s="61"/>
      <c r="OQK75" s="61"/>
      <c r="OQL75" s="61"/>
      <c r="OQM75" s="61"/>
      <c r="OQN75" s="61"/>
      <c r="OQO75" s="61"/>
      <c r="OQP75" s="61"/>
      <c r="OQQ75" s="61"/>
      <c r="OQR75" s="61"/>
      <c r="OQS75" s="61"/>
      <c r="OQT75" s="61"/>
      <c r="OQU75" s="61"/>
      <c r="OQV75" s="61"/>
      <c r="OQW75" s="61"/>
      <c r="OQX75" s="61"/>
      <c r="OQY75" s="61"/>
      <c r="OQZ75" s="61"/>
      <c r="ORA75" s="61"/>
      <c r="ORB75" s="61"/>
      <c r="ORC75" s="61"/>
      <c r="ORD75" s="61"/>
      <c r="ORE75" s="61"/>
      <c r="ORF75" s="61"/>
      <c r="ORG75" s="61"/>
      <c r="ORH75" s="61"/>
      <c r="ORI75" s="61"/>
      <c r="ORJ75" s="61"/>
      <c r="ORK75" s="61"/>
      <c r="ORL75" s="61"/>
      <c r="ORM75" s="61"/>
      <c r="ORN75" s="61"/>
      <c r="ORO75" s="61"/>
      <c r="ORP75" s="61"/>
      <c r="ORQ75" s="61"/>
      <c r="ORR75" s="61"/>
      <c r="ORS75" s="61"/>
      <c r="ORT75" s="61"/>
      <c r="ORU75" s="61"/>
      <c r="ORV75" s="61"/>
      <c r="ORW75" s="61"/>
      <c r="ORX75" s="61"/>
      <c r="ORY75" s="61"/>
      <c r="ORZ75" s="61"/>
      <c r="OSA75" s="61"/>
      <c r="OSB75" s="61"/>
      <c r="OSC75" s="61"/>
      <c r="OSD75" s="61"/>
      <c r="OSE75" s="61"/>
      <c r="OSF75" s="61"/>
      <c r="OSG75" s="61"/>
      <c r="OSH75" s="61"/>
      <c r="OSI75" s="61"/>
      <c r="OSJ75" s="61"/>
      <c r="OSK75" s="61"/>
      <c r="OSL75" s="61"/>
      <c r="OSM75" s="61"/>
      <c r="OSN75" s="61"/>
      <c r="OSO75" s="61"/>
      <c r="OSP75" s="61"/>
      <c r="OSQ75" s="61"/>
      <c r="OSR75" s="61"/>
      <c r="OSS75" s="61"/>
      <c r="OST75" s="61"/>
      <c r="OSU75" s="61"/>
      <c r="OSV75" s="61"/>
      <c r="OSW75" s="61"/>
      <c r="OSX75" s="61"/>
      <c r="OSY75" s="61"/>
      <c r="OSZ75" s="61"/>
      <c r="OTA75" s="61"/>
      <c r="OTB75" s="61"/>
      <c r="OTC75" s="61"/>
      <c r="OTD75" s="61"/>
      <c r="OTE75" s="61"/>
      <c r="OTF75" s="61"/>
      <c r="OTG75" s="61"/>
      <c r="OTH75" s="61"/>
      <c r="OTI75" s="61"/>
      <c r="OTJ75" s="61"/>
      <c r="OTK75" s="61"/>
      <c r="OTL75" s="61"/>
      <c r="OTM75" s="61"/>
      <c r="OTN75" s="61"/>
      <c r="OTO75" s="61"/>
      <c r="OTP75" s="61"/>
      <c r="OTQ75" s="61"/>
      <c r="OTR75" s="61"/>
      <c r="OTS75" s="61"/>
      <c r="OTT75" s="61"/>
      <c r="OTU75" s="61"/>
      <c r="OTV75" s="61"/>
      <c r="OTW75" s="61"/>
      <c r="OTX75" s="61"/>
      <c r="OTY75" s="61"/>
      <c r="OTZ75" s="61"/>
      <c r="OUA75" s="61"/>
      <c r="OUB75" s="61"/>
      <c r="OUC75" s="61"/>
      <c r="OUD75" s="61"/>
      <c r="OUE75" s="61"/>
      <c r="OUF75" s="61"/>
      <c r="OUG75" s="61"/>
      <c r="OUH75" s="61"/>
      <c r="OUI75" s="61"/>
      <c r="OUJ75" s="61"/>
      <c r="OUK75" s="61"/>
      <c r="OUL75" s="61"/>
      <c r="OUM75" s="61"/>
      <c r="OUN75" s="61"/>
      <c r="OUO75" s="61"/>
      <c r="OUP75" s="61"/>
      <c r="OUQ75" s="61"/>
      <c r="OUR75" s="61"/>
      <c r="OUS75" s="61"/>
      <c r="OUT75" s="61"/>
      <c r="OUU75" s="61"/>
      <c r="OUV75" s="61"/>
      <c r="OUW75" s="61"/>
      <c r="OUX75" s="61"/>
      <c r="OUY75" s="61"/>
      <c r="OUZ75" s="61"/>
      <c r="OVA75" s="61"/>
      <c r="OVB75" s="61"/>
      <c r="OVC75" s="61"/>
      <c r="OVD75" s="61"/>
      <c r="OVE75" s="61"/>
      <c r="OVF75" s="61"/>
      <c r="OVG75" s="61"/>
      <c r="OVH75" s="61"/>
      <c r="OVI75" s="61"/>
      <c r="OVJ75" s="61"/>
      <c r="OVK75" s="61"/>
      <c r="OVL75" s="61"/>
      <c r="OVM75" s="61"/>
      <c r="OVN75" s="61"/>
      <c r="OVO75" s="61"/>
      <c r="OVP75" s="61"/>
      <c r="OVQ75" s="61"/>
      <c r="OVR75" s="61"/>
      <c r="OVS75" s="61"/>
      <c r="OVT75" s="61"/>
      <c r="OVU75" s="61"/>
      <c r="OVV75" s="61"/>
      <c r="OVW75" s="61"/>
      <c r="OVX75" s="61"/>
      <c r="OVY75" s="61"/>
      <c r="OVZ75" s="61"/>
      <c r="OWA75" s="61"/>
      <c r="OWB75" s="61"/>
      <c r="OWC75" s="61"/>
      <c r="OWD75" s="61"/>
      <c r="OWE75" s="61"/>
      <c r="OWF75" s="61"/>
      <c r="OWG75" s="61"/>
      <c r="OWH75" s="61"/>
      <c r="OWI75" s="61"/>
      <c r="OWJ75" s="61"/>
      <c r="OWK75" s="61"/>
      <c r="OWL75" s="61"/>
      <c r="OWM75" s="61"/>
      <c r="OWN75" s="61"/>
      <c r="OWO75" s="61"/>
      <c r="OWP75" s="61"/>
      <c r="OWQ75" s="61"/>
      <c r="OWR75" s="61"/>
      <c r="OWS75" s="61"/>
      <c r="OWT75" s="61"/>
      <c r="OWU75" s="61"/>
      <c r="OWV75" s="61"/>
      <c r="OWW75" s="61"/>
      <c r="OWX75" s="61"/>
      <c r="OWY75" s="61"/>
      <c r="OWZ75" s="61"/>
      <c r="OXA75" s="61"/>
      <c r="OXB75" s="61"/>
      <c r="OXC75" s="61"/>
      <c r="OXD75" s="61"/>
      <c r="OXE75" s="61"/>
      <c r="OXF75" s="61"/>
      <c r="OXG75" s="61"/>
      <c r="OXH75" s="61"/>
      <c r="OXI75" s="61"/>
      <c r="OXJ75" s="61"/>
      <c r="OXK75" s="61"/>
      <c r="OXL75" s="61"/>
      <c r="OXM75" s="61"/>
      <c r="OXN75" s="61"/>
      <c r="OXO75" s="61"/>
      <c r="OXP75" s="61"/>
      <c r="OXQ75" s="61"/>
      <c r="OXR75" s="61"/>
      <c r="OXS75" s="61"/>
      <c r="OXT75" s="61"/>
      <c r="OXU75" s="61"/>
      <c r="OXV75" s="61"/>
      <c r="OXW75" s="61"/>
      <c r="OXX75" s="61"/>
      <c r="OXY75" s="61"/>
      <c r="OXZ75" s="61"/>
      <c r="OYA75" s="61"/>
      <c r="OYB75" s="61"/>
      <c r="OYC75" s="61"/>
      <c r="OYD75" s="61"/>
      <c r="OYE75" s="61"/>
      <c r="OYF75" s="61"/>
      <c r="OYG75" s="61"/>
      <c r="OYH75" s="61"/>
      <c r="OYI75" s="61"/>
      <c r="OYJ75" s="61"/>
      <c r="OYK75" s="61"/>
      <c r="OYL75" s="61"/>
      <c r="OYM75" s="61"/>
      <c r="OYN75" s="61"/>
      <c r="OYO75" s="61"/>
      <c r="OYP75" s="61"/>
      <c r="OYQ75" s="61"/>
      <c r="OYR75" s="61"/>
      <c r="OYS75" s="61"/>
      <c r="OYT75" s="61"/>
      <c r="OYU75" s="61"/>
      <c r="OYV75" s="61"/>
      <c r="OYW75" s="61"/>
      <c r="OYX75" s="61"/>
      <c r="OYY75" s="61"/>
      <c r="OYZ75" s="61"/>
      <c r="OZA75" s="61"/>
      <c r="OZB75" s="61"/>
      <c r="OZC75" s="61"/>
      <c r="OZD75" s="61"/>
      <c r="OZE75" s="61"/>
      <c r="OZF75" s="61"/>
      <c r="OZG75" s="61"/>
      <c r="OZH75" s="61"/>
      <c r="OZI75" s="61"/>
      <c r="OZJ75" s="61"/>
      <c r="OZK75" s="61"/>
      <c r="OZL75" s="61"/>
      <c r="OZM75" s="61"/>
      <c r="OZN75" s="61"/>
      <c r="OZO75" s="61"/>
      <c r="OZP75" s="61"/>
      <c r="OZQ75" s="61"/>
      <c r="OZR75" s="61"/>
      <c r="OZS75" s="61"/>
      <c r="OZT75" s="61"/>
      <c r="OZU75" s="61"/>
      <c r="OZV75" s="61"/>
      <c r="OZW75" s="61"/>
      <c r="OZX75" s="61"/>
      <c r="OZY75" s="61"/>
      <c r="OZZ75" s="61"/>
      <c r="PAA75" s="61"/>
      <c r="PAB75" s="61"/>
      <c r="PAC75" s="61"/>
      <c r="PAD75" s="61"/>
      <c r="PAE75" s="61"/>
      <c r="PAF75" s="61"/>
      <c r="PAG75" s="61"/>
      <c r="PAH75" s="61"/>
      <c r="PAI75" s="61"/>
      <c r="PAJ75" s="61"/>
      <c r="PAK75" s="61"/>
      <c r="PAL75" s="61"/>
      <c r="PAM75" s="61"/>
      <c r="PAN75" s="61"/>
      <c r="PAO75" s="61"/>
      <c r="PAP75" s="61"/>
      <c r="PAQ75" s="61"/>
      <c r="PAR75" s="61"/>
      <c r="PAS75" s="61"/>
      <c r="PAT75" s="61"/>
      <c r="PAU75" s="61"/>
      <c r="PAV75" s="61"/>
      <c r="PAW75" s="61"/>
      <c r="PAX75" s="61"/>
      <c r="PAY75" s="61"/>
      <c r="PAZ75" s="61"/>
      <c r="PBA75" s="61"/>
      <c r="PBB75" s="61"/>
      <c r="PBC75" s="61"/>
      <c r="PBD75" s="61"/>
      <c r="PBE75" s="61"/>
      <c r="PBF75" s="61"/>
      <c r="PBG75" s="61"/>
      <c r="PBH75" s="61"/>
      <c r="PBI75" s="61"/>
      <c r="PBJ75" s="61"/>
      <c r="PBK75" s="61"/>
      <c r="PBL75" s="61"/>
      <c r="PBM75" s="61"/>
      <c r="PBN75" s="61"/>
      <c r="PBO75" s="61"/>
      <c r="PBP75" s="61"/>
      <c r="PBQ75" s="61"/>
      <c r="PBR75" s="61"/>
      <c r="PBS75" s="61"/>
      <c r="PBT75" s="61"/>
      <c r="PBU75" s="61"/>
      <c r="PBV75" s="61"/>
      <c r="PBW75" s="61"/>
      <c r="PBX75" s="61"/>
      <c r="PBY75" s="61"/>
      <c r="PBZ75" s="61"/>
      <c r="PCA75" s="61"/>
      <c r="PCB75" s="61"/>
      <c r="PCC75" s="61"/>
      <c r="PCD75" s="61"/>
      <c r="PCE75" s="61"/>
      <c r="PCF75" s="61"/>
      <c r="PCG75" s="61"/>
      <c r="PCH75" s="61"/>
      <c r="PCI75" s="61"/>
      <c r="PCJ75" s="61"/>
      <c r="PCK75" s="61"/>
      <c r="PCL75" s="61"/>
      <c r="PCM75" s="61"/>
      <c r="PCN75" s="61"/>
      <c r="PCO75" s="61"/>
      <c r="PCP75" s="61"/>
      <c r="PCQ75" s="61"/>
      <c r="PCR75" s="61"/>
      <c r="PCS75" s="61"/>
      <c r="PCT75" s="61"/>
      <c r="PCU75" s="61"/>
      <c r="PCV75" s="61"/>
      <c r="PCW75" s="61"/>
      <c r="PCX75" s="61"/>
      <c r="PCY75" s="61"/>
      <c r="PCZ75" s="61"/>
      <c r="PDA75" s="61"/>
      <c r="PDB75" s="61"/>
      <c r="PDC75" s="61"/>
      <c r="PDD75" s="61"/>
      <c r="PDE75" s="61"/>
      <c r="PDF75" s="61"/>
      <c r="PDG75" s="61"/>
      <c r="PDH75" s="61"/>
      <c r="PDI75" s="61"/>
      <c r="PDJ75" s="61"/>
      <c r="PDK75" s="61"/>
      <c r="PDL75" s="61"/>
      <c r="PDM75" s="61"/>
      <c r="PDN75" s="61"/>
      <c r="PDO75" s="61"/>
      <c r="PDP75" s="61"/>
      <c r="PDQ75" s="61"/>
      <c r="PDR75" s="61"/>
      <c r="PDS75" s="61"/>
      <c r="PDT75" s="61"/>
      <c r="PDU75" s="61"/>
      <c r="PDV75" s="61"/>
      <c r="PDW75" s="61"/>
      <c r="PDX75" s="61"/>
      <c r="PDY75" s="61"/>
      <c r="PDZ75" s="61"/>
      <c r="PEA75" s="61"/>
      <c r="PEB75" s="61"/>
      <c r="PEC75" s="61"/>
      <c r="PED75" s="61"/>
      <c r="PEE75" s="61"/>
      <c r="PEF75" s="61"/>
      <c r="PEG75" s="61"/>
      <c r="PEH75" s="61"/>
      <c r="PEI75" s="61"/>
      <c r="PEJ75" s="61"/>
      <c r="PEK75" s="61"/>
      <c r="PEL75" s="61"/>
      <c r="PEM75" s="61"/>
      <c r="PEN75" s="61"/>
      <c r="PEO75" s="61"/>
      <c r="PEP75" s="61"/>
      <c r="PEQ75" s="61"/>
      <c r="PER75" s="61"/>
      <c r="PES75" s="61"/>
      <c r="PET75" s="61"/>
      <c r="PEU75" s="61"/>
      <c r="PEV75" s="61"/>
      <c r="PEW75" s="61"/>
      <c r="PEX75" s="61"/>
      <c r="PEY75" s="61"/>
      <c r="PEZ75" s="61"/>
      <c r="PFA75" s="61"/>
      <c r="PFB75" s="61"/>
      <c r="PFC75" s="61"/>
      <c r="PFD75" s="61"/>
      <c r="PFE75" s="61"/>
      <c r="PFF75" s="61"/>
      <c r="PFG75" s="61"/>
      <c r="PFH75" s="61"/>
      <c r="PFI75" s="61"/>
      <c r="PFJ75" s="61"/>
      <c r="PFK75" s="61"/>
      <c r="PFL75" s="61"/>
      <c r="PFM75" s="61"/>
      <c r="PFN75" s="61"/>
      <c r="PFO75" s="61"/>
      <c r="PFP75" s="61"/>
      <c r="PFQ75" s="61"/>
      <c r="PFR75" s="61"/>
      <c r="PFS75" s="61"/>
      <c r="PFT75" s="61"/>
      <c r="PFU75" s="61"/>
      <c r="PFV75" s="61"/>
      <c r="PFW75" s="61"/>
      <c r="PFX75" s="61"/>
      <c r="PFY75" s="61"/>
      <c r="PFZ75" s="61"/>
      <c r="PGA75" s="61"/>
      <c r="PGB75" s="61"/>
      <c r="PGC75" s="61"/>
      <c r="PGD75" s="61"/>
      <c r="PGE75" s="61"/>
      <c r="PGF75" s="61"/>
      <c r="PGG75" s="61"/>
      <c r="PGH75" s="61"/>
      <c r="PGI75" s="61"/>
      <c r="PGJ75" s="61"/>
      <c r="PGK75" s="61"/>
      <c r="PGL75" s="61"/>
      <c r="PGM75" s="61"/>
      <c r="PGN75" s="61"/>
      <c r="PGO75" s="61"/>
      <c r="PGP75" s="61"/>
      <c r="PGQ75" s="61"/>
      <c r="PGR75" s="61"/>
      <c r="PGS75" s="61"/>
      <c r="PGT75" s="61"/>
      <c r="PGU75" s="61"/>
      <c r="PGV75" s="61"/>
      <c r="PGW75" s="61"/>
      <c r="PGX75" s="61"/>
      <c r="PGY75" s="61"/>
      <c r="PGZ75" s="61"/>
      <c r="PHA75" s="61"/>
      <c r="PHB75" s="61"/>
      <c r="PHC75" s="61"/>
      <c r="PHD75" s="61"/>
      <c r="PHE75" s="61"/>
      <c r="PHF75" s="61"/>
      <c r="PHG75" s="61"/>
      <c r="PHH75" s="61"/>
      <c r="PHI75" s="61"/>
      <c r="PHJ75" s="61"/>
      <c r="PHK75" s="61"/>
      <c r="PHL75" s="61"/>
      <c r="PHM75" s="61"/>
      <c r="PHN75" s="61"/>
      <c r="PHO75" s="61"/>
      <c r="PHP75" s="61"/>
      <c r="PHQ75" s="61"/>
      <c r="PHR75" s="61"/>
      <c r="PHS75" s="61"/>
      <c r="PHT75" s="61"/>
      <c r="PHU75" s="61"/>
      <c r="PHV75" s="61"/>
      <c r="PHW75" s="61"/>
      <c r="PHX75" s="61"/>
      <c r="PHY75" s="61"/>
      <c r="PHZ75" s="61"/>
      <c r="PIA75" s="61"/>
      <c r="PIB75" s="61"/>
      <c r="PIC75" s="61"/>
      <c r="PID75" s="61"/>
      <c r="PIE75" s="61"/>
      <c r="PIF75" s="61"/>
      <c r="PIG75" s="61"/>
      <c r="PIH75" s="61"/>
      <c r="PII75" s="61"/>
      <c r="PIJ75" s="61"/>
      <c r="PIK75" s="61"/>
      <c r="PIL75" s="61"/>
      <c r="PIM75" s="61"/>
      <c r="PIN75" s="61"/>
      <c r="PIO75" s="61"/>
      <c r="PIP75" s="61"/>
      <c r="PIQ75" s="61"/>
      <c r="PIR75" s="61"/>
      <c r="PIS75" s="61"/>
      <c r="PIT75" s="61"/>
      <c r="PIU75" s="61"/>
      <c r="PIV75" s="61"/>
      <c r="PIW75" s="61"/>
      <c r="PIX75" s="61"/>
      <c r="PIY75" s="61"/>
      <c r="PIZ75" s="61"/>
      <c r="PJA75" s="61"/>
      <c r="PJB75" s="61"/>
      <c r="PJC75" s="61"/>
      <c r="PJD75" s="61"/>
      <c r="PJE75" s="61"/>
      <c r="PJF75" s="61"/>
      <c r="PJG75" s="61"/>
      <c r="PJH75" s="61"/>
      <c r="PJI75" s="61"/>
      <c r="PJJ75" s="61"/>
      <c r="PJK75" s="61"/>
      <c r="PJL75" s="61"/>
      <c r="PJM75" s="61"/>
      <c r="PJN75" s="61"/>
      <c r="PJO75" s="61"/>
      <c r="PJP75" s="61"/>
      <c r="PJQ75" s="61"/>
      <c r="PJR75" s="61"/>
      <c r="PJS75" s="61"/>
      <c r="PJT75" s="61"/>
      <c r="PJU75" s="61"/>
      <c r="PJV75" s="61"/>
      <c r="PJW75" s="61"/>
      <c r="PJX75" s="61"/>
      <c r="PJY75" s="61"/>
      <c r="PJZ75" s="61"/>
      <c r="PKA75" s="61"/>
      <c r="PKB75" s="61"/>
      <c r="PKC75" s="61"/>
      <c r="PKD75" s="61"/>
      <c r="PKE75" s="61"/>
      <c r="PKF75" s="61"/>
      <c r="PKG75" s="61"/>
      <c r="PKH75" s="61"/>
      <c r="PKI75" s="61"/>
      <c r="PKJ75" s="61"/>
      <c r="PKK75" s="61"/>
      <c r="PKL75" s="61"/>
      <c r="PKM75" s="61"/>
      <c r="PKN75" s="61"/>
      <c r="PKO75" s="61"/>
      <c r="PKP75" s="61"/>
      <c r="PKQ75" s="61"/>
      <c r="PKR75" s="61"/>
      <c r="PKS75" s="61"/>
      <c r="PKT75" s="61"/>
      <c r="PKU75" s="61"/>
      <c r="PKV75" s="61"/>
      <c r="PKW75" s="61"/>
      <c r="PKX75" s="61"/>
      <c r="PKY75" s="61"/>
      <c r="PKZ75" s="61"/>
      <c r="PLA75" s="61"/>
      <c r="PLB75" s="61"/>
      <c r="PLC75" s="61"/>
      <c r="PLD75" s="61"/>
      <c r="PLE75" s="61"/>
      <c r="PLF75" s="61"/>
      <c r="PLG75" s="61"/>
      <c r="PLH75" s="61"/>
      <c r="PLI75" s="61"/>
      <c r="PLJ75" s="61"/>
      <c r="PLK75" s="61"/>
      <c r="PLL75" s="61"/>
      <c r="PLM75" s="61"/>
      <c r="PLN75" s="61"/>
      <c r="PLO75" s="61"/>
      <c r="PLP75" s="61"/>
      <c r="PLQ75" s="61"/>
      <c r="PLR75" s="61"/>
      <c r="PLS75" s="61"/>
      <c r="PLT75" s="61"/>
      <c r="PLU75" s="61"/>
      <c r="PLV75" s="61"/>
      <c r="PLW75" s="61"/>
      <c r="PLX75" s="61"/>
      <c r="PLY75" s="61"/>
      <c r="PLZ75" s="61"/>
      <c r="PMA75" s="61"/>
      <c r="PMB75" s="61"/>
      <c r="PMC75" s="61"/>
      <c r="PMD75" s="61"/>
      <c r="PME75" s="61"/>
      <c r="PMF75" s="61"/>
      <c r="PMG75" s="61"/>
      <c r="PMH75" s="61"/>
      <c r="PMI75" s="61"/>
      <c r="PMJ75" s="61"/>
      <c r="PMK75" s="61"/>
      <c r="PML75" s="61"/>
      <c r="PMM75" s="61"/>
      <c r="PMN75" s="61"/>
      <c r="PMO75" s="61"/>
      <c r="PMP75" s="61"/>
      <c r="PMQ75" s="61"/>
      <c r="PMR75" s="61"/>
      <c r="PMS75" s="61"/>
      <c r="PMT75" s="61"/>
      <c r="PMU75" s="61"/>
      <c r="PMV75" s="61"/>
      <c r="PMW75" s="61"/>
      <c r="PMX75" s="61"/>
      <c r="PMY75" s="61"/>
      <c r="PMZ75" s="61"/>
      <c r="PNA75" s="61"/>
      <c r="PNB75" s="61"/>
      <c r="PNC75" s="61"/>
      <c r="PND75" s="61"/>
      <c r="PNE75" s="61"/>
      <c r="PNF75" s="61"/>
      <c r="PNG75" s="61"/>
      <c r="PNH75" s="61"/>
      <c r="PNI75" s="61"/>
      <c r="PNJ75" s="61"/>
      <c r="PNK75" s="61"/>
      <c r="PNL75" s="61"/>
      <c r="PNM75" s="61"/>
      <c r="PNN75" s="61"/>
      <c r="PNO75" s="61"/>
      <c r="PNP75" s="61"/>
      <c r="PNQ75" s="61"/>
      <c r="PNR75" s="61"/>
      <c r="PNS75" s="61"/>
      <c r="PNT75" s="61"/>
      <c r="PNU75" s="61"/>
      <c r="PNV75" s="61"/>
      <c r="PNW75" s="61"/>
      <c r="PNX75" s="61"/>
      <c r="PNY75" s="61"/>
      <c r="PNZ75" s="61"/>
      <c r="POA75" s="61"/>
      <c r="POB75" s="61"/>
      <c r="POC75" s="61"/>
      <c r="POD75" s="61"/>
      <c r="POE75" s="61"/>
      <c r="POF75" s="61"/>
      <c r="POG75" s="61"/>
      <c r="POH75" s="61"/>
      <c r="POI75" s="61"/>
      <c r="POJ75" s="61"/>
      <c r="POK75" s="61"/>
      <c r="POL75" s="61"/>
      <c r="POM75" s="61"/>
      <c r="PON75" s="61"/>
      <c r="POO75" s="61"/>
      <c r="POP75" s="61"/>
      <c r="POQ75" s="61"/>
      <c r="POR75" s="61"/>
      <c r="POS75" s="61"/>
      <c r="POT75" s="61"/>
      <c r="POU75" s="61"/>
      <c r="POV75" s="61"/>
      <c r="POW75" s="61"/>
      <c r="POX75" s="61"/>
      <c r="POY75" s="61"/>
      <c r="POZ75" s="61"/>
      <c r="PPA75" s="61"/>
      <c r="PPB75" s="61"/>
      <c r="PPC75" s="61"/>
      <c r="PPD75" s="61"/>
      <c r="PPE75" s="61"/>
      <c r="PPF75" s="61"/>
      <c r="PPG75" s="61"/>
      <c r="PPH75" s="61"/>
      <c r="PPI75" s="61"/>
      <c r="PPJ75" s="61"/>
      <c r="PPK75" s="61"/>
      <c r="PPL75" s="61"/>
      <c r="PPM75" s="61"/>
      <c r="PPN75" s="61"/>
      <c r="PPO75" s="61"/>
      <c r="PPP75" s="61"/>
      <c r="PPQ75" s="61"/>
      <c r="PPR75" s="61"/>
      <c r="PPS75" s="61"/>
      <c r="PPT75" s="61"/>
      <c r="PPU75" s="61"/>
      <c r="PPV75" s="61"/>
      <c r="PPW75" s="61"/>
      <c r="PPX75" s="61"/>
      <c r="PPY75" s="61"/>
      <c r="PPZ75" s="61"/>
      <c r="PQA75" s="61"/>
      <c r="PQB75" s="61"/>
      <c r="PQC75" s="61"/>
      <c r="PQD75" s="61"/>
      <c r="PQE75" s="61"/>
      <c r="PQF75" s="61"/>
      <c r="PQG75" s="61"/>
      <c r="PQH75" s="61"/>
      <c r="PQI75" s="61"/>
      <c r="PQJ75" s="61"/>
      <c r="PQK75" s="61"/>
      <c r="PQL75" s="61"/>
      <c r="PQM75" s="61"/>
      <c r="PQN75" s="61"/>
      <c r="PQO75" s="61"/>
      <c r="PQP75" s="61"/>
      <c r="PQQ75" s="61"/>
      <c r="PQR75" s="61"/>
      <c r="PQS75" s="61"/>
      <c r="PQT75" s="61"/>
      <c r="PQU75" s="61"/>
      <c r="PQV75" s="61"/>
      <c r="PQW75" s="61"/>
      <c r="PQX75" s="61"/>
      <c r="PQY75" s="61"/>
      <c r="PQZ75" s="61"/>
      <c r="PRA75" s="61"/>
      <c r="PRB75" s="61"/>
      <c r="PRC75" s="61"/>
      <c r="PRD75" s="61"/>
      <c r="PRE75" s="61"/>
      <c r="PRF75" s="61"/>
      <c r="PRG75" s="61"/>
      <c r="PRH75" s="61"/>
      <c r="PRI75" s="61"/>
      <c r="PRJ75" s="61"/>
      <c r="PRK75" s="61"/>
      <c r="PRL75" s="61"/>
      <c r="PRM75" s="61"/>
      <c r="PRN75" s="61"/>
      <c r="PRO75" s="61"/>
      <c r="PRP75" s="61"/>
      <c r="PRQ75" s="61"/>
      <c r="PRR75" s="61"/>
      <c r="PRS75" s="61"/>
      <c r="PRT75" s="61"/>
      <c r="PRU75" s="61"/>
      <c r="PRV75" s="61"/>
      <c r="PRW75" s="61"/>
      <c r="PRX75" s="61"/>
      <c r="PRY75" s="61"/>
      <c r="PRZ75" s="61"/>
      <c r="PSA75" s="61"/>
      <c r="PSB75" s="61"/>
      <c r="PSC75" s="61"/>
      <c r="PSD75" s="61"/>
      <c r="PSE75" s="61"/>
      <c r="PSF75" s="61"/>
      <c r="PSG75" s="61"/>
      <c r="PSH75" s="61"/>
      <c r="PSI75" s="61"/>
      <c r="PSJ75" s="61"/>
      <c r="PSK75" s="61"/>
      <c r="PSL75" s="61"/>
      <c r="PSM75" s="61"/>
      <c r="PSN75" s="61"/>
      <c r="PSO75" s="61"/>
      <c r="PSP75" s="61"/>
      <c r="PSQ75" s="61"/>
      <c r="PSR75" s="61"/>
      <c r="PSS75" s="61"/>
      <c r="PST75" s="61"/>
      <c r="PSU75" s="61"/>
      <c r="PSV75" s="61"/>
      <c r="PSW75" s="61"/>
      <c r="PSX75" s="61"/>
      <c r="PSY75" s="61"/>
      <c r="PSZ75" s="61"/>
      <c r="PTA75" s="61"/>
      <c r="PTB75" s="61"/>
      <c r="PTC75" s="61"/>
      <c r="PTD75" s="61"/>
      <c r="PTE75" s="61"/>
      <c r="PTF75" s="61"/>
      <c r="PTG75" s="61"/>
      <c r="PTH75" s="61"/>
      <c r="PTI75" s="61"/>
      <c r="PTJ75" s="61"/>
      <c r="PTK75" s="61"/>
      <c r="PTL75" s="61"/>
      <c r="PTM75" s="61"/>
      <c r="PTN75" s="61"/>
      <c r="PTO75" s="61"/>
      <c r="PTP75" s="61"/>
      <c r="PTQ75" s="61"/>
      <c r="PTR75" s="61"/>
      <c r="PTS75" s="61"/>
      <c r="PTT75" s="61"/>
      <c r="PTU75" s="61"/>
      <c r="PTV75" s="61"/>
      <c r="PTW75" s="61"/>
      <c r="PTX75" s="61"/>
      <c r="PTY75" s="61"/>
      <c r="PTZ75" s="61"/>
      <c r="PUA75" s="61"/>
      <c r="PUB75" s="61"/>
      <c r="PUC75" s="61"/>
      <c r="PUD75" s="61"/>
      <c r="PUE75" s="61"/>
      <c r="PUF75" s="61"/>
      <c r="PUG75" s="61"/>
      <c r="PUH75" s="61"/>
      <c r="PUI75" s="61"/>
      <c r="PUJ75" s="61"/>
      <c r="PUK75" s="61"/>
      <c r="PUL75" s="61"/>
      <c r="PUM75" s="61"/>
      <c r="PUN75" s="61"/>
      <c r="PUO75" s="61"/>
      <c r="PUP75" s="61"/>
      <c r="PUQ75" s="61"/>
      <c r="PUR75" s="61"/>
      <c r="PUS75" s="61"/>
      <c r="PUT75" s="61"/>
      <c r="PUU75" s="61"/>
      <c r="PUV75" s="61"/>
      <c r="PUW75" s="61"/>
      <c r="PUX75" s="61"/>
      <c r="PUY75" s="61"/>
      <c r="PUZ75" s="61"/>
      <c r="PVA75" s="61"/>
      <c r="PVB75" s="61"/>
      <c r="PVC75" s="61"/>
      <c r="PVD75" s="61"/>
      <c r="PVE75" s="61"/>
      <c r="PVF75" s="61"/>
      <c r="PVG75" s="61"/>
      <c r="PVH75" s="61"/>
      <c r="PVI75" s="61"/>
      <c r="PVJ75" s="61"/>
      <c r="PVK75" s="61"/>
      <c r="PVL75" s="61"/>
      <c r="PVM75" s="61"/>
      <c r="PVN75" s="61"/>
      <c r="PVO75" s="61"/>
      <c r="PVP75" s="61"/>
      <c r="PVQ75" s="61"/>
      <c r="PVR75" s="61"/>
      <c r="PVS75" s="61"/>
      <c r="PVT75" s="61"/>
      <c r="PVU75" s="61"/>
      <c r="PVV75" s="61"/>
      <c r="PVW75" s="61"/>
      <c r="PVX75" s="61"/>
      <c r="PVY75" s="61"/>
      <c r="PVZ75" s="61"/>
      <c r="PWA75" s="61"/>
      <c r="PWB75" s="61"/>
      <c r="PWC75" s="61"/>
      <c r="PWD75" s="61"/>
      <c r="PWE75" s="61"/>
      <c r="PWF75" s="61"/>
      <c r="PWG75" s="61"/>
      <c r="PWH75" s="61"/>
      <c r="PWI75" s="61"/>
      <c r="PWJ75" s="61"/>
      <c r="PWK75" s="61"/>
      <c r="PWL75" s="61"/>
      <c r="PWM75" s="61"/>
      <c r="PWN75" s="61"/>
      <c r="PWO75" s="61"/>
      <c r="PWP75" s="61"/>
      <c r="PWQ75" s="61"/>
      <c r="PWR75" s="61"/>
      <c r="PWS75" s="61"/>
      <c r="PWT75" s="61"/>
      <c r="PWU75" s="61"/>
      <c r="PWV75" s="61"/>
      <c r="PWW75" s="61"/>
      <c r="PWX75" s="61"/>
      <c r="PWY75" s="61"/>
      <c r="PWZ75" s="61"/>
      <c r="PXA75" s="61"/>
      <c r="PXB75" s="61"/>
      <c r="PXC75" s="61"/>
      <c r="PXD75" s="61"/>
      <c r="PXE75" s="61"/>
      <c r="PXF75" s="61"/>
      <c r="PXG75" s="61"/>
      <c r="PXH75" s="61"/>
      <c r="PXI75" s="61"/>
      <c r="PXJ75" s="61"/>
      <c r="PXK75" s="61"/>
      <c r="PXL75" s="61"/>
      <c r="PXM75" s="61"/>
      <c r="PXN75" s="61"/>
      <c r="PXO75" s="61"/>
      <c r="PXP75" s="61"/>
      <c r="PXQ75" s="61"/>
      <c r="PXR75" s="61"/>
      <c r="PXS75" s="61"/>
      <c r="PXT75" s="61"/>
      <c r="PXU75" s="61"/>
      <c r="PXV75" s="61"/>
      <c r="PXW75" s="61"/>
      <c r="PXX75" s="61"/>
      <c r="PXY75" s="61"/>
      <c r="PXZ75" s="61"/>
      <c r="PYA75" s="61"/>
      <c r="PYB75" s="61"/>
      <c r="PYC75" s="61"/>
      <c r="PYD75" s="61"/>
      <c r="PYE75" s="61"/>
      <c r="PYF75" s="61"/>
      <c r="PYG75" s="61"/>
      <c r="PYH75" s="61"/>
      <c r="PYI75" s="61"/>
      <c r="PYJ75" s="61"/>
      <c r="PYK75" s="61"/>
      <c r="PYL75" s="61"/>
      <c r="PYM75" s="61"/>
      <c r="PYN75" s="61"/>
      <c r="PYO75" s="61"/>
      <c r="PYP75" s="61"/>
      <c r="PYQ75" s="61"/>
      <c r="PYR75" s="61"/>
      <c r="PYS75" s="61"/>
      <c r="PYT75" s="61"/>
      <c r="PYU75" s="61"/>
      <c r="PYV75" s="61"/>
      <c r="PYW75" s="61"/>
      <c r="PYX75" s="61"/>
      <c r="PYY75" s="61"/>
      <c r="PYZ75" s="61"/>
      <c r="PZA75" s="61"/>
      <c r="PZB75" s="61"/>
      <c r="PZC75" s="61"/>
      <c r="PZD75" s="61"/>
      <c r="PZE75" s="61"/>
      <c r="PZF75" s="61"/>
      <c r="PZG75" s="61"/>
      <c r="PZH75" s="61"/>
      <c r="PZI75" s="61"/>
      <c r="PZJ75" s="61"/>
      <c r="PZK75" s="61"/>
      <c r="PZL75" s="61"/>
      <c r="PZM75" s="61"/>
      <c r="PZN75" s="61"/>
      <c r="PZO75" s="61"/>
      <c r="PZP75" s="61"/>
      <c r="PZQ75" s="61"/>
      <c r="PZR75" s="61"/>
      <c r="PZS75" s="61"/>
      <c r="PZT75" s="61"/>
      <c r="PZU75" s="61"/>
      <c r="PZV75" s="61"/>
      <c r="PZW75" s="61"/>
      <c r="PZX75" s="61"/>
      <c r="PZY75" s="61"/>
      <c r="PZZ75" s="61"/>
      <c r="QAA75" s="61"/>
      <c r="QAB75" s="61"/>
      <c r="QAC75" s="61"/>
      <c r="QAD75" s="61"/>
      <c r="QAE75" s="61"/>
      <c r="QAF75" s="61"/>
      <c r="QAG75" s="61"/>
      <c r="QAH75" s="61"/>
      <c r="QAI75" s="61"/>
      <c r="QAJ75" s="61"/>
      <c r="QAK75" s="61"/>
      <c r="QAL75" s="61"/>
      <c r="QAM75" s="61"/>
      <c r="QAN75" s="61"/>
      <c r="QAO75" s="61"/>
      <c r="QAP75" s="61"/>
      <c r="QAQ75" s="61"/>
      <c r="QAR75" s="61"/>
      <c r="QAS75" s="61"/>
      <c r="QAT75" s="61"/>
      <c r="QAU75" s="61"/>
      <c r="QAV75" s="61"/>
      <c r="QAW75" s="61"/>
      <c r="QAX75" s="61"/>
      <c r="QAY75" s="61"/>
      <c r="QAZ75" s="61"/>
      <c r="QBA75" s="61"/>
      <c r="QBB75" s="61"/>
      <c r="QBC75" s="61"/>
      <c r="QBD75" s="61"/>
      <c r="QBE75" s="61"/>
      <c r="QBF75" s="61"/>
      <c r="QBG75" s="61"/>
      <c r="QBH75" s="61"/>
      <c r="QBI75" s="61"/>
      <c r="QBJ75" s="61"/>
      <c r="QBK75" s="61"/>
      <c r="QBL75" s="61"/>
      <c r="QBM75" s="61"/>
      <c r="QBN75" s="61"/>
      <c r="QBO75" s="61"/>
      <c r="QBP75" s="61"/>
      <c r="QBQ75" s="61"/>
      <c r="QBR75" s="61"/>
      <c r="QBS75" s="61"/>
      <c r="QBT75" s="61"/>
      <c r="QBU75" s="61"/>
      <c r="QBV75" s="61"/>
      <c r="QBW75" s="61"/>
      <c r="QBX75" s="61"/>
      <c r="QBY75" s="61"/>
      <c r="QBZ75" s="61"/>
      <c r="QCA75" s="61"/>
      <c r="QCB75" s="61"/>
      <c r="QCC75" s="61"/>
      <c r="QCD75" s="61"/>
      <c r="QCE75" s="61"/>
      <c r="QCF75" s="61"/>
      <c r="QCG75" s="61"/>
      <c r="QCH75" s="61"/>
      <c r="QCI75" s="61"/>
      <c r="QCJ75" s="61"/>
      <c r="QCK75" s="61"/>
      <c r="QCL75" s="61"/>
      <c r="QCM75" s="61"/>
      <c r="QCN75" s="61"/>
      <c r="QCO75" s="61"/>
      <c r="QCP75" s="61"/>
      <c r="QCQ75" s="61"/>
      <c r="QCR75" s="61"/>
      <c r="QCS75" s="61"/>
      <c r="QCT75" s="61"/>
      <c r="QCU75" s="61"/>
      <c r="QCV75" s="61"/>
      <c r="QCW75" s="61"/>
      <c r="QCX75" s="61"/>
      <c r="QCY75" s="61"/>
      <c r="QCZ75" s="61"/>
      <c r="QDA75" s="61"/>
      <c r="QDB75" s="61"/>
      <c r="QDC75" s="61"/>
      <c r="QDD75" s="61"/>
      <c r="QDE75" s="61"/>
      <c r="QDF75" s="61"/>
      <c r="QDG75" s="61"/>
      <c r="QDH75" s="61"/>
      <c r="QDI75" s="61"/>
      <c r="QDJ75" s="61"/>
      <c r="QDK75" s="61"/>
      <c r="QDL75" s="61"/>
      <c r="QDM75" s="61"/>
      <c r="QDN75" s="61"/>
      <c r="QDO75" s="61"/>
      <c r="QDP75" s="61"/>
      <c r="QDQ75" s="61"/>
      <c r="QDR75" s="61"/>
      <c r="QDS75" s="61"/>
      <c r="QDT75" s="61"/>
      <c r="QDU75" s="61"/>
      <c r="QDV75" s="61"/>
      <c r="QDW75" s="61"/>
      <c r="QDX75" s="61"/>
      <c r="QDY75" s="61"/>
      <c r="QDZ75" s="61"/>
      <c r="QEA75" s="61"/>
      <c r="QEB75" s="61"/>
      <c r="QEC75" s="61"/>
      <c r="QED75" s="61"/>
      <c r="QEE75" s="61"/>
      <c r="QEF75" s="61"/>
      <c r="QEG75" s="61"/>
      <c r="QEH75" s="61"/>
      <c r="QEI75" s="61"/>
      <c r="QEJ75" s="61"/>
      <c r="QEK75" s="61"/>
      <c r="QEL75" s="61"/>
      <c r="QEM75" s="61"/>
      <c r="QEN75" s="61"/>
      <c r="QEO75" s="61"/>
      <c r="QEP75" s="61"/>
      <c r="QEQ75" s="61"/>
      <c r="QER75" s="61"/>
      <c r="QES75" s="61"/>
      <c r="QET75" s="61"/>
      <c r="QEU75" s="61"/>
      <c r="QEV75" s="61"/>
      <c r="QEW75" s="61"/>
      <c r="QEX75" s="61"/>
      <c r="QEY75" s="61"/>
      <c r="QEZ75" s="61"/>
      <c r="QFA75" s="61"/>
      <c r="QFB75" s="61"/>
      <c r="QFC75" s="61"/>
      <c r="QFD75" s="61"/>
      <c r="QFE75" s="61"/>
      <c r="QFF75" s="61"/>
      <c r="QFG75" s="61"/>
      <c r="QFH75" s="61"/>
      <c r="QFI75" s="61"/>
      <c r="QFJ75" s="61"/>
      <c r="QFK75" s="61"/>
      <c r="QFL75" s="61"/>
      <c r="QFM75" s="61"/>
      <c r="QFN75" s="61"/>
      <c r="QFO75" s="61"/>
      <c r="QFP75" s="61"/>
      <c r="QFQ75" s="61"/>
      <c r="QFR75" s="61"/>
      <c r="QFS75" s="61"/>
      <c r="QFT75" s="61"/>
      <c r="QFU75" s="61"/>
      <c r="QFV75" s="61"/>
      <c r="QFW75" s="61"/>
      <c r="QFX75" s="61"/>
      <c r="QFY75" s="61"/>
      <c r="QFZ75" s="61"/>
      <c r="QGA75" s="61"/>
      <c r="QGB75" s="61"/>
      <c r="QGC75" s="61"/>
      <c r="QGD75" s="61"/>
      <c r="QGE75" s="61"/>
      <c r="QGF75" s="61"/>
      <c r="QGG75" s="61"/>
      <c r="QGH75" s="61"/>
      <c r="QGI75" s="61"/>
      <c r="QGJ75" s="61"/>
      <c r="QGK75" s="61"/>
      <c r="QGL75" s="61"/>
      <c r="QGM75" s="61"/>
      <c r="QGN75" s="61"/>
      <c r="QGO75" s="61"/>
      <c r="QGP75" s="61"/>
      <c r="QGQ75" s="61"/>
      <c r="QGR75" s="61"/>
      <c r="QGS75" s="61"/>
      <c r="QGT75" s="61"/>
      <c r="QGU75" s="61"/>
      <c r="QGV75" s="61"/>
      <c r="QGW75" s="61"/>
      <c r="QGX75" s="61"/>
      <c r="QGY75" s="61"/>
      <c r="QGZ75" s="61"/>
      <c r="QHA75" s="61"/>
      <c r="QHB75" s="61"/>
      <c r="QHC75" s="61"/>
      <c r="QHD75" s="61"/>
      <c r="QHE75" s="61"/>
      <c r="QHF75" s="61"/>
      <c r="QHG75" s="61"/>
      <c r="QHH75" s="61"/>
      <c r="QHI75" s="61"/>
      <c r="QHJ75" s="61"/>
      <c r="QHK75" s="61"/>
      <c r="QHL75" s="61"/>
      <c r="QHM75" s="61"/>
      <c r="QHN75" s="61"/>
      <c r="QHO75" s="61"/>
      <c r="QHP75" s="61"/>
      <c r="QHQ75" s="61"/>
      <c r="QHR75" s="61"/>
      <c r="QHS75" s="61"/>
      <c r="QHT75" s="61"/>
      <c r="QHU75" s="61"/>
      <c r="QHV75" s="61"/>
      <c r="QHW75" s="61"/>
      <c r="QHX75" s="61"/>
      <c r="QHY75" s="61"/>
      <c r="QHZ75" s="61"/>
      <c r="QIA75" s="61"/>
      <c r="QIB75" s="61"/>
      <c r="QIC75" s="61"/>
      <c r="QID75" s="61"/>
      <c r="QIE75" s="61"/>
      <c r="QIF75" s="61"/>
      <c r="QIG75" s="61"/>
      <c r="QIH75" s="61"/>
      <c r="QII75" s="61"/>
      <c r="QIJ75" s="61"/>
      <c r="QIK75" s="61"/>
      <c r="QIL75" s="61"/>
      <c r="QIM75" s="61"/>
      <c r="QIN75" s="61"/>
      <c r="QIO75" s="61"/>
      <c r="QIP75" s="61"/>
      <c r="QIQ75" s="61"/>
      <c r="QIR75" s="61"/>
      <c r="QIS75" s="61"/>
      <c r="QIT75" s="61"/>
      <c r="QIU75" s="61"/>
      <c r="QIV75" s="61"/>
      <c r="QIW75" s="61"/>
      <c r="QIX75" s="61"/>
      <c r="QIY75" s="61"/>
      <c r="QIZ75" s="61"/>
      <c r="QJA75" s="61"/>
      <c r="QJB75" s="61"/>
      <c r="QJC75" s="61"/>
      <c r="QJD75" s="61"/>
      <c r="QJE75" s="61"/>
      <c r="QJF75" s="61"/>
      <c r="QJG75" s="61"/>
      <c r="QJH75" s="61"/>
      <c r="QJI75" s="61"/>
      <c r="QJJ75" s="61"/>
      <c r="QJK75" s="61"/>
      <c r="QJL75" s="61"/>
      <c r="QJM75" s="61"/>
      <c r="QJN75" s="61"/>
      <c r="QJO75" s="61"/>
      <c r="QJP75" s="61"/>
      <c r="QJQ75" s="61"/>
      <c r="QJR75" s="61"/>
      <c r="QJS75" s="61"/>
      <c r="QJT75" s="61"/>
      <c r="QJU75" s="61"/>
      <c r="QJV75" s="61"/>
      <c r="QJW75" s="61"/>
      <c r="QJX75" s="61"/>
      <c r="QJY75" s="61"/>
      <c r="QJZ75" s="61"/>
      <c r="QKA75" s="61"/>
      <c r="QKB75" s="61"/>
      <c r="QKC75" s="61"/>
      <c r="QKD75" s="61"/>
      <c r="QKE75" s="61"/>
      <c r="QKF75" s="61"/>
      <c r="QKG75" s="61"/>
      <c r="QKH75" s="61"/>
      <c r="QKI75" s="61"/>
      <c r="QKJ75" s="61"/>
      <c r="QKK75" s="61"/>
      <c r="QKL75" s="61"/>
      <c r="QKM75" s="61"/>
      <c r="QKN75" s="61"/>
      <c r="QKO75" s="61"/>
      <c r="QKP75" s="61"/>
      <c r="QKQ75" s="61"/>
      <c r="QKR75" s="61"/>
      <c r="QKS75" s="61"/>
      <c r="QKT75" s="61"/>
      <c r="QKU75" s="61"/>
      <c r="QKV75" s="61"/>
      <c r="QKW75" s="61"/>
      <c r="QKX75" s="61"/>
      <c r="QKY75" s="61"/>
      <c r="QKZ75" s="61"/>
      <c r="QLA75" s="61"/>
      <c r="QLB75" s="61"/>
      <c r="QLC75" s="61"/>
      <c r="QLD75" s="61"/>
      <c r="QLE75" s="61"/>
      <c r="QLF75" s="61"/>
      <c r="QLG75" s="61"/>
      <c r="QLH75" s="61"/>
      <c r="QLI75" s="61"/>
      <c r="QLJ75" s="61"/>
      <c r="QLK75" s="61"/>
      <c r="QLL75" s="61"/>
      <c r="QLM75" s="61"/>
      <c r="QLN75" s="61"/>
      <c r="QLO75" s="61"/>
      <c r="QLP75" s="61"/>
      <c r="QLQ75" s="61"/>
      <c r="QLR75" s="61"/>
      <c r="QLS75" s="61"/>
      <c r="QLT75" s="61"/>
      <c r="QLU75" s="61"/>
      <c r="QLV75" s="61"/>
      <c r="QLW75" s="61"/>
      <c r="QLX75" s="61"/>
      <c r="QLY75" s="61"/>
      <c r="QLZ75" s="61"/>
      <c r="QMA75" s="61"/>
      <c r="QMB75" s="61"/>
      <c r="QMC75" s="61"/>
      <c r="QMD75" s="61"/>
      <c r="QME75" s="61"/>
      <c r="QMF75" s="61"/>
      <c r="QMG75" s="61"/>
      <c r="QMH75" s="61"/>
      <c r="QMI75" s="61"/>
      <c r="QMJ75" s="61"/>
      <c r="QMK75" s="61"/>
      <c r="QML75" s="61"/>
      <c r="QMM75" s="61"/>
      <c r="QMN75" s="61"/>
      <c r="QMO75" s="61"/>
      <c r="QMP75" s="61"/>
      <c r="QMQ75" s="61"/>
      <c r="QMR75" s="61"/>
      <c r="QMS75" s="61"/>
      <c r="QMT75" s="61"/>
      <c r="QMU75" s="61"/>
      <c r="QMV75" s="61"/>
      <c r="QMW75" s="61"/>
      <c r="QMX75" s="61"/>
      <c r="QMY75" s="61"/>
      <c r="QMZ75" s="61"/>
      <c r="QNA75" s="61"/>
      <c r="QNB75" s="61"/>
      <c r="QNC75" s="61"/>
      <c r="QND75" s="61"/>
      <c r="QNE75" s="61"/>
      <c r="QNF75" s="61"/>
      <c r="QNG75" s="61"/>
      <c r="QNH75" s="61"/>
      <c r="QNI75" s="61"/>
      <c r="QNJ75" s="61"/>
      <c r="QNK75" s="61"/>
      <c r="QNL75" s="61"/>
      <c r="QNM75" s="61"/>
      <c r="QNN75" s="61"/>
      <c r="QNO75" s="61"/>
      <c r="QNP75" s="61"/>
      <c r="QNQ75" s="61"/>
      <c r="QNR75" s="61"/>
      <c r="QNS75" s="61"/>
      <c r="QNT75" s="61"/>
      <c r="QNU75" s="61"/>
      <c r="QNV75" s="61"/>
      <c r="QNW75" s="61"/>
      <c r="QNX75" s="61"/>
      <c r="QNY75" s="61"/>
      <c r="QNZ75" s="61"/>
      <c r="QOA75" s="61"/>
      <c r="QOB75" s="61"/>
      <c r="QOC75" s="61"/>
      <c r="QOD75" s="61"/>
      <c r="QOE75" s="61"/>
      <c r="QOF75" s="61"/>
      <c r="QOG75" s="61"/>
      <c r="QOH75" s="61"/>
      <c r="QOI75" s="61"/>
      <c r="QOJ75" s="61"/>
      <c r="QOK75" s="61"/>
      <c r="QOL75" s="61"/>
      <c r="QOM75" s="61"/>
      <c r="QON75" s="61"/>
      <c r="QOO75" s="61"/>
      <c r="QOP75" s="61"/>
      <c r="QOQ75" s="61"/>
      <c r="QOR75" s="61"/>
      <c r="QOS75" s="61"/>
      <c r="QOT75" s="61"/>
      <c r="QOU75" s="61"/>
      <c r="QOV75" s="61"/>
      <c r="QOW75" s="61"/>
      <c r="QOX75" s="61"/>
      <c r="QOY75" s="61"/>
      <c r="QOZ75" s="61"/>
      <c r="QPA75" s="61"/>
      <c r="QPB75" s="61"/>
      <c r="QPC75" s="61"/>
      <c r="QPD75" s="61"/>
      <c r="QPE75" s="61"/>
      <c r="QPF75" s="61"/>
      <c r="QPG75" s="61"/>
      <c r="QPH75" s="61"/>
      <c r="QPI75" s="61"/>
      <c r="QPJ75" s="61"/>
      <c r="QPK75" s="61"/>
      <c r="QPL75" s="61"/>
      <c r="QPM75" s="61"/>
      <c r="QPN75" s="61"/>
      <c r="QPO75" s="61"/>
      <c r="QPP75" s="61"/>
      <c r="QPQ75" s="61"/>
      <c r="QPR75" s="61"/>
      <c r="QPS75" s="61"/>
      <c r="QPT75" s="61"/>
      <c r="QPU75" s="61"/>
      <c r="QPV75" s="61"/>
      <c r="QPW75" s="61"/>
      <c r="QPX75" s="61"/>
      <c r="QPY75" s="61"/>
      <c r="QPZ75" s="61"/>
      <c r="QQA75" s="61"/>
      <c r="QQB75" s="61"/>
      <c r="QQC75" s="61"/>
      <c r="QQD75" s="61"/>
      <c r="QQE75" s="61"/>
      <c r="QQF75" s="61"/>
      <c r="QQG75" s="61"/>
      <c r="QQH75" s="61"/>
      <c r="QQI75" s="61"/>
      <c r="QQJ75" s="61"/>
      <c r="QQK75" s="61"/>
      <c r="QQL75" s="61"/>
      <c r="QQM75" s="61"/>
      <c r="QQN75" s="61"/>
      <c r="QQO75" s="61"/>
      <c r="QQP75" s="61"/>
      <c r="QQQ75" s="61"/>
      <c r="QQR75" s="61"/>
      <c r="QQS75" s="61"/>
      <c r="QQT75" s="61"/>
      <c r="QQU75" s="61"/>
      <c r="QQV75" s="61"/>
      <c r="QQW75" s="61"/>
      <c r="QQX75" s="61"/>
      <c r="QQY75" s="61"/>
      <c r="QQZ75" s="61"/>
      <c r="QRA75" s="61"/>
      <c r="QRB75" s="61"/>
      <c r="QRC75" s="61"/>
      <c r="QRD75" s="61"/>
      <c r="QRE75" s="61"/>
      <c r="QRF75" s="61"/>
      <c r="QRG75" s="61"/>
      <c r="QRH75" s="61"/>
      <c r="QRI75" s="61"/>
      <c r="QRJ75" s="61"/>
      <c r="QRK75" s="61"/>
      <c r="QRL75" s="61"/>
      <c r="QRM75" s="61"/>
      <c r="QRN75" s="61"/>
      <c r="QRO75" s="61"/>
      <c r="QRP75" s="61"/>
      <c r="QRQ75" s="61"/>
      <c r="QRR75" s="61"/>
      <c r="QRS75" s="61"/>
      <c r="QRT75" s="61"/>
      <c r="QRU75" s="61"/>
      <c r="QRV75" s="61"/>
      <c r="QRW75" s="61"/>
      <c r="QRX75" s="61"/>
      <c r="QRY75" s="61"/>
      <c r="QRZ75" s="61"/>
      <c r="QSA75" s="61"/>
      <c r="QSB75" s="61"/>
      <c r="QSC75" s="61"/>
      <c r="QSD75" s="61"/>
      <c r="QSE75" s="61"/>
      <c r="QSF75" s="61"/>
      <c r="QSG75" s="61"/>
      <c r="QSH75" s="61"/>
      <c r="QSI75" s="61"/>
      <c r="QSJ75" s="61"/>
      <c r="QSK75" s="61"/>
      <c r="QSL75" s="61"/>
      <c r="QSM75" s="61"/>
      <c r="QSN75" s="61"/>
      <c r="QSO75" s="61"/>
      <c r="QSP75" s="61"/>
      <c r="QSQ75" s="61"/>
      <c r="QSR75" s="61"/>
      <c r="QSS75" s="61"/>
      <c r="QST75" s="61"/>
      <c r="QSU75" s="61"/>
      <c r="QSV75" s="61"/>
      <c r="QSW75" s="61"/>
      <c r="QSX75" s="61"/>
      <c r="QSY75" s="61"/>
      <c r="QSZ75" s="61"/>
      <c r="QTA75" s="61"/>
      <c r="QTB75" s="61"/>
      <c r="QTC75" s="61"/>
      <c r="QTD75" s="61"/>
      <c r="QTE75" s="61"/>
      <c r="QTF75" s="61"/>
      <c r="QTG75" s="61"/>
      <c r="QTH75" s="61"/>
      <c r="QTI75" s="61"/>
      <c r="QTJ75" s="61"/>
      <c r="QTK75" s="61"/>
      <c r="QTL75" s="61"/>
      <c r="QTM75" s="61"/>
      <c r="QTN75" s="61"/>
      <c r="QTO75" s="61"/>
      <c r="QTP75" s="61"/>
      <c r="QTQ75" s="61"/>
      <c r="QTR75" s="61"/>
      <c r="QTS75" s="61"/>
      <c r="QTT75" s="61"/>
      <c r="QTU75" s="61"/>
      <c r="QTV75" s="61"/>
      <c r="QTW75" s="61"/>
      <c r="QTX75" s="61"/>
      <c r="QTY75" s="61"/>
      <c r="QTZ75" s="61"/>
      <c r="QUA75" s="61"/>
      <c r="QUB75" s="61"/>
      <c r="QUC75" s="61"/>
      <c r="QUD75" s="61"/>
      <c r="QUE75" s="61"/>
      <c r="QUF75" s="61"/>
      <c r="QUG75" s="61"/>
      <c r="QUH75" s="61"/>
      <c r="QUI75" s="61"/>
      <c r="QUJ75" s="61"/>
      <c r="QUK75" s="61"/>
      <c r="QUL75" s="61"/>
      <c r="QUM75" s="61"/>
      <c r="QUN75" s="61"/>
      <c r="QUO75" s="61"/>
      <c r="QUP75" s="61"/>
      <c r="QUQ75" s="61"/>
      <c r="QUR75" s="61"/>
      <c r="QUS75" s="61"/>
      <c r="QUT75" s="61"/>
      <c r="QUU75" s="61"/>
      <c r="QUV75" s="61"/>
      <c r="QUW75" s="61"/>
      <c r="QUX75" s="61"/>
      <c r="QUY75" s="61"/>
      <c r="QUZ75" s="61"/>
      <c r="QVA75" s="61"/>
      <c r="QVB75" s="61"/>
      <c r="QVC75" s="61"/>
      <c r="QVD75" s="61"/>
      <c r="QVE75" s="61"/>
      <c r="QVF75" s="61"/>
      <c r="QVG75" s="61"/>
      <c r="QVH75" s="61"/>
      <c r="QVI75" s="61"/>
      <c r="QVJ75" s="61"/>
      <c r="QVK75" s="61"/>
      <c r="QVL75" s="61"/>
      <c r="QVM75" s="61"/>
      <c r="QVN75" s="61"/>
      <c r="QVO75" s="61"/>
      <c r="QVP75" s="61"/>
      <c r="QVQ75" s="61"/>
      <c r="QVR75" s="61"/>
      <c r="QVS75" s="61"/>
      <c r="QVT75" s="61"/>
      <c r="QVU75" s="61"/>
      <c r="QVV75" s="61"/>
      <c r="QVW75" s="61"/>
      <c r="QVX75" s="61"/>
      <c r="QVY75" s="61"/>
      <c r="QVZ75" s="61"/>
      <c r="QWA75" s="61"/>
      <c r="QWB75" s="61"/>
      <c r="QWC75" s="61"/>
      <c r="QWD75" s="61"/>
      <c r="QWE75" s="61"/>
      <c r="QWF75" s="61"/>
      <c r="QWG75" s="61"/>
      <c r="QWH75" s="61"/>
      <c r="QWI75" s="61"/>
      <c r="QWJ75" s="61"/>
      <c r="QWK75" s="61"/>
      <c r="QWL75" s="61"/>
      <c r="QWM75" s="61"/>
      <c r="QWN75" s="61"/>
      <c r="QWO75" s="61"/>
      <c r="QWP75" s="61"/>
      <c r="QWQ75" s="61"/>
      <c r="QWR75" s="61"/>
      <c r="QWS75" s="61"/>
      <c r="QWT75" s="61"/>
      <c r="QWU75" s="61"/>
      <c r="QWV75" s="61"/>
      <c r="QWW75" s="61"/>
      <c r="QWX75" s="61"/>
      <c r="QWY75" s="61"/>
      <c r="QWZ75" s="61"/>
      <c r="QXA75" s="61"/>
      <c r="QXB75" s="61"/>
      <c r="QXC75" s="61"/>
      <c r="QXD75" s="61"/>
      <c r="QXE75" s="61"/>
      <c r="QXF75" s="61"/>
      <c r="QXG75" s="61"/>
      <c r="QXH75" s="61"/>
      <c r="QXI75" s="61"/>
      <c r="QXJ75" s="61"/>
      <c r="QXK75" s="61"/>
      <c r="QXL75" s="61"/>
      <c r="QXM75" s="61"/>
      <c r="QXN75" s="61"/>
      <c r="QXO75" s="61"/>
      <c r="QXP75" s="61"/>
      <c r="QXQ75" s="61"/>
      <c r="QXR75" s="61"/>
      <c r="QXS75" s="61"/>
      <c r="QXT75" s="61"/>
      <c r="QXU75" s="61"/>
      <c r="QXV75" s="61"/>
      <c r="QXW75" s="61"/>
      <c r="QXX75" s="61"/>
      <c r="QXY75" s="61"/>
      <c r="QXZ75" s="61"/>
      <c r="QYA75" s="61"/>
      <c r="QYB75" s="61"/>
      <c r="QYC75" s="61"/>
      <c r="QYD75" s="61"/>
      <c r="QYE75" s="61"/>
      <c r="QYF75" s="61"/>
      <c r="QYG75" s="61"/>
      <c r="QYH75" s="61"/>
      <c r="QYI75" s="61"/>
      <c r="QYJ75" s="61"/>
      <c r="QYK75" s="61"/>
      <c r="QYL75" s="61"/>
      <c r="QYM75" s="61"/>
      <c r="QYN75" s="61"/>
      <c r="QYO75" s="61"/>
      <c r="QYP75" s="61"/>
      <c r="QYQ75" s="61"/>
      <c r="QYR75" s="61"/>
      <c r="QYS75" s="61"/>
      <c r="QYT75" s="61"/>
      <c r="QYU75" s="61"/>
      <c r="QYV75" s="61"/>
      <c r="QYW75" s="61"/>
      <c r="QYX75" s="61"/>
      <c r="QYY75" s="61"/>
      <c r="QYZ75" s="61"/>
      <c r="QZA75" s="61"/>
      <c r="QZB75" s="61"/>
      <c r="QZC75" s="61"/>
      <c r="QZD75" s="61"/>
      <c r="QZE75" s="61"/>
      <c r="QZF75" s="61"/>
      <c r="QZG75" s="61"/>
      <c r="QZH75" s="61"/>
      <c r="QZI75" s="61"/>
      <c r="QZJ75" s="61"/>
      <c r="QZK75" s="61"/>
      <c r="QZL75" s="61"/>
      <c r="QZM75" s="61"/>
      <c r="QZN75" s="61"/>
      <c r="QZO75" s="61"/>
      <c r="QZP75" s="61"/>
      <c r="QZQ75" s="61"/>
      <c r="QZR75" s="61"/>
      <c r="QZS75" s="61"/>
      <c r="QZT75" s="61"/>
      <c r="QZU75" s="61"/>
      <c r="QZV75" s="61"/>
      <c r="QZW75" s="61"/>
      <c r="QZX75" s="61"/>
      <c r="QZY75" s="61"/>
      <c r="QZZ75" s="61"/>
      <c r="RAA75" s="61"/>
      <c r="RAB75" s="61"/>
      <c r="RAC75" s="61"/>
      <c r="RAD75" s="61"/>
      <c r="RAE75" s="61"/>
      <c r="RAF75" s="61"/>
      <c r="RAG75" s="61"/>
      <c r="RAH75" s="61"/>
      <c r="RAI75" s="61"/>
      <c r="RAJ75" s="61"/>
      <c r="RAK75" s="61"/>
      <c r="RAL75" s="61"/>
      <c r="RAM75" s="61"/>
      <c r="RAN75" s="61"/>
      <c r="RAO75" s="61"/>
      <c r="RAP75" s="61"/>
      <c r="RAQ75" s="61"/>
      <c r="RAR75" s="61"/>
      <c r="RAS75" s="61"/>
      <c r="RAT75" s="61"/>
      <c r="RAU75" s="61"/>
      <c r="RAV75" s="61"/>
      <c r="RAW75" s="61"/>
      <c r="RAX75" s="61"/>
      <c r="RAY75" s="61"/>
      <c r="RAZ75" s="61"/>
      <c r="RBA75" s="61"/>
      <c r="RBB75" s="61"/>
      <c r="RBC75" s="61"/>
      <c r="RBD75" s="61"/>
      <c r="RBE75" s="61"/>
      <c r="RBF75" s="61"/>
      <c r="RBG75" s="61"/>
      <c r="RBH75" s="61"/>
      <c r="RBI75" s="61"/>
      <c r="RBJ75" s="61"/>
      <c r="RBK75" s="61"/>
      <c r="RBL75" s="61"/>
      <c r="RBM75" s="61"/>
      <c r="RBN75" s="61"/>
      <c r="RBO75" s="61"/>
      <c r="RBP75" s="61"/>
      <c r="RBQ75" s="61"/>
      <c r="RBR75" s="61"/>
      <c r="RBS75" s="61"/>
      <c r="RBT75" s="61"/>
      <c r="RBU75" s="61"/>
      <c r="RBV75" s="61"/>
      <c r="RBW75" s="61"/>
      <c r="RBX75" s="61"/>
      <c r="RBY75" s="61"/>
      <c r="RBZ75" s="61"/>
      <c r="RCA75" s="61"/>
      <c r="RCB75" s="61"/>
      <c r="RCC75" s="61"/>
      <c r="RCD75" s="61"/>
      <c r="RCE75" s="61"/>
      <c r="RCF75" s="61"/>
      <c r="RCG75" s="61"/>
      <c r="RCH75" s="61"/>
      <c r="RCI75" s="61"/>
      <c r="RCJ75" s="61"/>
      <c r="RCK75" s="61"/>
      <c r="RCL75" s="61"/>
      <c r="RCM75" s="61"/>
      <c r="RCN75" s="61"/>
      <c r="RCO75" s="61"/>
      <c r="RCP75" s="61"/>
      <c r="RCQ75" s="61"/>
      <c r="RCR75" s="61"/>
      <c r="RCS75" s="61"/>
      <c r="RCT75" s="61"/>
      <c r="RCU75" s="61"/>
      <c r="RCV75" s="61"/>
      <c r="RCW75" s="61"/>
      <c r="RCX75" s="61"/>
      <c r="RCY75" s="61"/>
      <c r="RCZ75" s="61"/>
      <c r="RDA75" s="61"/>
      <c r="RDB75" s="61"/>
      <c r="RDC75" s="61"/>
      <c r="RDD75" s="61"/>
      <c r="RDE75" s="61"/>
      <c r="RDF75" s="61"/>
      <c r="RDG75" s="61"/>
      <c r="RDH75" s="61"/>
      <c r="RDI75" s="61"/>
      <c r="RDJ75" s="61"/>
      <c r="RDK75" s="61"/>
      <c r="RDL75" s="61"/>
      <c r="RDM75" s="61"/>
      <c r="RDN75" s="61"/>
      <c r="RDO75" s="61"/>
      <c r="RDP75" s="61"/>
      <c r="RDQ75" s="61"/>
      <c r="RDR75" s="61"/>
      <c r="RDS75" s="61"/>
      <c r="RDT75" s="61"/>
      <c r="RDU75" s="61"/>
      <c r="RDV75" s="61"/>
      <c r="RDW75" s="61"/>
      <c r="RDX75" s="61"/>
      <c r="RDY75" s="61"/>
      <c r="RDZ75" s="61"/>
      <c r="REA75" s="61"/>
      <c r="REB75" s="61"/>
      <c r="REC75" s="61"/>
      <c r="RED75" s="61"/>
      <c r="REE75" s="61"/>
      <c r="REF75" s="61"/>
      <c r="REG75" s="61"/>
      <c r="REH75" s="61"/>
      <c r="REI75" s="61"/>
      <c r="REJ75" s="61"/>
      <c r="REK75" s="61"/>
      <c r="REL75" s="61"/>
      <c r="REM75" s="61"/>
      <c r="REN75" s="61"/>
      <c r="REO75" s="61"/>
      <c r="REP75" s="61"/>
      <c r="REQ75" s="61"/>
      <c r="RER75" s="61"/>
      <c r="RES75" s="61"/>
      <c r="RET75" s="61"/>
      <c r="REU75" s="61"/>
      <c r="REV75" s="61"/>
      <c r="REW75" s="61"/>
      <c r="REX75" s="61"/>
      <c r="REY75" s="61"/>
      <c r="REZ75" s="61"/>
      <c r="RFA75" s="61"/>
      <c r="RFB75" s="61"/>
      <c r="RFC75" s="61"/>
      <c r="RFD75" s="61"/>
      <c r="RFE75" s="61"/>
      <c r="RFF75" s="61"/>
      <c r="RFG75" s="61"/>
      <c r="RFH75" s="61"/>
      <c r="RFI75" s="61"/>
      <c r="RFJ75" s="61"/>
      <c r="RFK75" s="61"/>
      <c r="RFL75" s="61"/>
      <c r="RFM75" s="61"/>
      <c r="RFN75" s="61"/>
      <c r="RFO75" s="61"/>
      <c r="RFP75" s="61"/>
      <c r="RFQ75" s="61"/>
      <c r="RFR75" s="61"/>
      <c r="RFS75" s="61"/>
      <c r="RFT75" s="61"/>
      <c r="RFU75" s="61"/>
      <c r="RFV75" s="61"/>
      <c r="RFW75" s="61"/>
      <c r="RFX75" s="61"/>
      <c r="RFY75" s="61"/>
      <c r="RFZ75" s="61"/>
      <c r="RGA75" s="61"/>
      <c r="RGB75" s="61"/>
      <c r="RGC75" s="61"/>
      <c r="RGD75" s="61"/>
      <c r="RGE75" s="61"/>
      <c r="RGF75" s="61"/>
      <c r="RGG75" s="61"/>
      <c r="RGH75" s="61"/>
      <c r="RGI75" s="61"/>
      <c r="RGJ75" s="61"/>
      <c r="RGK75" s="61"/>
      <c r="RGL75" s="61"/>
      <c r="RGM75" s="61"/>
      <c r="RGN75" s="61"/>
      <c r="RGO75" s="61"/>
      <c r="RGP75" s="61"/>
      <c r="RGQ75" s="61"/>
      <c r="RGR75" s="61"/>
      <c r="RGS75" s="61"/>
      <c r="RGT75" s="61"/>
      <c r="RGU75" s="61"/>
      <c r="RGV75" s="61"/>
      <c r="RGW75" s="61"/>
      <c r="RGX75" s="61"/>
      <c r="RGY75" s="61"/>
      <c r="RGZ75" s="61"/>
      <c r="RHA75" s="61"/>
      <c r="RHB75" s="61"/>
      <c r="RHC75" s="61"/>
      <c r="RHD75" s="61"/>
      <c r="RHE75" s="61"/>
      <c r="RHF75" s="61"/>
      <c r="RHG75" s="61"/>
      <c r="RHH75" s="61"/>
      <c r="RHI75" s="61"/>
      <c r="RHJ75" s="61"/>
      <c r="RHK75" s="61"/>
      <c r="RHL75" s="61"/>
      <c r="RHM75" s="61"/>
      <c r="RHN75" s="61"/>
      <c r="RHO75" s="61"/>
      <c r="RHP75" s="61"/>
      <c r="RHQ75" s="61"/>
      <c r="RHR75" s="61"/>
      <c r="RHS75" s="61"/>
      <c r="RHT75" s="61"/>
      <c r="RHU75" s="61"/>
      <c r="RHV75" s="61"/>
      <c r="RHW75" s="61"/>
      <c r="RHX75" s="61"/>
      <c r="RHY75" s="61"/>
      <c r="RHZ75" s="61"/>
      <c r="RIA75" s="61"/>
      <c r="RIB75" s="61"/>
      <c r="RIC75" s="61"/>
      <c r="RID75" s="61"/>
      <c r="RIE75" s="61"/>
      <c r="RIF75" s="61"/>
      <c r="RIG75" s="61"/>
      <c r="RIH75" s="61"/>
      <c r="RII75" s="61"/>
      <c r="RIJ75" s="61"/>
      <c r="RIK75" s="61"/>
      <c r="RIL75" s="61"/>
      <c r="RIM75" s="61"/>
      <c r="RIN75" s="61"/>
      <c r="RIO75" s="61"/>
      <c r="RIP75" s="61"/>
      <c r="RIQ75" s="61"/>
      <c r="RIR75" s="61"/>
      <c r="RIS75" s="61"/>
      <c r="RIT75" s="61"/>
      <c r="RIU75" s="61"/>
      <c r="RIV75" s="61"/>
      <c r="RIW75" s="61"/>
      <c r="RIX75" s="61"/>
      <c r="RIY75" s="61"/>
      <c r="RIZ75" s="61"/>
      <c r="RJA75" s="61"/>
      <c r="RJB75" s="61"/>
      <c r="RJC75" s="61"/>
      <c r="RJD75" s="61"/>
      <c r="RJE75" s="61"/>
      <c r="RJF75" s="61"/>
      <c r="RJG75" s="61"/>
      <c r="RJH75" s="61"/>
      <c r="RJI75" s="61"/>
      <c r="RJJ75" s="61"/>
      <c r="RJK75" s="61"/>
      <c r="RJL75" s="61"/>
      <c r="RJM75" s="61"/>
      <c r="RJN75" s="61"/>
      <c r="RJO75" s="61"/>
      <c r="RJP75" s="61"/>
      <c r="RJQ75" s="61"/>
      <c r="RJR75" s="61"/>
      <c r="RJS75" s="61"/>
      <c r="RJT75" s="61"/>
      <c r="RJU75" s="61"/>
      <c r="RJV75" s="61"/>
      <c r="RJW75" s="61"/>
      <c r="RJX75" s="61"/>
      <c r="RJY75" s="61"/>
      <c r="RJZ75" s="61"/>
      <c r="RKA75" s="61"/>
      <c r="RKB75" s="61"/>
      <c r="RKC75" s="61"/>
      <c r="RKD75" s="61"/>
      <c r="RKE75" s="61"/>
      <c r="RKF75" s="61"/>
      <c r="RKG75" s="61"/>
      <c r="RKH75" s="61"/>
      <c r="RKI75" s="61"/>
      <c r="RKJ75" s="61"/>
      <c r="RKK75" s="61"/>
      <c r="RKL75" s="61"/>
      <c r="RKM75" s="61"/>
      <c r="RKN75" s="61"/>
      <c r="RKO75" s="61"/>
      <c r="RKP75" s="61"/>
      <c r="RKQ75" s="61"/>
      <c r="RKR75" s="61"/>
      <c r="RKS75" s="61"/>
      <c r="RKT75" s="61"/>
      <c r="RKU75" s="61"/>
      <c r="RKV75" s="61"/>
      <c r="RKW75" s="61"/>
      <c r="RKX75" s="61"/>
      <c r="RKY75" s="61"/>
      <c r="RKZ75" s="61"/>
      <c r="RLA75" s="61"/>
      <c r="RLB75" s="61"/>
      <c r="RLC75" s="61"/>
      <c r="RLD75" s="61"/>
      <c r="RLE75" s="61"/>
      <c r="RLF75" s="61"/>
      <c r="RLG75" s="61"/>
      <c r="RLH75" s="61"/>
      <c r="RLI75" s="61"/>
      <c r="RLJ75" s="61"/>
      <c r="RLK75" s="61"/>
      <c r="RLL75" s="61"/>
      <c r="RLM75" s="61"/>
      <c r="RLN75" s="61"/>
      <c r="RLO75" s="61"/>
      <c r="RLP75" s="61"/>
      <c r="RLQ75" s="61"/>
      <c r="RLR75" s="61"/>
      <c r="RLS75" s="61"/>
      <c r="RLT75" s="61"/>
      <c r="RLU75" s="61"/>
      <c r="RLV75" s="61"/>
      <c r="RLW75" s="61"/>
      <c r="RLX75" s="61"/>
      <c r="RLY75" s="61"/>
      <c r="RLZ75" s="61"/>
      <c r="RMA75" s="61"/>
      <c r="RMB75" s="61"/>
      <c r="RMC75" s="61"/>
      <c r="RMD75" s="61"/>
      <c r="RME75" s="61"/>
      <c r="RMF75" s="61"/>
      <c r="RMG75" s="61"/>
      <c r="RMH75" s="61"/>
      <c r="RMI75" s="61"/>
      <c r="RMJ75" s="61"/>
      <c r="RMK75" s="61"/>
      <c r="RML75" s="61"/>
      <c r="RMM75" s="61"/>
      <c r="RMN75" s="61"/>
      <c r="RMO75" s="61"/>
      <c r="RMP75" s="61"/>
      <c r="RMQ75" s="61"/>
      <c r="RMR75" s="61"/>
      <c r="RMS75" s="61"/>
      <c r="RMT75" s="61"/>
      <c r="RMU75" s="61"/>
      <c r="RMV75" s="61"/>
      <c r="RMW75" s="61"/>
      <c r="RMX75" s="61"/>
      <c r="RMY75" s="61"/>
      <c r="RMZ75" s="61"/>
      <c r="RNA75" s="61"/>
      <c r="RNB75" s="61"/>
      <c r="RNC75" s="61"/>
      <c r="RND75" s="61"/>
      <c r="RNE75" s="61"/>
      <c r="RNF75" s="61"/>
      <c r="RNG75" s="61"/>
      <c r="RNH75" s="61"/>
      <c r="RNI75" s="61"/>
      <c r="RNJ75" s="61"/>
      <c r="RNK75" s="61"/>
      <c r="RNL75" s="61"/>
      <c r="RNM75" s="61"/>
      <c r="RNN75" s="61"/>
      <c r="RNO75" s="61"/>
      <c r="RNP75" s="61"/>
      <c r="RNQ75" s="61"/>
      <c r="RNR75" s="61"/>
      <c r="RNS75" s="61"/>
      <c r="RNT75" s="61"/>
      <c r="RNU75" s="61"/>
      <c r="RNV75" s="61"/>
      <c r="RNW75" s="61"/>
      <c r="RNX75" s="61"/>
      <c r="RNY75" s="61"/>
      <c r="RNZ75" s="61"/>
      <c r="ROA75" s="61"/>
      <c r="ROB75" s="61"/>
      <c r="ROC75" s="61"/>
      <c r="ROD75" s="61"/>
      <c r="ROE75" s="61"/>
      <c r="ROF75" s="61"/>
      <c r="ROG75" s="61"/>
      <c r="ROH75" s="61"/>
      <c r="ROI75" s="61"/>
      <c r="ROJ75" s="61"/>
      <c r="ROK75" s="61"/>
      <c r="ROL75" s="61"/>
      <c r="ROM75" s="61"/>
      <c r="RON75" s="61"/>
      <c r="ROO75" s="61"/>
      <c r="ROP75" s="61"/>
      <c r="ROQ75" s="61"/>
      <c r="ROR75" s="61"/>
      <c r="ROS75" s="61"/>
      <c r="ROT75" s="61"/>
      <c r="ROU75" s="61"/>
      <c r="ROV75" s="61"/>
      <c r="ROW75" s="61"/>
      <c r="ROX75" s="61"/>
      <c r="ROY75" s="61"/>
      <c r="ROZ75" s="61"/>
      <c r="RPA75" s="61"/>
      <c r="RPB75" s="61"/>
      <c r="RPC75" s="61"/>
      <c r="RPD75" s="61"/>
      <c r="RPE75" s="61"/>
      <c r="RPF75" s="61"/>
      <c r="RPG75" s="61"/>
      <c r="RPH75" s="61"/>
      <c r="RPI75" s="61"/>
      <c r="RPJ75" s="61"/>
      <c r="RPK75" s="61"/>
      <c r="RPL75" s="61"/>
      <c r="RPM75" s="61"/>
      <c r="RPN75" s="61"/>
      <c r="RPO75" s="61"/>
      <c r="RPP75" s="61"/>
      <c r="RPQ75" s="61"/>
      <c r="RPR75" s="61"/>
      <c r="RPS75" s="61"/>
      <c r="RPT75" s="61"/>
      <c r="RPU75" s="61"/>
      <c r="RPV75" s="61"/>
      <c r="RPW75" s="61"/>
      <c r="RPX75" s="61"/>
      <c r="RPY75" s="61"/>
      <c r="RPZ75" s="61"/>
      <c r="RQA75" s="61"/>
      <c r="RQB75" s="61"/>
      <c r="RQC75" s="61"/>
      <c r="RQD75" s="61"/>
      <c r="RQE75" s="61"/>
      <c r="RQF75" s="61"/>
      <c r="RQG75" s="61"/>
      <c r="RQH75" s="61"/>
      <c r="RQI75" s="61"/>
      <c r="RQJ75" s="61"/>
      <c r="RQK75" s="61"/>
      <c r="RQL75" s="61"/>
      <c r="RQM75" s="61"/>
      <c r="RQN75" s="61"/>
      <c r="RQO75" s="61"/>
      <c r="RQP75" s="61"/>
      <c r="RQQ75" s="61"/>
      <c r="RQR75" s="61"/>
      <c r="RQS75" s="61"/>
      <c r="RQT75" s="61"/>
      <c r="RQU75" s="61"/>
      <c r="RQV75" s="61"/>
      <c r="RQW75" s="61"/>
      <c r="RQX75" s="61"/>
      <c r="RQY75" s="61"/>
      <c r="RQZ75" s="61"/>
      <c r="RRA75" s="61"/>
      <c r="RRB75" s="61"/>
      <c r="RRC75" s="61"/>
      <c r="RRD75" s="61"/>
      <c r="RRE75" s="61"/>
      <c r="RRF75" s="61"/>
      <c r="RRG75" s="61"/>
      <c r="RRH75" s="61"/>
      <c r="RRI75" s="61"/>
      <c r="RRJ75" s="61"/>
      <c r="RRK75" s="61"/>
      <c r="RRL75" s="61"/>
      <c r="RRM75" s="61"/>
      <c r="RRN75" s="61"/>
      <c r="RRO75" s="61"/>
      <c r="RRP75" s="61"/>
      <c r="RRQ75" s="61"/>
      <c r="RRR75" s="61"/>
      <c r="RRS75" s="61"/>
      <c r="RRT75" s="61"/>
      <c r="RRU75" s="61"/>
      <c r="RRV75" s="61"/>
      <c r="RRW75" s="61"/>
      <c r="RRX75" s="61"/>
      <c r="RRY75" s="61"/>
      <c r="RRZ75" s="61"/>
      <c r="RSA75" s="61"/>
      <c r="RSB75" s="61"/>
      <c r="RSC75" s="61"/>
      <c r="RSD75" s="61"/>
      <c r="RSE75" s="61"/>
      <c r="RSF75" s="61"/>
      <c r="RSG75" s="61"/>
      <c r="RSH75" s="61"/>
      <c r="RSI75" s="61"/>
      <c r="RSJ75" s="61"/>
      <c r="RSK75" s="61"/>
      <c r="RSL75" s="61"/>
      <c r="RSM75" s="61"/>
      <c r="RSN75" s="61"/>
      <c r="RSO75" s="61"/>
      <c r="RSP75" s="61"/>
      <c r="RSQ75" s="61"/>
      <c r="RSR75" s="61"/>
      <c r="RSS75" s="61"/>
      <c r="RST75" s="61"/>
      <c r="RSU75" s="61"/>
      <c r="RSV75" s="61"/>
      <c r="RSW75" s="61"/>
      <c r="RSX75" s="61"/>
      <c r="RSY75" s="61"/>
      <c r="RSZ75" s="61"/>
      <c r="RTA75" s="61"/>
      <c r="RTB75" s="61"/>
      <c r="RTC75" s="61"/>
      <c r="RTD75" s="61"/>
      <c r="RTE75" s="61"/>
      <c r="RTF75" s="61"/>
      <c r="RTG75" s="61"/>
      <c r="RTH75" s="61"/>
      <c r="RTI75" s="61"/>
      <c r="RTJ75" s="61"/>
      <c r="RTK75" s="61"/>
      <c r="RTL75" s="61"/>
      <c r="RTM75" s="61"/>
      <c r="RTN75" s="61"/>
      <c r="RTO75" s="61"/>
      <c r="RTP75" s="61"/>
      <c r="RTQ75" s="61"/>
      <c r="RTR75" s="61"/>
      <c r="RTS75" s="61"/>
      <c r="RTT75" s="61"/>
      <c r="RTU75" s="61"/>
      <c r="RTV75" s="61"/>
      <c r="RTW75" s="61"/>
      <c r="RTX75" s="61"/>
      <c r="RTY75" s="61"/>
      <c r="RTZ75" s="61"/>
      <c r="RUA75" s="61"/>
      <c r="RUB75" s="61"/>
      <c r="RUC75" s="61"/>
      <c r="RUD75" s="61"/>
      <c r="RUE75" s="61"/>
      <c r="RUF75" s="61"/>
      <c r="RUG75" s="61"/>
      <c r="RUH75" s="61"/>
      <c r="RUI75" s="61"/>
      <c r="RUJ75" s="61"/>
      <c r="RUK75" s="61"/>
      <c r="RUL75" s="61"/>
      <c r="RUM75" s="61"/>
      <c r="RUN75" s="61"/>
      <c r="RUO75" s="61"/>
      <c r="RUP75" s="61"/>
      <c r="RUQ75" s="61"/>
      <c r="RUR75" s="61"/>
      <c r="RUS75" s="61"/>
      <c r="RUT75" s="61"/>
      <c r="RUU75" s="61"/>
      <c r="RUV75" s="61"/>
      <c r="RUW75" s="61"/>
      <c r="RUX75" s="61"/>
      <c r="RUY75" s="61"/>
      <c r="RUZ75" s="61"/>
      <c r="RVA75" s="61"/>
      <c r="RVB75" s="61"/>
      <c r="RVC75" s="61"/>
      <c r="RVD75" s="61"/>
      <c r="RVE75" s="61"/>
      <c r="RVF75" s="61"/>
      <c r="RVG75" s="61"/>
      <c r="RVH75" s="61"/>
      <c r="RVI75" s="61"/>
      <c r="RVJ75" s="61"/>
      <c r="RVK75" s="61"/>
      <c r="RVL75" s="61"/>
      <c r="RVM75" s="61"/>
      <c r="RVN75" s="61"/>
      <c r="RVO75" s="61"/>
      <c r="RVP75" s="61"/>
      <c r="RVQ75" s="61"/>
      <c r="RVR75" s="61"/>
      <c r="RVS75" s="61"/>
      <c r="RVT75" s="61"/>
      <c r="RVU75" s="61"/>
      <c r="RVV75" s="61"/>
      <c r="RVW75" s="61"/>
      <c r="RVX75" s="61"/>
      <c r="RVY75" s="61"/>
      <c r="RVZ75" s="61"/>
      <c r="RWA75" s="61"/>
      <c r="RWB75" s="61"/>
      <c r="RWC75" s="61"/>
      <c r="RWD75" s="61"/>
      <c r="RWE75" s="61"/>
      <c r="RWF75" s="61"/>
      <c r="RWG75" s="61"/>
      <c r="RWH75" s="61"/>
      <c r="RWI75" s="61"/>
      <c r="RWJ75" s="61"/>
      <c r="RWK75" s="61"/>
      <c r="RWL75" s="61"/>
      <c r="RWM75" s="61"/>
      <c r="RWN75" s="61"/>
      <c r="RWO75" s="61"/>
      <c r="RWP75" s="61"/>
      <c r="RWQ75" s="61"/>
      <c r="RWR75" s="61"/>
      <c r="RWS75" s="61"/>
      <c r="RWT75" s="61"/>
      <c r="RWU75" s="61"/>
      <c r="RWV75" s="61"/>
      <c r="RWW75" s="61"/>
      <c r="RWX75" s="61"/>
      <c r="RWY75" s="61"/>
      <c r="RWZ75" s="61"/>
      <c r="RXA75" s="61"/>
      <c r="RXB75" s="61"/>
      <c r="RXC75" s="61"/>
      <c r="RXD75" s="61"/>
      <c r="RXE75" s="61"/>
      <c r="RXF75" s="61"/>
      <c r="RXG75" s="61"/>
      <c r="RXH75" s="61"/>
      <c r="RXI75" s="61"/>
      <c r="RXJ75" s="61"/>
      <c r="RXK75" s="61"/>
      <c r="RXL75" s="61"/>
      <c r="RXM75" s="61"/>
      <c r="RXN75" s="61"/>
      <c r="RXO75" s="61"/>
      <c r="RXP75" s="61"/>
      <c r="RXQ75" s="61"/>
      <c r="RXR75" s="61"/>
      <c r="RXS75" s="61"/>
      <c r="RXT75" s="61"/>
      <c r="RXU75" s="61"/>
      <c r="RXV75" s="61"/>
      <c r="RXW75" s="61"/>
      <c r="RXX75" s="61"/>
      <c r="RXY75" s="61"/>
      <c r="RXZ75" s="61"/>
      <c r="RYA75" s="61"/>
      <c r="RYB75" s="61"/>
      <c r="RYC75" s="61"/>
      <c r="RYD75" s="61"/>
      <c r="RYE75" s="61"/>
      <c r="RYF75" s="61"/>
      <c r="RYG75" s="61"/>
      <c r="RYH75" s="61"/>
      <c r="RYI75" s="61"/>
      <c r="RYJ75" s="61"/>
      <c r="RYK75" s="61"/>
      <c r="RYL75" s="61"/>
      <c r="RYM75" s="61"/>
      <c r="RYN75" s="61"/>
      <c r="RYO75" s="61"/>
      <c r="RYP75" s="61"/>
      <c r="RYQ75" s="61"/>
      <c r="RYR75" s="61"/>
      <c r="RYS75" s="61"/>
      <c r="RYT75" s="61"/>
      <c r="RYU75" s="61"/>
      <c r="RYV75" s="61"/>
      <c r="RYW75" s="61"/>
      <c r="RYX75" s="61"/>
      <c r="RYY75" s="61"/>
      <c r="RYZ75" s="61"/>
      <c r="RZA75" s="61"/>
      <c r="RZB75" s="61"/>
      <c r="RZC75" s="61"/>
      <c r="RZD75" s="61"/>
      <c r="RZE75" s="61"/>
      <c r="RZF75" s="61"/>
      <c r="RZG75" s="61"/>
      <c r="RZH75" s="61"/>
      <c r="RZI75" s="61"/>
      <c r="RZJ75" s="61"/>
      <c r="RZK75" s="61"/>
      <c r="RZL75" s="61"/>
      <c r="RZM75" s="61"/>
      <c r="RZN75" s="61"/>
      <c r="RZO75" s="61"/>
      <c r="RZP75" s="61"/>
      <c r="RZQ75" s="61"/>
      <c r="RZR75" s="61"/>
      <c r="RZS75" s="61"/>
      <c r="RZT75" s="61"/>
      <c r="RZU75" s="61"/>
      <c r="RZV75" s="61"/>
      <c r="RZW75" s="61"/>
      <c r="RZX75" s="61"/>
      <c r="RZY75" s="61"/>
      <c r="RZZ75" s="61"/>
      <c r="SAA75" s="61"/>
      <c r="SAB75" s="61"/>
      <c r="SAC75" s="61"/>
      <c r="SAD75" s="61"/>
      <c r="SAE75" s="61"/>
      <c r="SAF75" s="61"/>
      <c r="SAG75" s="61"/>
      <c r="SAH75" s="61"/>
      <c r="SAI75" s="61"/>
      <c r="SAJ75" s="61"/>
      <c r="SAK75" s="61"/>
      <c r="SAL75" s="61"/>
      <c r="SAM75" s="61"/>
      <c r="SAN75" s="61"/>
      <c r="SAO75" s="61"/>
      <c r="SAP75" s="61"/>
      <c r="SAQ75" s="61"/>
      <c r="SAR75" s="61"/>
      <c r="SAS75" s="61"/>
      <c r="SAT75" s="61"/>
      <c r="SAU75" s="61"/>
      <c r="SAV75" s="61"/>
      <c r="SAW75" s="61"/>
      <c r="SAX75" s="61"/>
      <c r="SAY75" s="61"/>
      <c r="SAZ75" s="61"/>
      <c r="SBA75" s="61"/>
      <c r="SBB75" s="61"/>
      <c r="SBC75" s="61"/>
      <c r="SBD75" s="61"/>
      <c r="SBE75" s="61"/>
      <c r="SBF75" s="61"/>
      <c r="SBG75" s="61"/>
      <c r="SBH75" s="61"/>
      <c r="SBI75" s="61"/>
      <c r="SBJ75" s="61"/>
      <c r="SBK75" s="61"/>
      <c r="SBL75" s="61"/>
      <c r="SBM75" s="61"/>
      <c r="SBN75" s="61"/>
      <c r="SBO75" s="61"/>
      <c r="SBP75" s="61"/>
      <c r="SBQ75" s="61"/>
      <c r="SBR75" s="61"/>
      <c r="SBS75" s="61"/>
      <c r="SBT75" s="61"/>
      <c r="SBU75" s="61"/>
      <c r="SBV75" s="61"/>
      <c r="SBW75" s="61"/>
      <c r="SBX75" s="61"/>
      <c r="SBY75" s="61"/>
      <c r="SBZ75" s="61"/>
      <c r="SCA75" s="61"/>
      <c r="SCB75" s="61"/>
      <c r="SCC75" s="61"/>
      <c r="SCD75" s="61"/>
      <c r="SCE75" s="61"/>
      <c r="SCF75" s="61"/>
      <c r="SCG75" s="61"/>
      <c r="SCH75" s="61"/>
      <c r="SCI75" s="61"/>
      <c r="SCJ75" s="61"/>
      <c r="SCK75" s="61"/>
      <c r="SCL75" s="61"/>
      <c r="SCM75" s="61"/>
      <c r="SCN75" s="61"/>
      <c r="SCO75" s="61"/>
      <c r="SCP75" s="61"/>
      <c r="SCQ75" s="61"/>
      <c r="SCR75" s="61"/>
      <c r="SCS75" s="61"/>
      <c r="SCT75" s="61"/>
      <c r="SCU75" s="61"/>
      <c r="SCV75" s="61"/>
      <c r="SCW75" s="61"/>
      <c r="SCX75" s="61"/>
      <c r="SCY75" s="61"/>
      <c r="SCZ75" s="61"/>
      <c r="SDA75" s="61"/>
      <c r="SDB75" s="61"/>
      <c r="SDC75" s="61"/>
      <c r="SDD75" s="61"/>
      <c r="SDE75" s="61"/>
      <c r="SDF75" s="61"/>
      <c r="SDG75" s="61"/>
      <c r="SDH75" s="61"/>
      <c r="SDI75" s="61"/>
      <c r="SDJ75" s="61"/>
      <c r="SDK75" s="61"/>
      <c r="SDL75" s="61"/>
      <c r="SDM75" s="61"/>
      <c r="SDN75" s="61"/>
      <c r="SDO75" s="61"/>
      <c r="SDP75" s="61"/>
      <c r="SDQ75" s="61"/>
      <c r="SDR75" s="61"/>
      <c r="SDS75" s="61"/>
      <c r="SDT75" s="61"/>
      <c r="SDU75" s="61"/>
      <c r="SDV75" s="61"/>
      <c r="SDW75" s="61"/>
      <c r="SDX75" s="61"/>
      <c r="SDY75" s="61"/>
      <c r="SDZ75" s="61"/>
      <c r="SEA75" s="61"/>
      <c r="SEB75" s="61"/>
      <c r="SEC75" s="61"/>
      <c r="SED75" s="61"/>
      <c r="SEE75" s="61"/>
      <c r="SEF75" s="61"/>
      <c r="SEG75" s="61"/>
      <c r="SEH75" s="61"/>
      <c r="SEI75" s="61"/>
      <c r="SEJ75" s="61"/>
      <c r="SEK75" s="61"/>
      <c r="SEL75" s="61"/>
      <c r="SEM75" s="61"/>
      <c r="SEN75" s="61"/>
      <c r="SEO75" s="61"/>
      <c r="SEP75" s="61"/>
      <c r="SEQ75" s="61"/>
      <c r="SER75" s="61"/>
      <c r="SES75" s="61"/>
      <c r="SET75" s="61"/>
      <c r="SEU75" s="61"/>
      <c r="SEV75" s="61"/>
      <c r="SEW75" s="61"/>
      <c r="SEX75" s="61"/>
      <c r="SEY75" s="61"/>
      <c r="SEZ75" s="61"/>
      <c r="SFA75" s="61"/>
      <c r="SFB75" s="61"/>
      <c r="SFC75" s="61"/>
      <c r="SFD75" s="61"/>
      <c r="SFE75" s="61"/>
      <c r="SFF75" s="61"/>
      <c r="SFG75" s="61"/>
      <c r="SFH75" s="61"/>
      <c r="SFI75" s="61"/>
      <c r="SFJ75" s="61"/>
      <c r="SFK75" s="61"/>
      <c r="SFL75" s="61"/>
      <c r="SFM75" s="61"/>
      <c r="SFN75" s="61"/>
      <c r="SFO75" s="61"/>
      <c r="SFP75" s="61"/>
      <c r="SFQ75" s="61"/>
      <c r="SFR75" s="61"/>
      <c r="SFS75" s="61"/>
      <c r="SFT75" s="61"/>
      <c r="SFU75" s="61"/>
      <c r="SFV75" s="61"/>
      <c r="SFW75" s="61"/>
      <c r="SFX75" s="61"/>
      <c r="SFY75" s="61"/>
      <c r="SFZ75" s="61"/>
      <c r="SGA75" s="61"/>
      <c r="SGB75" s="61"/>
      <c r="SGC75" s="61"/>
      <c r="SGD75" s="61"/>
      <c r="SGE75" s="61"/>
      <c r="SGF75" s="61"/>
      <c r="SGG75" s="61"/>
      <c r="SGH75" s="61"/>
      <c r="SGI75" s="61"/>
      <c r="SGJ75" s="61"/>
      <c r="SGK75" s="61"/>
      <c r="SGL75" s="61"/>
      <c r="SGM75" s="61"/>
      <c r="SGN75" s="61"/>
      <c r="SGO75" s="61"/>
      <c r="SGP75" s="61"/>
      <c r="SGQ75" s="61"/>
      <c r="SGR75" s="61"/>
      <c r="SGS75" s="61"/>
      <c r="SGT75" s="61"/>
      <c r="SGU75" s="61"/>
      <c r="SGV75" s="61"/>
      <c r="SGW75" s="61"/>
      <c r="SGX75" s="61"/>
      <c r="SGY75" s="61"/>
      <c r="SGZ75" s="61"/>
      <c r="SHA75" s="61"/>
      <c r="SHB75" s="61"/>
      <c r="SHC75" s="61"/>
      <c r="SHD75" s="61"/>
      <c r="SHE75" s="61"/>
      <c r="SHF75" s="61"/>
      <c r="SHG75" s="61"/>
      <c r="SHH75" s="61"/>
      <c r="SHI75" s="61"/>
      <c r="SHJ75" s="61"/>
      <c r="SHK75" s="61"/>
      <c r="SHL75" s="61"/>
      <c r="SHM75" s="61"/>
      <c r="SHN75" s="61"/>
      <c r="SHO75" s="61"/>
      <c r="SHP75" s="61"/>
      <c r="SHQ75" s="61"/>
      <c r="SHR75" s="61"/>
      <c r="SHS75" s="61"/>
      <c r="SHT75" s="61"/>
      <c r="SHU75" s="61"/>
      <c r="SHV75" s="61"/>
      <c r="SHW75" s="61"/>
      <c r="SHX75" s="61"/>
      <c r="SHY75" s="61"/>
      <c r="SHZ75" s="61"/>
      <c r="SIA75" s="61"/>
      <c r="SIB75" s="61"/>
      <c r="SIC75" s="61"/>
      <c r="SID75" s="61"/>
      <c r="SIE75" s="61"/>
      <c r="SIF75" s="61"/>
      <c r="SIG75" s="61"/>
      <c r="SIH75" s="61"/>
      <c r="SII75" s="61"/>
      <c r="SIJ75" s="61"/>
      <c r="SIK75" s="61"/>
      <c r="SIL75" s="61"/>
      <c r="SIM75" s="61"/>
      <c r="SIN75" s="61"/>
      <c r="SIO75" s="61"/>
      <c r="SIP75" s="61"/>
      <c r="SIQ75" s="61"/>
      <c r="SIR75" s="61"/>
      <c r="SIS75" s="61"/>
      <c r="SIT75" s="61"/>
      <c r="SIU75" s="61"/>
      <c r="SIV75" s="61"/>
      <c r="SIW75" s="61"/>
      <c r="SIX75" s="61"/>
      <c r="SIY75" s="61"/>
      <c r="SIZ75" s="61"/>
      <c r="SJA75" s="61"/>
      <c r="SJB75" s="61"/>
      <c r="SJC75" s="61"/>
      <c r="SJD75" s="61"/>
      <c r="SJE75" s="61"/>
      <c r="SJF75" s="61"/>
      <c r="SJG75" s="61"/>
      <c r="SJH75" s="61"/>
      <c r="SJI75" s="61"/>
      <c r="SJJ75" s="61"/>
      <c r="SJK75" s="61"/>
      <c r="SJL75" s="61"/>
      <c r="SJM75" s="61"/>
      <c r="SJN75" s="61"/>
      <c r="SJO75" s="61"/>
      <c r="SJP75" s="61"/>
      <c r="SJQ75" s="61"/>
      <c r="SJR75" s="61"/>
      <c r="SJS75" s="61"/>
      <c r="SJT75" s="61"/>
      <c r="SJU75" s="61"/>
      <c r="SJV75" s="61"/>
      <c r="SJW75" s="61"/>
      <c r="SJX75" s="61"/>
      <c r="SJY75" s="61"/>
      <c r="SJZ75" s="61"/>
      <c r="SKA75" s="61"/>
      <c r="SKB75" s="61"/>
      <c r="SKC75" s="61"/>
      <c r="SKD75" s="61"/>
      <c r="SKE75" s="61"/>
      <c r="SKF75" s="61"/>
      <c r="SKG75" s="61"/>
      <c r="SKH75" s="61"/>
      <c r="SKI75" s="61"/>
      <c r="SKJ75" s="61"/>
      <c r="SKK75" s="61"/>
      <c r="SKL75" s="61"/>
      <c r="SKM75" s="61"/>
      <c r="SKN75" s="61"/>
      <c r="SKO75" s="61"/>
      <c r="SKP75" s="61"/>
      <c r="SKQ75" s="61"/>
      <c r="SKR75" s="61"/>
      <c r="SKS75" s="61"/>
      <c r="SKT75" s="61"/>
      <c r="SKU75" s="61"/>
      <c r="SKV75" s="61"/>
      <c r="SKW75" s="61"/>
      <c r="SKX75" s="61"/>
      <c r="SKY75" s="61"/>
      <c r="SKZ75" s="61"/>
      <c r="SLA75" s="61"/>
      <c r="SLB75" s="61"/>
      <c r="SLC75" s="61"/>
      <c r="SLD75" s="61"/>
      <c r="SLE75" s="61"/>
      <c r="SLF75" s="61"/>
      <c r="SLG75" s="61"/>
      <c r="SLH75" s="61"/>
      <c r="SLI75" s="61"/>
      <c r="SLJ75" s="61"/>
      <c r="SLK75" s="61"/>
      <c r="SLL75" s="61"/>
      <c r="SLM75" s="61"/>
      <c r="SLN75" s="61"/>
      <c r="SLO75" s="61"/>
      <c r="SLP75" s="61"/>
      <c r="SLQ75" s="61"/>
      <c r="SLR75" s="61"/>
      <c r="SLS75" s="61"/>
      <c r="SLT75" s="61"/>
      <c r="SLU75" s="61"/>
      <c r="SLV75" s="61"/>
      <c r="SLW75" s="61"/>
      <c r="SLX75" s="61"/>
      <c r="SLY75" s="61"/>
      <c r="SLZ75" s="61"/>
      <c r="SMA75" s="61"/>
      <c r="SMB75" s="61"/>
      <c r="SMC75" s="61"/>
      <c r="SMD75" s="61"/>
      <c r="SME75" s="61"/>
      <c r="SMF75" s="61"/>
      <c r="SMG75" s="61"/>
      <c r="SMH75" s="61"/>
      <c r="SMI75" s="61"/>
      <c r="SMJ75" s="61"/>
      <c r="SMK75" s="61"/>
      <c r="SML75" s="61"/>
      <c r="SMM75" s="61"/>
      <c r="SMN75" s="61"/>
      <c r="SMO75" s="61"/>
      <c r="SMP75" s="61"/>
      <c r="SMQ75" s="61"/>
      <c r="SMR75" s="61"/>
      <c r="SMS75" s="61"/>
      <c r="SMT75" s="61"/>
      <c r="SMU75" s="61"/>
      <c r="SMV75" s="61"/>
      <c r="SMW75" s="61"/>
      <c r="SMX75" s="61"/>
      <c r="SMY75" s="61"/>
      <c r="SMZ75" s="61"/>
      <c r="SNA75" s="61"/>
      <c r="SNB75" s="61"/>
      <c r="SNC75" s="61"/>
      <c r="SND75" s="61"/>
      <c r="SNE75" s="61"/>
      <c r="SNF75" s="61"/>
      <c r="SNG75" s="61"/>
      <c r="SNH75" s="61"/>
      <c r="SNI75" s="61"/>
      <c r="SNJ75" s="61"/>
      <c r="SNK75" s="61"/>
      <c r="SNL75" s="61"/>
      <c r="SNM75" s="61"/>
      <c r="SNN75" s="61"/>
      <c r="SNO75" s="61"/>
      <c r="SNP75" s="61"/>
      <c r="SNQ75" s="61"/>
      <c r="SNR75" s="61"/>
      <c r="SNS75" s="61"/>
      <c r="SNT75" s="61"/>
      <c r="SNU75" s="61"/>
      <c r="SNV75" s="61"/>
      <c r="SNW75" s="61"/>
      <c r="SNX75" s="61"/>
      <c r="SNY75" s="61"/>
      <c r="SNZ75" s="61"/>
      <c r="SOA75" s="61"/>
      <c r="SOB75" s="61"/>
      <c r="SOC75" s="61"/>
      <c r="SOD75" s="61"/>
      <c r="SOE75" s="61"/>
      <c r="SOF75" s="61"/>
      <c r="SOG75" s="61"/>
      <c r="SOH75" s="61"/>
      <c r="SOI75" s="61"/>
      <c r="SOJ75" s="61"/>
      <c r="SOK75" s="61"/>
      <c r="SOL75" s="61"/>
      <c r="SOM75" s="61"/>
      <c r="SON75" s="61"/>
      <c r="SOO75" s="61"/>
      <c r="SOP75" s="61"/>
      <c r="SOQ75" s="61"/>
      <c r="SOR75" s="61"/>
      <c r="SOS75" s="61"/>
      <c r="SOT75" s="61"/>
      <c r="SOU75" s="61"/>
      <c r="SOV75" s="61"/>
      <c r="SOW75" s="61"/>
      <c r="SOX75" s="61"/>
      <c r="SOY75" s="61"/>
      <c r="SOZ75" s="61"/>
      <c r="SPA75" s="61"/>
      <c r="SPB75" s="61"/>
      <c r="SPC75" s="61"/>
      <c r="SPD75" s="61"/>
      <c r="SPE75" s="61"/>
      <c r="SPF75" s="61"/>
      <c r="SPG75" s="61"/>
      <c r="SPH75" s="61"/>
      <c r="SPI75" s="61"/>
      <c r="SPJ75" s="61"/>
      <c r="SPK75" s="61"/>
      <c r="SPL75" s="61"/>
      <c r="SPM75" s="61"/>
      <c r="SPN75" s="61"/>
      <c r="SPO75" s="61"/>
      <c r="SPP75" s="61"/>
      <c r="SPQ75" s="61"/>
      <c r="SPR75" s="61"/>
      <c r="SPS75" s="61"/>
      <c r="SPT75" s="61"/>
      <c r="SPU75" s="61"/>
      <c r="SPV75" s="61"/>
      <c r="SPW75" s="61"/>
      <c r="SPX75" s="61"/>
      <c r="SPY75" s="61"/>
      <c r="SPZ75" s="61"/>
      <c r="SQA75" s="61"/>
      <c r="SQB75" s="61"/>
      <c r="SQC75" s="61"/>
      <c r="SQD75" s="61"/>
      <c r="SQE75" s="61"/>
      <c r="SQF75" s="61"/>
      <c r="SQG75" s="61"/>
      <c r="SQH75" s="61"/>
      <c r="SQI75" s="61"/>
      <c r="SQJ75" s="61"/>
      <c r="SQK75" s="61"/>
      <c r="SQL75" s="61"/>
      <c r="SQM75" s="61"/>
      <c r="SQN75" s="61"/>
      <c r="SQO75" s="61"/>
      <c r="SQP75" s="61"/>
      <c r="SQQ75" s="61"/>
      <c r="SQR75" s="61"/>
      <c r="SQS75" s="61"/>
      <c r="SQT75" s="61"/>
      <c r="SQU75" s="61"/>
      <c r="SQV75" s="61"/>
      <c r="SQW75" s="61"/>
      <c r="SQX75" s="61"/>
      <c r="SQY75" s="61"/>
      <c r="SQZ75" s="61"/>
      <c r="SRA75" s="61"/>
      <c r="SRB75" s="61"/>
      <c r="SRC75" s="61"/>
      <c r="SRD75" s="61"/>
      <c r="SRE75" s="61"/>
      <c r="SRF75" s="61"/>
      <c r="SRG75" s="61"/>
      <c r="SRH75" s="61"/>
      <c r="SRI75" s="61"/>
      <c r="SRJ75" s="61"/>
      <c r="SRK75" s="61"/>
      <c r="SRL75" s="61"/>
      <c r="SRM75" s="61"/>
      <c r="SRN75" s="61"/>
      <c r="SRO75" s="61"/>
      <c r="SRP75" s="61"/>
      <c r="SRQ75" s="61"/>
      <c r="SRR75" s="61"/>
      <c r="SRS75" s="61"/>
      <c r="SRT75" s="61"/>
      <c r="SRU75" s="61"/>
      <c r="SRV75" s="61"/>
      <c r="SRW75" s="61"/>
      <c r="SRX75" s="61"/>
      <c r="SRY75" s="61"/>
      <c r="SRZ75" s="61"/>
      <c r="SSA75" s="61"/>
      <c r="SSB75" s="61"/>
      <c r="SSC75" s="61"/>
      <c r="SSD75" s="61"/>
      <c r="SSE75" s="61"/>
      <c r="SSF75" s="61"/>
      <c r="SSG75" s="61"/>
      <c r="SSH75" s="61"/>
      <c r="SSI75" s="61"/>
      <c r="SSJ75" s="61"/>
      <c r="SSK75" s="61"/>
      <c r="SSL75" s="61"/>
      <c r="SSM75" s="61"/>
      <c r="SSN75" s="61"/>
      <c r="SSO75" s="61"/>
      <c r="SSP75" s="61"/>
      <c r="SSQ75" s="61"/>
      <c r="SSR75" s="61"/>
      <c r="SSS75" s="61"/>
      <c r="SST75" s="61"/>
      <c r="SSU75" s="61"/>
      <c r="SSV75" s="61"/>
      <c r="SSW75" s="61"/>
      <c r="SSX75" s="61"/>
      <c r="SSY75" s="61"/>
      <c r="SSZ75" s="61"/>
      <c r="STA75" s="61"/>
      <c r="STB75" s="61"/>
      <c r="STC75" s="61"/>
      <c r="STD75" s="61"/>
      <c r="STE75" s="61"/>
      <c r="STF75" s="61"/>
      <c r="STG75" s="61"/>
      <c r="STH75" s="61"/>
      <c r="STI75" s="61"/>
      <c r="STJ75" s="61"/>
      <c r="STK75" s="61"/>
      <c r="STL75" s="61"/>
      <c r="STM75" s="61"/>
      <c r="STN75" s="61"/>
      <c r="STO75" s="61"/>
      <c r="STP75" s="61"/>
      <c r="STQ75" s="61"/>
      <c r="STR75" s="61"/>
      <c r="STS75" s="61"/>
      <c r="STT75" s="61"/>
      <c r="STU75" s="61"/>
      <c r="STV75" s="61"/>
      <c r="STW75" s="61"/>
      <c r="STX75" s="61"/>
      <c r="STY75" s="61"/>
      <c r="STZ75" s="61"/>
      <c r="SUA75" s="61"/>
      <c r="SUB75" s="61"/>
      <c r="SUC75" s="61"/>
      <c r="SUD75" s="61"/>
      <c r="SUE75" s="61"/>
      <c r="SUF75" s="61"/>
      <c r="SUG75" s="61"/>
      <c r="SUH75" s="61"/>
      <c r="SUI75" s="61"/>
      <c r="SUJ75" s="61"/>
      <c r="SUK75" s="61"/>
      <c r="SUL75" s="61"/>
      <c r="SUM75" s="61"/>
      <c r="SUN75" s="61"/>
      <c r="SUO75" s="61"/>
      <c r="SUP75" s="61"/>
      <c r="SUQ75" s="61"/>
      <c r="SUR75" s="61"/>
      <c r="SUS75" s="61"/>
      <c r="SUT75" s="61"/>
      <c r="SUU75" s="61"/>
      <c r="SUV75" s="61"/>
      <c r="SUW75" s="61"/>
      <c r="SUX75" s="61"/>
      <c r="SUY75" s="61"/>
      <c r="SUZ75" s="61"/>
      <c r="SVA75" s="61"/>
      <c r="SVB75" s="61"/>
      <c r="SVC75" s="61"/>
      <c r="SVD75" s="61"/>
      <c r="SVE75" s="61"/>
      <c r="SVF75" s="61"/>
      <c r="SVG75" s="61"/>
      <c r="SVH75" s="61"/>
      <c r="SVI75" s="61"/>
      <c r="SVJ75" s="61"/>
      <c r="SVK75" s="61"/>
      <c r="SVL75" s="61"/>
      <c r="SVM75" s="61"/>
      <c r="SVN75" s="61"/>
      <c r="SVO75" s="61"/>
      <c r="SVP75" s="61"/>
      <c r="SVQ75" s="61"/>
      <c r="SVR75" s="61"/>
      <c r="SVS75" s="61"/>
      <c r="SVT75" s="61"/>
      <c r="SVU75" s="61"/>
      <c r="SVV75" s="61"/>
      <c r="SVW75" s="61"/>
      <c r="SVX75" s="61"/>
      <c r="SVY75" s="61"/>
      <c r="SVZ75" s="61"/>
      <c r="SWA75" s="61"/>
      <c r="SWB75" s="61"/>
      <c r="SWC75" s="61"/>
      <c r="SWD75" s="61"/>
      <c r="SWE75" s="61"/>
      <c r="SWF75" s="61"/>
      <c r="SWG75" s="61"/>
      <c r="SWH75" s="61"/>
      <c r="SWI75" s="61"/>
      <c r="SWJ75" s="61"/>
      <c r="SWK75" s="61"/>
      <c r="SWL75" s="61"/>
      <c r="SWM75" s="61"/>
      <c r="SWN75" s="61"/>
      <c r="SWO75" s="61"/>
      <c r="SWP75" s="61"/>
      <c r="SWQ75" s="61"/>
      <c r="SWR75" s="61"/>
      <c r="SWS75" s="61"/>
      <c r="SWT75" s="61"/>
      <c r="SWU75" s="61"/>
      <c r="SWV75" s="61"/>
      <c r="SWW75" s="61"/>
      <c r="SWX75" s="61"/>
      <c r="SWY75" s="61"/>
      <c r="SWZ75" s="61"/>
      <c r="SXA75" s="61"/>
      <c r="SXB75" s="61"/>
      <c r="SXC75" s="61"/>
      <c r="SXD75" s="61"/>
      <c r="SXE75" s="61"/>
      <c r="SXF75" s="61"/>
      <c r="SXG75" s="61"/>
      <c r="SXH75" s="61"/>
      <c r="SXI75" s="61"/>
      <c r="SXJ75" s="61"/>
      <c r="SXK75" s="61"/>
      <c r="SXL75" s="61"/>
      <c r="SXM75" s="61"/>
      <c r="SXN75" s="61"/>
      <c r="SXO75" s="61"/>
      <c r="SXP75" s="61"/>
      <c r="SXQ75" s="61"/>
      <c r="SXR75" s="61"/>
      <c r="SXS75" s="61"/>
      <c r="SXT75" s="61"/>
      <c r="SXU75" s="61"/>
      <c r="SXV75" s="61"/>
      <c r="SXW75" s="61"/>
      <c r="SXX75" s="61"/>
      <c r="SXY75" s="61"/>
      <c r="SXZ75" s="61"/>
      <c r="SYA75" s="61"/>
      <c r="SYB75" s="61"/>
      <c r="SYC75" s="61"/>
      <c r="SYD75" s="61"/>
      <c r="SYE75" s="61"/>
      <c r="SYF75" s="61"/>
      <c r="SYG75" s="61"/>
      <c r="SYH75" s="61"/>
      <c r="SYI75" s="61"/>
      <c r="SYJ75" s="61"/>
      <c r="SYK75" s="61"/>
      <c r="SYL75" s="61"/>
      <c r="SYM75" s="61"/>
      <c r="SYN75" s="61"/>
      <c r="SYO75" s="61"/>
      <c r="SYP75" s="61"/>
      <c r="SYQ75" s="61"/>
      <c r="SYR75" s="61"/>
      <c r="SYS75" s="61"/>
      <c r="SYT75" s="61"/>
      <c r="SYU75" s="61"/>
      <c r="SYV75" s="61"/>
      <c r="SYW75" s="61"/>
      <c r="SYX75" s="61"/>
      <c r="SYY75" s="61"/>
      <c r="SYZ75" s="61"/>
      <c r="SZA75" s="61"/>
      <c r="SZB75" s="61"/>
      <c r="SZC75" s="61"/>
      <c r="SZD75" s="61"/>
      <c r="SZE75" s="61"/>
      <c r="SZF75" s="61"/>
      <c r="SZG75" s="61"/>
      <c r="SZH75" s="61"/>
      <c r="SZI75" s="61"/>
      <c r="SZJ75" s="61"/>
      <c r="SZK75" s="61"/>
      <c r="SZL75" s="61"/>
      <c r="SZM75" s="61"/>
      <c r="SZN75" s="61"/>
      <c r="SZO75" s="61"/>
      <c r="SZP75" s="61"/>
      <c r="SZQ75" s="61"/>
      <c r="SZR75" s="61"/>
      <c r="SZS75" s="61"/>
      <c r="SZT75" s="61"/>
      <c r="SZU75" s="61"/>
      <c r="SZV75" s="61"/>
      <c r="SZW75" s="61"/>
      <c r="SZX75" s="61"/>
      <c r="SZY75" s="61"/>
      <c r="SZZ75" s="61"/>
      <c r="TAA75" s="61"/>
      <c r="TAB75" s="61"/>
      <c r="TAC75" s="61"/>
      <c r="TAD75" s="61"/>
      <c r="TAE75" s="61"/>
      <c r="TAF75" s="61"/>
      <c r="TAG75" s="61"/>
      <c r="TAH75" s="61"/>
      <c r="TAI75" s="61"/>
      <c r="TAJ75" s="61"/>
      <c r="TAK75" s="61"/>
      <c r="TAL75" s="61"/>
      <c r="TAM75" s="61"/>
      <c r="TAN75" s="61"/>
      <c r="TAO75" s="61"/>
      <c r="TAP75" s="61"/>
      <c r="TAQ75" s="61"/>
      <c r="TAR75" s="61"/>
      <c r="TAS75" s="61"/>
      <c r="TAT75" s="61"/>
      <c r="TAU75" s="61"/>
      <c r="TAV75" s="61"/>
      <c r="TAW75" s="61"/>
      <c r="TAX75" s="61"/>
      <c r="TAY75" s="61"/>
      <c r="TAZ75" s="61"/>
      <c r="TBA75" s="61"/>
      <c r="TBB75" s="61"/>
      <c r="TBC75" s="61"/>
      <c r="TBD75" s="61"/>
      <c r="TBE75" s="61"/>
      <c r="TBF75" s="61"/>
      <c r="TBG75" s="61"/>
      <c r="TBH75" s="61"/>
      <c r="TBI75" s="61"/>
      <c r="TBJ75" s="61"/>
      <c r="TBK75" s="61"/>
      <c r="TBL75" s="61"/>
      <c r="TBM75" s="61"/>
      <c r="TBN75" s="61"/>
      <c r="TBO75" s="61"/>
      <c r="TBP75" s="61"/>
      <c r="TBQ75" s="61"/>
      <c r="TBR75" s="61"/>
      <c r="TBS75" s="61"/>
      <c r="TBT75" s="61"/>
      <c r="TBU75" s="61"/>
      <c r="TBV75" s="61"/>
      <c r="TBW75" s="61"/>
      <c r="TBX75" s="61"/>
      <c r="TBY75" s="61"/>
      <c r="TBZ75" s="61"/>
      <c r="TCA75" s="61"/>
      <c r="TCB75" s="61"/>
      <c r="TCC75" s="61"/>
      <c r="TCD75" s="61"/>
      <c r="TCE75" s="61"/>
      <c r="TCF75" s="61"/>
      <c r="TCG75" s="61"/>
      <c r="TCH75" s="61"/>
      <c r="TCI75" s="61"/>
      <c r="TCJ75" s="61"/>
      <c r="TCK75" s="61"/>
      <c r="TCL75" s="61"/>
      <c r="TCM75" s="61"/>
      <c r="TCN75" s="61"/>
      <c r="TCO75" s="61"/>
      <c r="TCP75" s="61"/>
      <c r="TCQ75" s="61"/>
      <c r="TCR75" s="61"/>
      <c r="TCS75" s="61"/>
      <c r="TCT75" s="61"/>
      <c r="TCU75" s="61"/>
      <c r="TCV75" s="61"/>
      <c r="TCW75" s="61"/>
      <c r="TCX75" s="61"/>
      <c r="TCY75" s="61"/>
      <c r="TCZ75" s="61"/>
      <c r="TDA75" s="61"/>
      <c r="TDB75" s="61"/>
      <c r="TDC75" s="61"/>
      <c r="TDD75" s="61"/>
      <c r="TDE75" s="61"/>
      <c r="TDF75" s="61"/>
      <c r="TDG75" s="61"/>
      <c r="TDH75" s="61"/>
      <c r="TDI75" s="61"/>
      <c r="TDJ75" s="61"/>
      <c r="TDK75" s="61"/>
      <c r="TDL75" s="61"/>
      <c r="TDM75" s="61"/>
      <c r="TDN75" s="61"/>
      <c r="TDO75" s="61"/>
      <c r="TDP75" s="61"/>
      <c r="TDQ75" s="61"/>
      <c r="TDR75" s="61"/>
      <c r="TDS75" s="61"/>
      <c r="TDT75" s="61"/>
      <c r="TDU75" s="61"/>
      <c r="TDV75" s="61"/>
      <c r="TDW75" s="61"/>
      <c r="TDX75" s="61"/>
      <c r="TDY75" s="61"/>
      <c r="TDZ75" s="61"/>
      <c r="TEA75" s="61"/>
      <c r="TEB75" s="61"/>
      <c r="TEC75" s="61"/>
      <c r="TED75" s="61"/>
      <c r="TEE75" s="61"/>
      <c r="TEF75" s="61"/>
      <c r="TEG75" s="61"/>
      <c r="TEH75" s="61"/>
      <c r="TEI75" s="61"/>
      <c r="TEJ75" s="61"/>
      <c r="TEK75" s="61"/>
      <c r="TEL75" s="61"/>
      <c r="TEM75" s="61"/>
      <c r="TEN75" s="61"/>
      <c r="TEO75" s="61"/>
      <c r="TEP75" s="61"/>
      <c r="TEQ75" s="61"/>
      <c r="TER75" s="61"/>
      <c r="TES75" s="61"/>
      <c r="TET75" s="61"/>
      <c r="TEU75" s="61"/>
      <c r="TEV75" s="61"/>
      <c r="TEW75" s="61"/>
      <c r="TEX75" s="61"/>
      <c r="TEY75" s="61"/>
      <c r="TEZ75" s="61"/>
      <c r="TFA75" s="61"/>
      <c r="TFB75" s="61"/>
      <c r="TFC75" s="61"/>
      <c r="TFD75" s="61"/>
      <c r="TFE75" s="61"/>
      <c r="TFF75" s="61"/>
      <c r="TFG75" s="61"/>
      <c r="TFH75" s="61"/>
      <c r="TFI75" s="61"/>
      <c r="TFJ75" s="61"/>
      <c r="TFK75" s="61"/>
      <c r="TFL75" s="61"/>
      <c r="TFM75" s="61"/>
      <c r="TFN75" s="61"/>
      <c r="TFO75" s="61"/>
      <c r="TFP75" s="61"/>
      <c r="TFQ75" s="61"/>
      <c r="TFR75" s="61"/>
      <c r="TFS75" s="61"/>
      <c r="TFT75" s="61"/>
      <c r="TFU75" s="61"/>
      <c r="TFV75" s="61"/>
      <c r="TFW75" s="61"/>
      <c r="TFX75" s="61"/>
      <c r="TFY75" s="61"/>
      <c r="TFZ75" s="61"/>
      <c r="TGA75" s="61"/>
      <c r="TGB75" s="61"/>
      <c r="TGC75" s="61"/>
      <c r="TGD75" s="61"/>
      <c r="TGE75" s="61"/>
      <c r="TGF75" s="61"/>
      <c r="TGG75" s="61"/>
      <c r="TGH75" s="61"/>
      <c r="TGI75" s="61"/>
      <c r="TGJ75" s="61"/>
      <c r="TGK75" s="61"/>
      <c r="TGL75" s="61"/>
      <c r="TGM75" s="61"/>
      <c r="TGN75" s="61"/>
      <c r="TGO75" s="61"/>
      <c r="TGP75" s="61"/>
      <c r="TGQ75" s="61"/>
      <c r="TGR75" s="61"/>
      <c r="TGS75" s="61"/>
      <c r="TGT75" s="61"/>
      <c r="TGU75" s="61"/>
      <c r="TGV75" s="61"/>
      <c r="TGW75" s="61"/>
      <c r="TGX75" s="61"/>
      <c r="TGY75" s="61"/>
      <c r="TGZ75" s="61"/>
      <c r="THA75" s="61"/>
      <c r="THB75" s="61"/>
      <c r="THC75" s="61"/>
      <c r="THD75" s="61"/>
      <c r="THE75" s="61"/>
      <c r="THF75" s="61"/>
      <c r="THG75" s="61"/>
      <c r="THH75" s="61"/>
      <c r="THI75" s="61"/>
      <c r="THJ75" s="61"/>
      <c r="THK75" s="61"/>
      <c r="THL75" s="61"/>
      <c r="THM75" s="61"/>
      <c r="THN75" s="61"/>
      <c r="THO75" s="61"/>
      <c r="THP75" s="61"/>
      <c r="THQ75" s="61"/>
      <c r="THR75" s="61"/>
      <c r="THS75" s="61"/>
      <c r="THT75" s="61"/>
      <c r="THU75" s="61"/>
      <c r="THV75" s="61"/>
      <c r="THW75" s="61"/>
      <c r="THX75" s="61"/>
      <c r="THY75" s="61"/>
      <c r="THZ75" s="61"/>
      <c r="TIA75" s="61"/>
      <c r="TIB75" s="61"/>
      <c r="TIC75" s="61"/>
      <c r="TID75" s="61"/>
      <c r="TIE75" s="61"/>
      <c r="TIF75" s="61"/>
      <c r="TIG75" s="61"/>
      <c r="TIH75" s="61"/>
      <c r="TII75" s="61"/>
      <c r="TIJ75" s="61"/>
      <c r="TIK75" s="61"/>
      <c r="TIL75" s="61"/>
      <c r="TIM75" s="61"/>
      <c r="TIN75" s="61"/>
      <c r="TIO75" s="61"/>
      <c r="TIP75" s="61"/>
      <c r="TIQ75" s="61"/>
      <c r="TIR75" s="61"/>
      <c r="TIS75" s="61"/>
      <c r="TIT75" s="61"/>
      <c r="TIU75" s="61"/>
      <c r="TIV75" s="61"/>
      <c r="TIW75" s="61"/>
      <c r="TIX75" s="61"/>
      <c r="TIY75" s="61"/>
      <c r="TIZ75" s="61"/>
      <c r="TJA75" s="61"/>
      <c r="TJB75" s="61"/>
      <c r="TJC75" s="61"/>
      <c r="TJD75" s="61"/>
      <c r="TJE75" s="61"/>
      <c r="TJF75" s="61"/>
      <c r="TJG75" s="61"/>
      <c r="TJH75" s="61"/>
      <c r="TJI75" s="61"/>
      <c r="TJJ75" s="61"/>
      <c r="TJK75" s="61"/>
      <c r="TJL75" s="61"/>
      <c r="TJM75" s="61"/>
      <c r="TJN75" s="61"/>
      <c r="TJO75" s="61"/>
      <c r="TJP75" s="61"/>
      <c r="TJQ75" s="61"/>
      <c r="TJR75" s="61"/>
      <c r="TJS75" s="61"/>
      <c r="TJT75" s="61"/>
      <c r="TJU75" s="61"/>
      <c r="TJV75" s="61"/>
      <c r="TJW75" s="61"/>
      <c r="TJX75" s="61"/>
      <c r="TJY75" s="61"/>
      <c r="TJZ75" s="61"/>
      <c r="TKA75" s="61"/>
      <c r="TKB75" s="61"/>
      <c r="TKC75" s="61"/>
      <c r="TKD75" s="61"/>
      <c r="TKE75" s="61"/>
      <c r="TKF75" s="61"/>
      <c r="TKG75" s="61"/>
      <c r="TKH75" s="61"/>
      <c r="TKI75" s="61"/>
      <c r="TKJ75" s="61"/>
      <c r="TKK75" s="61"/>
      <c r="TKL75" s="61"/>
      <c r="TKM75" s="61"/>
      <c r="TKN75" s="61"/>
      <c r="TKO75" s="61"/>
      <c r="TKP75" s="61"/>
      <c r="TKQ75" s="61"/>
      <c r="TKR75" s="61"/>
      <c r="TKS75" s="61"/>
      <c r="TKT75" s="61"/>
      <c r="TKU75" s="61"/>
      <c r="TKV75" s="61"/>
      <c r="TKW75" s="61"/>
      <c r="TKX75" s="61"/>
      <c r="TKY75" s="61"/>
      <c r="TKZ75" s="61"/>
      <c r="TLA75" s="61"/>
      <c r="TLB75" s="61"/>
      <c r="TLC75" s="61"/>
      <c r="TLD75" s="61"/>
      <c r="TLE75" s="61"/>
      <c r="TLF75" s="61"/>
      <c r="TLG75" s="61"/>
      <c r="TLH75" s="61"/>
      <c r="TLI75" s="61"/>
      <c r="TLJ75" s="61"/>
      <c r="TLK75" s="61"/>
      <c r="TLL75" s="61"/>
      <c r="TLM75" s="61"/>
      <c r="TLN75" s="61"/>
      <c r="TLO75" s="61"/>
      <c r="TLP75" s="61"/>
      <c r="TLQ75" s="61"/>
      <c r="TLR75" s="61"/>
      <c r="TLS75" s="61"/>
      <c r="TLT75" s="61"/>
      <c r="TLU75" s="61"/>
      <c r="TLV75" s="61"/>
      <c r="TLW75" s="61"/>
      <c r="TLX75" s="61"/>
      <c r="TLY75" s="61"/>
      <c r="TLZ75" s="61"/>
      <c r="TMA75" s="61"/>
      <c r="TMB75" s="61"/>
      <c r="TMC75" s="61"/>
      <c r="TMD75" s="61"/>
      <c r="TME75" s="61"/>
      <c r="TMF75" s="61"/>
      <c r="TMG75" s="61"/>
      <c r="TMH75" s="61"/>
      <c r="TMI75" s="61"/>
      <c r="TMJ75" s="61"/>
      <c r="TMK75" s="61"/>
      <c r="TML75" s="61"/>
      <c r="TMM75" s="61"/>
      <c r="TMN75" s="61"/>
      <c r="TMO75" s="61"/>
      <c r="TMP75" s="61"/>
      <c r="TMQ75" s="61"/>
      <c r="TMR75" s="61"/>
      <c r="TMS75" s="61"/>
      <c r="TMT75" s="61"/>
      <c r="TMU75" s="61"/>
      <c r="TMV75" s="61"/>
      <c r="TMW75" s="61"/>
      <c r="TMX75" s="61"/>
      <c r="TMY75" s="61"/>
      <c r="TMZ75" s="61"/>
      <c r="TNA75" s="61"/>
      <c r="TNB75" s="61"/>
      <c r="TNC75" s="61"/>
      <c r="TND75" s="61"/>
      <c r="TNE75" s="61"/>
      <c r="TNF75" s="61"/>
      <c r="TNG75" s="61"/>
      <c r="TNH75" s="61"/>
      <c r="TNI75" s="61"/>
      <c r="TNJ75" s="61"/>
      <c r="TNK75" s="61"/>
      <c r="TNL75" s="61"/>
      <c r="TNM75" s="61"/>
      <c r="TNN75" s="61"/>
      <c r="TNO75" s="61"/>
      <c r="TNP75" s="61"/>
      <c r="TNQ75" s="61"/>
      <c r="TNR75" s="61"/>
      <c r="TNS75" s="61"/>
      <c r="TNT75" s="61"/>
      <c r="TNU75" s="61"/>
      <c r="TNV75" s="61"/>
      <c r="TNW75" s="61"/>
      <c r="TNX75" s="61"/>
      <c r="TNY75" s="61"/>
      <c r="TNZ75" s="61"/>
      <c r="TOA75" s="61"/>
      <c r="TOB75" s="61"/>
      <c r="TOC75" s="61"/>
      <c r="TOD75" s="61"/>
      <c r="TOE75" s="61"/>
      <c r="TOF75" s="61"/>
      <c r="TOG75" s="61"/>
      <c r="TOH75" s="61"/>
      <c r="TOI75" s="61"/>
      <c r="TOJ75" s="61"/>
      <c r="TOK75" s="61"/>
      <c r="TOL75" s="61"/>
      <c r="TOM75" s="61"/>
      <c r="TON75" s="61"/>
      <c r="TOO75" s="61"/>
      <c r="TOP75" s="61"/>
      <c r="TOQ75" s="61"/>
      <c r="TOR75" s="61"/>
      <c r="TOS75" s="61"/>
      <c r="TOT75" s="61"/>
      <c r="TOU75" s="61"/>
      <c r="TOV75" s="61"/>
      <c r="TOW75" s="61"/>
      <c r="TOX75" s="61"/>
      <c r="TOY75" s="61"/>
      <c r="TOZ75" s="61"/>
      <c r="TPA75" s="61"/>
      <c r="TPB75" s="61"/>
      <c r="TPC75" s="61"/>
      <c r="TPD75" s="61"/>
      <c r="TPE75" s="61"/>
      <c r="TPF75" s="61"/>
      <c r="TPG75" s="61"/>
      <c r="TPH75" s="61"/>
      <c r="TPI75" s="61"/>
      <c r="TPJ75" s="61"/>
      <c r="TPK75" s="61"/>
      <c r="TPL75" s="61"/>
      <c r="TPM75" s="61"/>
      <c r="TPN75" s="61"/>
      <c r="TPO75" s="61"/>
      <c r="TPP75" s="61"/>
      <c r="TPQ75" s="61"/>
      <c r="TPR75" s="61"/>
      <c r="TPS75" s="61"/>
      <c r="TPT75" s="61"/>
      <c r="TPU75" s="61"/>
      <c r="TPV75" s="61"/>
      <c r="TPW75" s="61"/>
      <c r="TPX75" s="61"/>
      <c r="TPY75" s="61"/>
      <c r="TPZ75" s="61"/>
      <c r="TQA75" s="61"/>
      <c r="TQB75" s="61"/>
      <c r="TQC75" s="61"/>
      <c r="TQD75" s="61"/>
      <c r="TQE75" s="61"/>
      <c r="TQF75" s="61"/>
      <c r="TQG75" s="61"/>
      <c r="TQH75" s="61"/>
      <c r="TQI75" s="61"/>
      <c r="TQJ75" s="61"/>
      <c r="TQK75" s="61"/>
      <c r="TQL75" s="61"/>
      <c r="TQM75" s="61"/>
      <c r="TQN75" s="61"/>
      <c r="TQO75" s="61"/>
      <c r="TQP75" s="61"/>
      <c r="TQQ75" s="61"/>
      <c r="TQR75" s="61"/>
      <c r="TQS75" s="61"/>
      <c r="TQT75" s="61"/>
      <c r="TQU75" s="61"/>
      <c r="TQV75" s="61"/>
      <c r="TQW75" s="61"/>
      <c r="TQX75" s="61"/>
      <c r="TQY75" s="61"/>
      <c r="TQZ75" s="61"/>
      <c r="TRA75" s="61"/>
      <c r="TRB75" s="61"/>
      <c r="TRC75" s="61"/>
      <c r="TRD75" s="61"/>
      <c r="TRE75" s="61"/>
      <c r="TRF75" s="61"/>
      <c r="TRG75" s="61"/>
      <c r="TRH75" s="61"/>
      <c r="TRI75" s="61"/>
      <c r="TRJ75" s="61"/>
      <c r="TRK75" s="61"/>
      <c r="TRL75" s="61"/>
      <c r="TRM75" s="61"/>
      <c r="TRN75" s="61"/>
      <c r="TRO75" s="61"/>
      <c r="TRP75" s="61"/>
      <c r="TRQ75" s="61"/>
      <c r="TRR75" s="61"/>
      <c r="TRS75" s="61"/>
      <c r="TRT75" s="61"/>
      <c r="TRU75" s="61"/>
      <c r="TRV75" s="61"/>
      <c r="TRW75" s="61"/>
      <c r="TRX75" s="61"/>
      <c r="TRY75" s="61"/>
      <c r="TRZ75" s="61"/>
      <c r="TSA75" s="61"/>
      <c r="TSB75" s="61"/>
      <c r="TSC75" s="61"/>
      <c r="TSD75" s="61"/>
      <c r="TSE75" s="61"/>
      <c r="TSF75" s="61"/>
      <c r="TSG75" s="61"/>
      <c r="TSH75" s="61"/>
      <c r="TSI75" s="61"/>
      <c r="TSJ75" s="61"/>
      <c r="TSK75" s="61"/>
      <c r="TSL75" s="61"/>
      <c r="TSM75" s="61"/>
      <c r="TSN75" s="61"/>
      <c r="TSO75" s="61"/>
      <c r="TSP75" s="61"/>
      <c r="TSQ75" s="61"/>
      <c r="TSR75" s="61"/>
      <c r="TSS75" s="61"/>
      <c r="TST75" s="61"/>
      <c r="TSU75" s="61"/>
      <c r="TSV75" s="61"/>
      <c r="TSW75" s="61"/>
      <c r="TSX75" s="61"/>
      <c r="TSY75" s="61"/>
      <c r="TSZ75" s="61"/>
      <c r="TTA75" s="61"/>
      <c r="TTB75" s="61"/>
      <c r="TTC75" s="61"/>
      <c r="TTD75" s="61"/>
      <c r="TTE75" s="61"/>
      <c r="TTF75" s="61"/>
      <c r="TTG75" s="61"/>
      <c r="TTH75" s="61"/>
      <c r="TTI75" s="61"/>
      <c r="TTJ75" s="61"/>
      <c r="TTK75" s="61"/>
      <c r="TTL75" s="61"/>
      <c r="TTM75" s="61"/>
      <c r="TTN75" s="61"/>
      <c r="TTO75" s="61"/>
      <c r="TTP75" s="61"/>
      <c r="TTQ75" s="61"/>
      <c r="TTR75" s="61"/>
      <c r="TTS75" s="61"/>
      <c r="TTT75" s="61"/>
      <c r="TTU75" s="61"/>
      <c r="TTV75" s="61"/>
      <c r="TTW75" s="61"/>
      <c r="TTX75" s="61"/>
      <c r="TTY75" s="61"/>
      <c r="TTZ75" s="61"/>
      <c r="TUA75" s="61"/>
      <c r="TUB75" s="61"/>
      <c r="TUC75" s="61"/>
      <c r="TUD75" s="61"/>
      <c r="TUE75" s="61"/>
      <c r="TUF75" s="61"/>
      <c r="TUG75" s="61"/>
      <c r="TUH75" s="61"/>
      <c r="TUI75" s="61"/>
      <c r="TUJ75" s="61"/>
      <c r="TUK75" s="61"/>
      <c r="TUL75" s="61"/>
      <c r="TUM75" s="61"/>
      <c r="TUN75" s="61"/>
      <c r="TUO75" s="61"/>
      <c r="TUP75" s="61"/>
      <c r="TUQ75" s="61"/>
      <c r="TUR75" s="61"/>
      <c r="TUS75" s="61"/>
      <c r="TUT75" s="61"/>
      <c r="TUU75" s="61"/>
      <c r="TUV75" s="61"/>
      <c r="TUW75" s="61"/>
      <c r="TUX75" s="61"/>
      <c r="TUY75" s="61"/>
      <c r="TUZ75" s="61"/>
      <c r="TVA75" s="61"/>
      <c r="TVB75" s="61"/>
      <c r="TVC75" s="61"/>
      <c r="TVD75" s="61"/>
      <c r="TVE75" s="61"/>
      <c r="TVF75" s="61"/>
      <c r="TVG75" s="61"/>
      <c r="TVH75" s="61"/>
      <c r="TVI75" s="61"/>
      <c r="TVJ75" s="61"/>
      <c r="TVK75" s="61"/>
      <c r="TVL75" s="61"/>
      <c r="TVM75" s="61"/>
      <c r="TVN75" s="61"/>
      <c r="TVO75" s="61"/>
      <c r="TVP75" s="61"/>
      <c r="TVQ75" s="61"/>
      <c r="TVR75" s="61"/>
      <c r="TVS75" s="61"/>
      <c r="TVT75" s="61"/>
      <c r="TVU75" s="61"/>
      <c r="TVV75" s="61"/>
      <c r="TVW75" s="61"/>
      <c r="TVX75" s="61"/>
      <c r="TVY75" s="61"/>
      <c r="TVZ75" s="61"/>
      <c r="TWA75" s="61"/>
      <c r="TWB75" s="61"/>
      <c r="TWC75" s="61"/>
      <c r="TWD75" s="61"/>
      <c r="TWE75" s="61"/>
      <c r="TWF75" s="61"/>
      <c r="TWG75" s="61"/>
      <c r="TWH75" s="61"/>
      <c r="TWI75" s="61"/>
      <c r="TWJ75" s="61"/>
      <c r="TWK75" s="61"/>
      <c r="TWL75" s="61"/>
      <c r="TWM75" s="61"/>
      <c r="TWN75" s="61"/>
      <c r="TWO75" s="61"/>
      <c r="TWP75" s="61"/>
      <c r="TWQ75" s="61"/>
      <c r="TWR75" s="61"/>
      <c r="TWS75" s="61"/>
      <c r="TWT75" s="61"/>
      <c r="TWU75" s="61"/>
      <c r="TWV75" s="61"/>
      <c r="TWW75" s="61"/>
      <c r="TWX75" s="61"/>
      <c r="TWY75" s="61"/>
      <c r="TWZ75" s="61"/>
      <c r="TXA75" s="61"/>
      <c r="TXB75" s="61"/>
      <c r="TXC75" s="61"/>
      <c r="TXD75" s="61"/>
      <c r="TXE75" s="61"/>
      <c r="TXF75" s="61"/>
      <c r="TXG75" s="61"/>
      <c r="TXH75" s="61"/>
      <c r="TXI75" s="61"/>
      <c r="TXJ75" s="61"/>
      <c r="TXK75" s="61"/>
      <c r="TXL75" s="61"/>
      <c r="TXM75" s="61"/>
      <c r="TXN75" s="61"/>
      <c r="TXO75" s="61"/>
      <c r="TXP75" s="61"/>
      <c r="TXQ75" s="61"/>
      <c r="TXR75" s="61"/>
      <c r="TXS75" s="61"/>
      <c r="TXT75" s="61"/>
      <c r="TXU75" s="61"/>
      <c r="TXV75" s="61"/>
      <c r="TXW75" s="61"/>
      <c r="TXX75" s="61"/>
      <c r="TXY75" s="61"/>
      <c r="TXZ75" s="61"/>
      <c r="TYA75" s="61"/>
      <c r="TYB75" s="61"/>
      <c r="TYC75" s="61"/>
      <c r="TYD75" s="61"/>
      <c r="TYE75" s="61"/>
      <c r="TYF75" s="61"/>
      <c r="TYG75" s="61"/>
      <c r="TYH75" s="61"/>
      <c r="TYI75" s="61"/>
      <c r="TYJ75" s="61"/>
      <c r="TYK75" s="61"/>
      <c r="TYL75" s="61"/>
      <c r="TYM75" s="61"/>
      <c r="TYN75" s="61"/>
      <c r="TYO75" s="61"/>
      <c r="TYP75" s="61"/>
      <c r="TYQ75" s="61"/>
      <c r="TYR75" s="61"/>
      <c r="TYS75" s="61"/>
      <c r="TYT75" s="61"/>
      <c r="TYU75" s="61"/>
      <c r="TYV75" s="61"/>
      <c r="TYW75" s="61"/>
      <c r="TYX75" s="61"/>
      <c r="TYY75" s="61"/>
      <c r="TYZ75" s="61"/>
      <c r="TZA75" s="61"/>
      <c r="TZB75" s="61"/>
      <c r="TZC75" s="61"/>
      <c r="TZD75" s="61"/>
      <c r="TZE75" s="61"/>
      <c r="TZF75" s="61"/>
      <c r="TZG75" s="61"/>
      <c r="TZH75" s="61"/>
      <c r="TZI75" s="61"/>
      <c r="TZJ75" s="61"/>
      <c r="TZK75" s="61"/>
      <c r="TZL75" s="61"/>
      <c r="TZM75" s="61"/>
      <c r="TZN75" s="61"/>
      <c r="TZO75" s="61"/>
      <c r="TZP75" s="61"/>
      <c r="TZQ75" s="61"/>
      <c r="TZR75" s="61"/>
      <c r="TZS75" s="61"/>
      <c r="TZT75" s="61"/>
      <c r="TZU75" s="61"/>
      <c r="TZV75" s="61"/>
      <c r="TZW75" s="61"/>
      <c r="TZX75" s="61"/>
      <c r="TZY75" s="61"/>
      <c r="TZZ75" s="61"/>
      <c r="UAA75" s="61"/>
      <c r="UAB75" s="61"/>
      <c r="UAC75" s="61"/>
      <c r="UAD75" s="61"/>
      <c r="UAE75" s="61"/>
      <c r="UAF75" s="61"/>
      <c r="UAG75" s="61"/>
      <c r="UAH75" s="61"/>
      <c r="UAI75" s="61"/>
      <c r="UAJ75" s="61"/>
      <c r="UAK75" s="61"/>
      <c r="UAL75" s="61"/>
      <c r="UAM75" s="61"/>
      <c r="UAN75" s="61"/>
      <c r="UAO75" s="61"/>
      <c r="UAP75" s="61"/>
      <c r="UAQ75" s="61"/>
      <c r="UAR75" s="61"/>
      <c r="UAS75" s="61"/>
      <c r="UAT75" s="61"/>
      <c r="UAU75" s="61"/>
      <c r="UAV75" s="61"/>
      <c r="UAW75" s="61"/>
      <c r="UAX75" s="61"/>
      <c r="UAY75" s="61"/>
      <c r="UAZ75" s="61"/>
      <c r="UBA75" s="61"/>
      <c r="UBB75" s="61"/>
      <c r="UBC75" s="61"/>
      <c r="UBD75" s="61"/>
      <c r="UBE75" s="61"/>
      <c r="UBF75" s="61"/>
      <c r="UBG75" s="61"/>
      <c r="UBH75" s="61"/>
      <c r="UBI75" s="61"/>
      <c r="UBJ75" s="61"/>
      <c r="UBK75" s="61"/>
      <c r="UBL75" s="61"/>
      <c r="UBM75" s="61"/>
      <c r="UBN75" s="61"/>
      <c r="UBO75" s="61"/>
      <c r="UBP75" s="61"/>
      <c r="UBQ75" s="61"/>
      <c r="UBR75" s="61"/>
      <c r="UBS75" s="61"/>
      <c r="UBT75" s="61"/>
      <c r="UBU75" s="61"/>
      <c r="UBV75" s="61"/>
      <c r="UBW75" s="61"/>
      <c r="UBX75" s="61"/>
      <c r="UBY75" s="61"/>
      <c r="UBZ75" s="61"/>
      <c r="UCA75" s="61"/>
      <c r="UCB75" s="61"/>
      <c r="UCC75" s="61"/>
      <c r="UCD75" s="61"/>
      <c r="UCE75" s="61"/>
      <c r="UCF75" s="61"/>
      <c r="UCG75" s="61"/>
      <c r="UCH75" s="61"/>
      <c r="UCI75" s="61"/>
      <c r="UCJ75" s="61"/>
      <c r="UCK75" s="61"/>
      <c r="UCL75" s="61"/>
      <c r="UCM75" s="61"/>
      <c r="UCN75" s="61"/>
      <c r="UCO75" s="61"/>
      <c r="UCP75" s="61"/>
      <c r="UCQ75" s="61"/>
      <c r="UCR75" s="61"/>
      <c r="UCS75" s="61"/>
      <c r="UCT75" s="61"/>
      <c r="UCU75" s="61"/>
      <c r="UCV75" s="61"/>
      <c r="UCW75" s="61"/>
      <c r="UCX75" s="61"/>
      <c r="UCY75" s="61"/>
      <c r="UCZ75" s="61"/>
      <c r="UDA75" s="61"/>
      <c r="UDB75" s="61"/>
      <c r="UDC75" s="61"/>
      <c r="UDD75" s="61"/>
      <c r="UDE75" s="61"/>
      <c r="UDF75" s="61"/>
      <c r="UDG75" s="61"/>
      <c r="UDH75" s="61"/>
      <c r="UDI75" s="61"/>
      <c r="UDJ75" s="61"/>
      <c r="UDK75" s="61"/>
      <c r="UDL75" s="61"/>
      <c r="UDM75" s="61"/>
      <c r="UDN75" s="61"/>
      <c r="UDO75" s="61"/>
      <c r="UDP75" s="61"/>
      <c r="UDQ75" s="61"/>
      <c r="UDR75" s="61"/>
      <c r="UDS75" s="61"/>
      <c r="UDT75" s="61"/>
      <c r="UDU75" s="61"/>
      <c r="UDV75" s="61"/>
      <c r="UDW75" s="61"/>
      <c r="UDX75" s="61"/>
      <c r="UDY75" s="61"/>
      <c r="UDZ75" s="61"/>
      <c r="UEA75" s="61"/>
      <c r="UEB75" s="61"/>
      <c r="UEC75" s="61"/>
      <c r="UED75" s="61"/>
      <c r="UEE75" s="61"/>
      <c r="UEF75" s="61"/>
      <c r="UEG75" s="61"/>
      <c r="UEH75" s="61"/>
      <c r="UEI75" s="61"/>
      <c r="UEJ75" s="61"/>
      <c r="UEK75" s="61"/>
      <c r="UEL75" s="61"/>
      <c r="UEM75" s="61"/>
      <c r="UEN75" s="61"/>
      <c r="UEO75" s="61"/>
      <c r="UEP75" s="61"/>
      <c r="UEQ75" s="61"/>
      <c r="UER75" s="61"/>
      <c r="UES75" s="61"/>
      <c r="UET75" s="61"/>
      <c r="UEU75" s="61"/>
      <c r="UEV75" s="61"/>
      <c r="UEW75" s="61"/>
      <c r="UEX75" s="61"/>
      <c r="UEY75" s="61"/>
      <c r="UEZ75" s="61"/>
      <c r="UFA75" s="61"/>
      <c r="UFB75" s="61"/>
      <c r="UFC75" s="61"/>
      <c r="UFD75" s="61"/>
      <c r="UFE75" s="61"/>
      <c r="UFF75" s="61"/>
      <c r="UFG75" s="61"/>
      <c r="UFH75" s="61"/>
      <c r="UFI75" s="61"/>
      <c r="UFJ75" s="61"/>
      <c r="UFK75" s="61"/>
      <c r="UFL75" s="61"/>
      <c r="UFM75" s="61"/>
      <c r="UFN75" s="61"/>
      <c r="UFO75" s="61"/>
      <c r="UFP75" s="61"/>
      <c r="UFQ75" s="61"/>
      <c r="UFR75" s="61"/>
      <c r="UFS75" s="61"/>
      <c r="UFT75" s="61"/>
      <c r="UFU75" s="61"/>
      <c r="UFV75" s="61"/>
      <c r="UFW75" s="61"/>
      <c r="UFX75" s="61"/>
      <c r="UFY75" s="61"/>
      <c r="UFZ75" s="61"/>
      <c r="UGA75" s="61"/>
      <c r="UGB75" s="61"/>
      <c r="UGC75" s="61"/>
      <c r="UGD75" s="61"/>
      <c r="UGE75" s="61"/>
      <c r="UGF75" s="61"/>
      <c r="UGG75" s="61"/>
      <c r="UGH75" s="61"/>
      <c r="UGI75" s="61"/>
      <c r="UGJ75" s="61"/>
      <c r="UGK75" s="61"/>
      <c r="UGL75" s="61"/>
      <c r="UGM75" s="61"/>
      <c r="UGN75" s="61"/>
      <c r="UGO75" s="61"/>
      <c r="UGP75" s="61"/>
      <c r="UGQ75" s="61"/>
      <c r="UGR75" s="61"/>
      <c r="UGS75" s="61"/>
      <c r="UGT75" s="61"/>
      <c r="UGU75" s="61"/>
      <c r="UGV75" s="61"/>
      <c r="UGW75" s="61"/>
      <c r="UGX75" s="61"/>
      <c r="UGY75" s="61"/>
      <c r="UGZ75" s="61"/>
      <c r="UHA75" s="61"/>
      <c r="UHB75" s="61"/>
      <c r="UHC75" s="61"/>
      <c r="UHD75" s="61"/>
      <c r="UHE75" s="61"/>
      <c r="UHF75" s="61"/>
      <c r="UHG75" s="61"/>
      <c r="UHH75" s="61"/>
      <c r="UHI75" s="61"/>
      <c r="UHJ75" s="61"/>
      <c r="UHK75" s="61"/>
      <c r="UHL75" s="61"/>
      <c r="UHM75" s="61"/>
      <c r="UHN75" s="61"/>
      <c r="UHO75" s="61"/>
      <c r="UHP75" s="61"/>
      <c r="UHQ75" s="61"/>
      <c r="UHR75" s="61"/>
      <c r="UHS75" s="61"/>
      <c r="UHT75" s="61"/>
      <c r="UHU75" s="61"/>
      <c r="UHV75" s="61"/>
      <c r="UHW75" s="61"/>
      <c r="UHX75" s="61"/>
      <c r="UHY75" s="61"/>
      <c r="UHZ75" s="61"/>
      <c r="UIA75" s="61"/>
      <c r="UIB75" s="61"/>
      <c r="UIC75" s="61"/>
      <c r="UID75" s="61"/>
      <c r="UIE75" s="61"/>
      <c r="UIF75" s="61"/>
      <c r="UIG75" s="61"/>
      <c r="UIH75" s="61"/>
      <c r="UII75" s="61"/>
      <c r="UIJ75" s="61"/>
      <c r="UIK75" s="61"/>
      <c r="UIL75" s="61"/>
      <c r="UIM75" s="61"/>
      <c r="UIN75" s="61"/>
      <c r="UIO75" s="61"/>
      <c r="UIP75" s="61"/>
      <c r="UIQ75" s="61"/>
      <c r="UIR75" s="61"/>
      <c r="UIS75" s="61"/>
      <c r="UIT75" s="61"/>
      <c r="UIU75" s="61"/>
      <c r="UIV75" s="61"/>
      <c r="UIW75" s="61"/>
      <c r="UIX75" s="61"/>
      <c r="UIY75" s="61"/>
      <c r="UIZ75" s="61"/>
      <c r="UJA75" s="61"/>
      <c r="UJB75" s="61"/>
      <c r="UJC75" s="61"/>
      <c r="UJD75" s="61"/>
      <c r="UJE75" s="61"/>
      <c r="UJF75" s="61"/>
      <c r="UJG75" s="61"/>
      <c r="UJH75" s="61"/>
      <c r="UJI75" s="61"/>
      <c r="UJJ75" s="61"/>
      <c r="UJK75" s="61"/>
      <c r="UJL75" s="61"/>
      <c r="UJM75" s="61"/>
      <c r="UJN75" s="61"/>
      <c r="UJO75" s="61"/>
      <c r="UJP75" s="61"/>
      <c r="UJQ75" s="61"/>
      <c r="UJR75" s="61"/>
      <c r="UJS75" s="61"/>
      <c r="UJT75" s="61"/>
      <c r="UJU75" s="61"/>
      <c r="UJV75" s="61"/>
      <c r="UJW75" s="61"/>
      <c r="UJX75" s="61"/>
      <c r="UJY75" s="61"/>
      <c r="UJZ75" s="61"/>
      <c r="UKA75" s="61"/>
      <c r="UKB75" s="61"/>
      <c r="UKC75" s="61"/>
      <c r="UKD75" s="61"/>
      <c r="UKE75" s="61"/>
      <c r="UKF75" s="61"/>
      <c r="UKG75" s="61"/>
      <c r="UKH75" s="61"/>
      <c r="UKI75" s="61"/>
      <c r="UKJ75" s="61"/>
      <c r="UKK75" s="61"/>
      <c r="UKL75" s="61"/>
      <c r="UKM75" s="61"/>
      <c r="UKN75" s="61"/>
      <c r="UKO75" s="61"/>
      <c r="UKP75" s="61"/>
      <c r="UKQ75" s="61"/>
      <c r="UKR75" s="61"/>
      <c r="UKS75" s="61"/>
      <c r="UKT75" s="61"/>
      <c r="UKU75" s="61"/>
      <c r="UKV75" s="61"/>
      <c r="UKW75" s="61"/>
      <c r="UKX75" s="61"/>
      <c r="UKY75" s="61"/>
      <c r="UKZ75" s="61"/>
      <c r="ULA75" s="61"/>
      <c r="ULB75" s="61"/>
      <c r="ULC75" s="61"/>
      <c r="ULD75" s="61"/>
      <c r="ULE75" s="61"/>
      <c r="ULF75" s="61"/>
      <c r="ULG75" s="61"/>
      <c r="ULH75" s="61"/>
      <c r="ULI75" s="61"/>
      <c r="ULJ75" s="61"/>
      <c r="ULK75" s="61"/>
      <c r="ULL75" s="61"/>
      <c r="ULM75" s="61"/>
      <c r="ULN75" s="61"/>
      <c r="ULO75" s="61"/>
      <c r="ULP75" s="61"/>
      <c r="ULQ75" s="61"/>
      <c r="ULR75" s="61"/>
      <c r="ULS75" s="61"/>
      <c r="ULT75" s="61"/>
      <c r="ULU75" s="61"/>
      <c r="ULV75" s="61"/>
      <c r="ULW75" s="61"/>
      <c r="ULX75" s="61"/>
      <c r="ULY75" s="61"/>
      <c r="ULZ75" s="61"/>
      <c r="UMA75" s="61"/>
      <c r="UMB75" s="61"/>
      <c r="UMC75" s="61"/>
      <c r="UMD75" s="61"/>
      <c r="UME75" s="61"/>
      <c r="UMF75" s="61"/>
      <c r="UMG75" s="61"/>
      <c r="UMH75" s="61"/>
      <c r="UMI75" s="61"/>
      <c r="UMJ75" s="61"/>
      <c r="UMK75" s="61"/>
      <c r="UML75" s="61"/>
      <c r="UMM75" s="61"/>
      <c r="UMN75" s="61"/>
      <c r="UMO75" s="61"/>
      <c r="UMP75" s="61"/>
      <c r="UMQ75" s="61"/>
      <c r="UMR75" s="61"/>
      <c r="UMS75" s="61"/>
      <c r="UMT75" s="61"/>
      <c r="UMU75" s="61"/>
      <c r="UMV75" s="61"/>
      <c r="UMW75" s="61"/>
      <c r="UMX75" s="61"/>
      <c r="UMY75" s="61"/>
      <c r="UMZ75" s="61"/>
      <c r="UNA75" s="61"/>
      <c r="UNB75" s="61"/>
      <c r="UNC75" s="61"/>
      <c r="UND75" s="61"/>
      <c r="UNE75" s="61"/>
      <c r="UNF75" s="61"/>
      <c r="UNG75" s="61"/>
      <c r="UNH75" s="61"/>
      <c r="UNI75" s="61"/>
      <c r="UNJ75" s="61"/>
      <c r="UNK75" s="61"/>
      <c r="UNL75" s="61"/>
      <c r="UNM75" s="61"/>
      <c r="UNN75" s="61"/>
      <c r="UNO75" s="61"/>
      <c r="UNP75" s="61"/>
      <c r="UNQ75" s="61"/>
      <c r="UNR75" s="61"/>
      <c r="UNS75" s="61"/>
      <c r="UNT75" s="61"/>
      <c r="UNU75" s="61"/>
      <c r="UNV75" s="61"/>
      <c r="UNW75" s="61"/>
      <c r="UNX75" s="61"/>
      <c r="UNY75" s="61"/>
      <c r="UNZ75" s="61"/>
      <c r="UOA75" s="61"/>
      <c r="UOB75" s="61"/>
      <c r="UOC75" s="61"/>
      <c r="UOD75" s="61"/>
      <c r="UOE75" s="61"/>
      <c r="UOF75" s="61"/>
      <c r="UOG75" s="61"/>
      <c r="UOH75" s="61"/>
      <c r="UOI75" s="61"/>
      <c r="UOJ75" s="61"/>
      <c r="UOK75" s="61"/>
      <c r="UOL75" s="61"/>
      <c r="UOM75" s="61"/>
      <c r="UON75" s="61"/>
      <c r="UOO75" s="61"/>
      <c r="UOP75" s="61"/>
      <c r="UOQ75" s="61"/>
      <c r="UOR75" s="61"/>
      <c r="UOS75" s="61"/>
      <c r="UOT75" s="61"/>
      <c r="UOU75" s="61"/>
      <c r="UOV75" s="61"/>
      <c r="UOW75" s="61"/>
      <c r="UOX75" s="61"/>
      <c r="UOY75" s="61"/>
      <c r="UOZ75" s="61"/>
      <c r="UPA75" s="61"/>
      <c r="UPB75" s="61"/>
      <c r="UPC75" s="61"/>
      <c r="UPD75" s="61"/>
      <c r="UPE75" s="61"/>
      <c r="UPF75" s="61"/>
      <c r="UPG75" s="61"/>
      <c r="UPH75" s="61"/>
      <c r="UPI75" s="61"/>
      <c r="UPJ75" s="61"/>
      <c r="UPK75" s="61"/>
      <c r="UPL75" s="61"/>
      <c r="UPM75" s="61"/>
      <c r="UPN75" s="61"/>
      <c r="UPO75" s="61"/>
      <c r="UPP75" s="61"/>
      <c r="UPQ75" s="61"/>
      <c r="UPR75" s="61"/>
      <c r="UPS75" s="61"/>
      <c r="UPT75" s="61"/>
      <c r="UPU75" s="61"/>
      <c r="UPV75" s="61"/>
      <c r="UPW75" s="61"/>
      <c r="UPX75" s="61"/>
      <c r="UPY75" s="61"/>
      <c r="UPZ75" s="61"/>
      <c r="UQA75" s="61"/>
      <c r="UQB75" s="61"/>
      <c r="UQC75" s="61"/>
      <c r="UQD75" s="61"/>
      <c r="UQE75" s="61"/>
      <c r="UQF75" s="61"/>
      <c r="UQG75" s="61"/>
      <c r="UQH75" s="61"/>
      <c r="UQI75" s="61"/>
      <c r="UQJ75" s="61"/>
      <c r="UQK75" s="61"/>
      <c r="UQL75" s="61"/>
      <c r="UQM75" s="61"/>
      <c r="UQN75" s="61"/>
      <c r="UQO75" s="61"/>
      <c r="UQP75" s="61"/>
      <c r="UQQ75" s="61"/>
      <c r="UQR75" s="61"/>
      <c r="UQS75" s="61"/>
      <c r="UQT75" s="61"/>
      <c r="UQU75" s="61"/>
      <c r="UQV75" s="61"/>
      <c r="UQW75" s="61"/>
      <c r="UQX75" s="61"/>
      <c r="UQY75" s="61"/>
      <c r="UQZ75" s="61"/>
      <c r="URA75" s="61"/>
      <c r="URB75" s="61"/>
      <c r="URC75" s="61"/>
      <c r="URD75" s="61"/>
      <c r="URE75" s="61"/>
      <c r="URF75" s="61"/>
      <c r="URG75" s="61"/>
      <c r="URH75" s="61"/>
      <c r="URI75" s="61"/>
      <c r="URJ75" s="61"/>
      <c r="URK75" s="61"/>
      <c r="URL75" s="61"/>
      <c r="URM75" s="61"/>
      <c r="URN75" s="61"/>
      <c r="URO75" s="61"/>
      <c r="URP75" s="61"/>
      <c r="URQ75" s="61"/>
      <c r="URR75" s="61"/>
      <c r="URS75" s="61"/>
      <c r="URT75" s="61"/>
      <c r="URU75" s="61"/>
      <c r="URV75" s="61"/>
      <c r="URW75" s="61"/>
      <c r="URX75" s="61"/>
      <c r="URY75" s="61"/>
      <c r="URZ75" s="61"/>
      <c r="USA75" s="61"/>
      <c r="USB75" s="61"/>
      <c r="USC75" s="61"/>
      <c r="USD75" s="61"/>
      <c r="USE75" s="61"/>
      <c r="USF75" s="61"/>
      <c r="USG75" s="61"/>
      <c r="USH75" s="61"/>
      <c r="USI75" s="61"/>
      <c r="USJ75" s="61"/>
      <c r="USK75" s="61"/>
      <c r="USL75" s="61"/>
      <c r="USM75" s="61"/>
      <c r="USN75" s="61"/>
      <c r="USO75" s="61"/>
      <c r="USP75" s="61"/>
      <c r="USQ75" s="61"/>
      <c r="USR75" s="61"/>
      <c r="USS75" s="61"/>
      <c r="UST75" s="61"/>
      <c r="USU75" s="61"/>
      <c r="USV75" s="61"/>
      <c r="USW75" s="61"/>
      <c r="USX75" s="61"/>
      <c r="USY75" s="61"/>
      <c r="USZ75" s="61"/>
      <c r="UTA75" s="61"/>
      <c r="UTB75" s="61"/>
      <c r="UTC75" s="61"/>
      <c r="UTD75" s="61"/>
      <c r="UTE75" s="61"/>
      <c r="UTF75" s="61"/>
      <c r="UTG75" s="61"/>
      <c r="UTH75" s="61"/>
      <c r="UTI75" s="61"/>
      <c r="UTJ75" s="61"/>
      <c r="UTK75" s="61"/>
      <c r="UTL75" s="61"/>
      <c r="UTM75" s="61"/>
      <c r="UTN75" s="61"/>
      <c r="UTO75" s="61"/>
      <c r="UTP75" s="61"/>
      <c r="UTQ75" s="61"/>
      <c r="UTR75" s="61"/>
      <c r="UTS75" s="61"/>
      <c r="UTT75" s="61"/>
      <c r="UTU75" s="61"/>
      <c r="UTV75" s="61"/>
      <c r="UTW75" s="61"/>
      <c r="UTX75" s="61"/>
      <c r="UTY75" s="61"/>
      <c r="UTZ75" s="61"/>
      <c r="UUA75" s="61"/>
      <c r="UUB75" s="61"/>
      <c r="UUC75" s="61"/>
      <c r="UUD75" s="61"/>
      <c r="UUE75" s="61"/>
      <c r="UUF75" s="61"/>
      <c r="UUG75" s="61"/>
      <c r="UUH75" s="61"/>
      <c r="UUI75" s="61"/>
      <c r="UUJ75" s="61"/>
      <c r="UUK75" s="61"/>
      <c r="UUL75" s="61"/>
      <c r="UUM75" s="61"/>
      <c r="UUN75" s="61"/>
      <c r="UUO75" s="61"/>
      <c r="UUP75" s="61"/>
      <c r="UUQ75" s="61"/>
      <c r="UUR75" s="61"/>
      <c r="UUS75" s="61"/>
      <c r="UUT75" s="61"/>
      <c r="UUU75" s="61"/>
      <c r="UUV75" s="61"/>
      <c r="UUW75" s="61"/>
      <c r="UUX75" s="61"/>
      <c r="UUY75" s="61"/>
      <c r="UUZ75" s="61"/>
      <c r="UVA75" s="61"/>
      <c r="UVB75" s="61"/>
      <c r="UVC75" s="61"/>
      <c r="UVD75" s="61"/>
      <c r="UVE75" s="61"/>
      <c r="UVF75" s="61"/>
      <c r="UVG75" s="61"/>
      <c r="UVH75" s="61"/>
      <c r="UVI75" s="61"/>
      <c r="UVJ75" s="61"/>
      <c r="UVK75" s="61"/>
      <c r="UVL75" s="61"/>
      <c r="UVM75" s="61"/>
      <c r="UVN75" s="61"/>
      <c r="UVO75" s="61"/>
      <c r="UVP75" s="61"/>
      <c r="UVQ75" s="61"/>
      <c r="UVR75" s="61"/>
      <c r="UVS75" s="61"/>
      <c r="UVT75" s="61"/>
      <c r="UVU75" s="61"/>
      <c r="UVV75" s="61"/>
      <c r="UVW75" s="61"/>
      <c r="UVX75" s="61"/>
      <c r="UVY75" s="61"/>
      <c r="UVZ75" s="61"/>
      <c r="UWA75" s="61"/>
      <c r="UWB75" s="61"/>
      <c r="UWC75" s="61"/>
      <c r="UWD75" s="61"/>
      <c r="UWE75" s="61"/>
      <c r="UWF75" s="61"/>
      <c r="UWG75" s="61"/>
      <c r="UWH75" s="61"/>
      <c r="UWI75" s="61"/>
      <c r="UWJ75" s="61"/>
      <c r="UWK75" s="61"/>
      <c r="UWL75" s="61"/>
      <c r="UWM75" s="61"/>
      <c r="UWN75" s="61"/>
      <c r="UWO75" s="61"/>
      <c r="UWP75" s="61"/>
      <c r="UWQ75" s="61"/>
      <c r="UWR75" s="61"/>
      <c r="UWS75" s="61"/>
      <c r="UWT75" s="61"/>
      <c r="UWU75" s="61"/>
      <c r="UWV75" s="61"/>
      <c r="UWW75" s="61"/>
      <c r="UWX75" s="61"/>
      <c r="UWY75" s="61"/>
      <c r="UWZ75" s="61"/>
      <c r="UXA75" s="61"/>
      <c r="UXB75" s="61"/>
      <c r="UXC75" s="61"/>
      <c r="UXD75" s="61"/>
      <c r="UXE75" s="61"/>
      <c r="UXF75" s="61"/>
      <c r="UXG75" s="61"/>
      <c r="UXH75" s="61"/>
      <c r="UXI75" s="61"/>
      <c r="UXJ75" s="61"/>
      <c r="UXK75" s="61"/>
      <c r="UXL75" s="61"/>
      <c r="UXM75" s="61"/>
      <c r="UXN75" s="61"/>
      <c r="UXO75" s="61"/>
      <c r="UXP75" s="61"/>
      <c r="UXQ75" s="61"/>
      <c r="UXR75" s="61"/>
      <c r="UXS75" s="61"/>
      <c r="UXT75" s="61"/>
      <c r="UXU75" s="61"/>
      <c r="UXV75" s="61"/>
      <c r="UXW75" s="61"/>
      <c r="UXX75" s="61"/>
      <c r="UXY75" s="61"/>
      <c r="UXZ75" s="61"/>
      <c r="UYA75" s="61"/>
      <c r="UYB75" s="61"/>
      <c r="UYC75" s="61"/>
      <c r="UYD75" s="61"/>
      <c r="UYE75" s="61"/>
      <c r="UYF75" s="61"/>
      <c r="UYG75" s="61"/>
      <c r="UYH75" s="61"/>
      <c r="UYI75" s="61"/>
      <c r="UYJ75" s="61"/>
      <c r="UYK75" s="61"/>
      <c r="UYL75" s="61"/>
      <c r="UYM75" s="61"/>
      <c r="UYN75" s="61"/>
      <c r="UYO75" s="61"/>
      <c r="UYP75" s="61"/>
      <c r="UYQ75" s="61"/>
      <c r="UYR75" s="61"/>
      <c r="UYS75" s="61"/>
      <c r="UYT75" s="61"/>
      <c r="UYU75" s="61"/>
      <c r="UYV75" s="61"/>
      <c r="UYW75" s="61"/>
      <c r="UYX75" s="61"/>
      <c r="UYY75" s="61"/>
      <c r="UYZ75" s="61"/>
      <c r="UZA75" s="61"/>
      <c r="UZB75" s="61"/>
      <c r="UZC75" s="61"/>
      <c r="UZD75" s="61"/>
      <c r="UZE75" s="61"/>
      <c r="UZF75" s="61"/>
      <c r="UZG75" s="61"/>
      <c r="UZH75" s="61"/>
      <c r="UZI75" s="61"/>
      <c r="UZJ75" s="61"/>
      <c r="UZK75" s="61"/>
      <c r="UZL75" s="61"/>
      <c r="UZM75" s="61"/>
      <c r="UZN75" s="61"/>
      <c r="UZO75" s="61"/>
      <c r="UZP75" s="61"/>
      <c r="UZQ75" s="61"/>
      <c r="UZR75" s="61"/>
      <c r="UZS75" s="61"/>
      <c r="UZT75" s="61"/>
      <c r="UZU75" s="61"/>
      <c r="UZV75" s="61"/>
      <c r="UZW75" s="61"/>
      <c r="UZX75" s="61"/>
      <c r="UZY75" s="61"/>
      <c r="UZZ75" s="61"/>
      <c r="VAA75" s="61"/>
      <c r="VAB75" s="61"/>
      <c r="VAC75" s="61"/>
      <c r="VAD75" s="61"/>
      <c r="VAE75" s="61"/>
      <c r="VAF75" s="61"/>
      <c r="VAG75" s="61"/>
      <c r="VAH75" s="61"/>
      <c r="VAI75" s="61"/>
      <c r="VAJ75" s="61"/>
      <c r="VAK75" s="61"/>
      <c r="VAL75" s="61"/>
      <c r="VAM75" s="61"/>
      <c r="VAN75" s="61"/>
      <c r="VAO75" s="61"/>
      <c r="VAP75" s="61"/>
      <c r="VAQ75" s="61"/>
      <c r="VAR75" s="61"/>
      <c r="VAS75" s="61"/>
      <c r="VAT75" s="61"/>
      <c r="VAU75" s="61"/>
      <c r="VAV75" s="61"/>
      <c r="VAW75" s="61"/>
      <c r="VAX75" s="61"/>
      <c r="VAY75" s="61"/>
      <c r="VAZ75" s="61"/>
      <c r="VBA75" s="61"/>
      <c r="VBB75" s="61"/>
      <c r="VBC75" s="61"/>
      <c r="VBD75" s="61"/>
      <c r="VBE75" s="61"/>
      <c r="VBF75" s="61"/>
      <c r="VBG75" s="61"/>
      <c r="VBH75" s="61"/>
      <c r="VBI75" s="61"/>
      <c r="VBJ75" s="61"/>
      <c r="VBK75" s="61"/>
      <c r="VBL75" s="61"/>
      <c r="VBM75" s="61"/>
      <c r="VBN75" s="61"/>
      <c r="VBO75" s="61"/>
      <c r="VBP75" s="61"/>
      <c r="VBQ75" s="61"/>
      <c r="VBR75" s="61"/>
      <c r="VBS75" s="61"/>
      <c r="VBT75" s="61"/>
      <c r="VBU75" s="61"/>
      <c r="VBV75" s="61"/>
      <c r="VBW75" s="61"/>
      <c r="VBX75" s="61"/>
      <c r="VBY75" s="61"/>
      <c r="VBZ75" s="61"/>
      <c r="VCA75" s="61"/>
      <c r="VCB75" s="61"/>
      <c r="VCC75" s="61"/>
      <c r="VCD75" s="61"/>
      <c r="VCE75" s="61"/>
      <c r="VCF75" s="61"/>
      <c r="VCG75" s="61"/>
      <c r="VCH75" s="61"/>
      <c r="VCI75" s="61"/>
      <c r="VCJ75" s="61"/>
      <c r="VCK75" s="61"/>
      <c r="VCL75" s="61"/>
      <c r="VCM75" s="61"/>
      <c r="VCN75" s="61"/>
      <c r="VCO75" s="61"/>
      <c r="VCP75" s="61"/>
      <c r="VCQ75" s="61"/>
      <c r="VCR75" s="61"/>
      <c r="VCS75" s="61"/>
      <c r="VCT75" s="61"/>
      <c r="VCU75" s="61"/>
      <c r="VCV75" s="61"/>
      <c r="VCW75" s="61"/>
      <c r="VCX75" s="61"/>
      <c r="VCY75" s="61"/>
      <c r="VCZ75" s="61"/>
      <c r="VDA75" s="61"/>
      <c r="VDB75" s="61"/>
      <c r="VDC75" s="61"/>
      <c r="VDD75" s="61"/>
      <c r="VDE75" s="61"/>
      <c r="VDF75" s="61"/>
      <c r="VDG75" s="61"/>
      <c r="VDH75" s="61"/>
      <c r="VDI75" s="61"/>
      <c r="VDJ75" s="61"/>
      <c r="VDK75" s="61"/>
      <c r="VDL75" s="61"/>
      <c r="VDM75" s="61"/>
      <c r="VDN75" s="61"/>
      <c r="VDO75" s="61"/>
      <c r="VDP75" s="61"/>
      <c r="VDQ75" s="61"/>
      <c r="VDR75" s="61"/>
      <c r="VDS75" s="61"/>
      <c r="VDT75" s="61"/>
      <c r="VDU75" s="61"/>
      <c r="VDV75" s="61"/>
      <c r="VDW75" s="61"/>
      <c r="VDX75" s="61"/>
      <c r="VDY75" s="61"/>
      <c r="VDZ75" s="61"/>
      <c r="VEA75" s="61"/>
      <c r="VEB75" s="61"/>
      <c r="VEC75" s="61"/>
      <c r="VED75" s="61"/>
      <c r="VEE75" s="61"/>
      <c r="VEF75" s="61"/>
      <c r="VEG75" s="61"/>
      <c r="VEH75" s="61"/>
      <c r="VEI75" s="61"/>
      <c r="VEJ75" s="61"/>
      <c r="VEK75" s="61"/>
      <c r="VEL75" s="61"/>
      <c r="VEM75" s="61"/>
      <c r="VEN75" s="61"/>
      <c r="VEO75" s="61"/>
      <c r="VEP75" s="61"/>
      <c r="VEQ75" s="61"/>
      <c r="VER75" s="61"/>
      <c r="VES75" s="61"/>
      <c r="VET75" s="61"/>
      <c r="VEU75" s="61"/>
      <c r="VEV75" s="61"/>
      <c r="VEW75" s="61"/>
      <c r="VEX75" s="61"/>
      <c r="VEY75" s="61"/>
      <c r="VEZ75" s="61"/>
      <c r="VFA75" s="61"/>
      <c r="VFB75" s="61"/>
      <c r="VFC75" s="61"/>
      <c r="VFD75" s="61"/>
      <c r="VFE75" s="61"/>
      <c r="VFF75" s="61"/>
      <c r="VFG75" s="61"/>
      <c r="VFH75" s="61"/>
      <c r="VFI75" s="61"/>
      <c r="VFJ75" s="61"/>
      <c r="VFK75" s="61"/>
      <c r="VFL75" s="61"/>
      <c r="VFM75" s="61"/>
      <c r="VFN75" s="61"/>
      <c r="VFO75" s="61"/>
      <c r="VFP75" s="61"/>
      <c r="VFQ75" s="61"/>
      <c r="VFR75" s="61"/>
      <c r="VFS75" s="61"/>
      <c r="VFT75" s="61"/>
      <c r="VFU75" s="61"/>
      <c r="VFV75" s="61"/>
      <c r="VFW75" s="61"/>
      <c r="VFX75" s="61"/>
      <c r="VFY75" s="61"/>
      <c r="VFZ75" s="61"/>
      <c r="VGA75" s="61"/>
      <c r="VGB75" s="61"/>
      <c r="VGC75" s="61"/>
      <c r="VGD75" s="61"/>
      <c r="VGE75" s="61"/>
      <c r="VGF75" s="61"/>
      <c r="VGG75" s="61"/>
      <c r="VGH75" s="61"/>
      <c r="VGI75" s="61"/>
      <c r="VGJ75" s="61"/>
      <c r="VGK75" s="61"/>
      <c r="VGL75" s="61"/>
      <c r="VGM75" s="61"/>
      <c r="VGN75" s="61"/>
      <c r="VGO75" s="61"/>
      <c r="VGP75" s="61"/>
      <c r="VGQ75" s="61"/>
      <c r="VGR75" s="61"/>
      <c r="VGS75" s="61"/>
      <c r="VGT75" s="61"/>
      <c r="VGU75" s="61"/>
      <c r="VGV75" s="61"/>
      <c r="VGW75" s="61"/>
      <c r="VGX75" s="61"/>
      <c r="VGY75" s="61"/>
      <c r="VGZ75" s="61"/>
      <c r="VHA75" s="61"/>
      <c r="VHB75" s="61"/>
      <c r="VHC75" s="61"/>
      <c r="VHD75" s="61"/>
      <c r="VHE75" s="61"/>
      <c r="VHF75" s="61"/>
      <c r="VHG75" s="61"/>
      <c r="VHH75" s="61"/>
      <c r="VHI75" s="61"/>
      <c r="VHJ75" s="61"/>
      <c r="VHK75" s="61"/>
      <c r="VHL75" s="61"/>
      <c r="VHM75" s="61"/>
      <c r="VHN75" s="61"/>
      <c r="VHO75" s="61"/>
      <c r="VHP75" s="61"/>
      <c r="VHQ75" s="61"/>
      <c r="VHR75" s="61"/>
      <c r="VHS75" s="61"/>
      <c r="VHT75" s="61"/>
      <c r="VHU75" s="61"/>
      <c r="VHV75" s="61"/>
      <c r="VHW75" s="61"/>
      <c r="VHX75" s="61"/>
      <c r="VHY75" s="61"/>
      <c r="VHZ75" s="61"/>
      <c r="VIA75" s="61"/>
      <c r="VIB75" s="61"/>
      <c r="VIC75" s="61"/>
      <c r="VID75" s="61"/>
      <c r="VIE75" s="61"/>
      <c r="VIF75" s="61"/>
      <c r="VIG75" s="61"/>
      <c r="VIH75" s="61"/>
      <c r="VII75" s="61"/>
      <c r="VIJ75" s="61"/>
      <c r="VIK75" s="61"/>
      <c r="VIL75" s="61"/>
      <c r="VIM75" s="61"/>
      <c r="VIN75" s="61"/>
      <c r="VIO75" s="61"/>
      <c r="VIP75" s="61"/>
      <c r="VIQ75" s="61"/>
      <c r="VIR75" s="61"/>
      <c r="VIS75" s="61"/>
      <c r="VIT75" s="61"/>
      <c r="VIU75" s="61"/>
      <c r="VIV75" s="61"/>
      <c r="VIW75" s="61"/>
      <c r="VIX75" s="61"/>
      <c r="VIY75" s="61"/>
      <c r="VIZ75" s="61"/>
      <c r="VJA75" s="61"/>
      <c r="VJB75" s="61"/>
      <c r="VJC75" s="61"/>
      <c r="VJD75" s="61"/>
      <c r="VJE75" s="61"/>
      <c r="VJF75" s="61"/>
      <c r="VJG75" s="61"/>
      <c r="VJH75" s="61"/>
      <c r="VJI75" s="61"/>
      <c r="VJJ75" s="61"/>
      <c r="VJK75" s="61"/>
      <c r="VJL75" s="61"/>
      <c r="VJM75" s="61"/>
      <c r="VJN75" s="61"/>
      <c r="VJO75" s="61"/>
      <c r="VJP75" s="61"/>
      <c r="VJQ75" s="61"/>
      <c r="VJR75" s="61"/>
      <c r="VJS75" s="61"/>
      <c r="VJT75" s="61"/>
      <c r="VJU75" s="61"/>
      <c r="VJV75" s="61"/>
      <c r="VJW75" s="61"/>
      <c r="VJX75" s="61"/>
      <c r="VJY75" s="61"/>
      <c r="VJZ75" s="61"/>
      <c r="VKA75" s="61"/>
      <c r="VKB75" s="61"/>
      <c r="VKC75" s="61"/>
      <c r="VKD75" s="61"/>
      <c r="VKE75" s="61"/>
      <c r="VKF75" s="61"/>
      <c r="VKG75" s="61"/>
      <c r="VKH75" s="61"/>
      <c r="VKI75" s="61"/>
      <c r="VKJ75" s="61"/>
      <c r="VKK75" s="61"/>
      <c r="VKL75" s="61"/>
      <c r="VKM75" s="61"/>
      <c r="VKN75" s="61"/>
      <c r="VKO75" s="61"/>
      <c r="VKP75" s="61"/>
      <c r="VKQ75" s="61"/>
      <c r="VKR75" s="61"/>
      <c r="VKS75" s="61"/>
      <c r="VKT75" s="61"/>
      <c r="VKU75" s="61"/>
      <c r="VKV75" s="61"/>
      <c r="VKW75" s="61"/>
      <c r="VKX75" s="61"/>
      <c r="VKY75" s="61"/>
      <c r="VKZ75" s="61"/>
      <c r="VLA75" s="61"/>
      <c r="VLB75" s="61"/>
      <c r="VLC75" s="61"/>
      <c r="VLD75" s="61"/>
      <c r="VLE75" s="61"/>
      <c r="VLF75" s="61"/>
      <c r="VLG75" s="61"/>
      <c r="VLH75" s="61"/>
      <c r="VLI75" s="61"/>
      <c r="VLJ75" s="61"/>
      <c r="VLK75" s="61"/>
      <c r="VLL75" s="61"/>
      <c r="VLM75" s="61"/>
      <c r="VLN75" s="61"/>
      <c r="VLO75" s="61"/>
      <c r="VLP75" s="61"/>
      <c r="VLQ75" s="61"/>
      <c r="VLR75" s="61"/>
      <c r="VLS75" s="61"/>
      <c r="VLT75" s="61"/>
      <c r="VLU75" s="61"/>
      <c r="VLV75" s="61"/>
      <c r="VLW75" s="61"/>
      <c r="VLX75" s="61"/>
      <c r="VLY75" s="61"/>
      <c r="VLZ75" s="61"/>
      <c r="VMA75" s="61"/>
      <c r="VMB75" s="61"/>
      <c r="VMC75" s="61"/>
      <c r="VMD75" s="61"/>
      <c r="VME75" s="61"/>
      <c r="VMF75" s="61"/>
      <c r="VMG75" s="61"/>
      <c r="VMH75" s="61"/>
      <c r="VMI75" s="61"/>
      <c r="VMJ75" s="61"/>
      <c r="VMK75" s="61"/>
      <c r="VML75" s="61"/>
      <c r="VMM75" s="61"/>
      <c r="VMN75" s="61"/>
      <c r="VMO75" s="61"/>
      <c r="VMP75" s="61"/>
      <c r="VMQ75" s="61"/>
      <c r="VMR75" s="61"/>
      <c r="VMS75" s="61"/>
      <c r="VMT75" s="61"/>
      <c r="VMU75" s="61"/>
      <c r="VMV75" s="61"/>
      <c r="VMW75" s="61"/>
      <c r="VMX75" s="61"/>
      <c r="VMY75" s="61"/>
      <c r="VMZ75" s="61"/>
      <c r="VNA75" s="61"/>
      <c r="VNB75" s="61"/>
      <c r="VNC75" s="61"/>
      <c r="VND75" s="61"/>
      <c r="VNE75" s="61"/>
      <c r="VNF75" s="61"/>
      <c r="VNG75" s="61"/>
      <c r="VNH75" s="61"/>
      <c r="VNI75" s="61"/>
      <c r="VNJ75" s="61"/>
      <c r="VNK75" s="61"/>
      <c r="VNL75" s="61"/>
      <c r="VNM75" s="61"/>
      <c r="VNN75" s="61"/>
      <c r="VNO75" s="61"/>
      <c r="VNP75" s="61"/>
      <c r="VNQ75" s="61"/>
      <c r="VNR75" s="61"/>
      <c r="VNS75" s="61"/>
      <c r="VNT75" s="61"/>
      <c r="VNU75" s="61"/>
      <c r="VNV75" s="61"/>
      <c r="VNW75" s="61"/>
      <c r="VNX75" s="61"/>
      <c r="VNY75" s="61"/>
      <c r="VNZ75" s="61"/>
      <c r="VOA75" s="61"/>
      <c r="VOB75" s="61"/>
      <c r="VOC75" s="61"/>
      <c r="VOD75" s="61"/>
      <c r="VOE75" s="61"/>
      <c r="VOF75" s="61"/>
      <c r="VOG75" s="61"/>
      <c r="VOH75" s="61"/>
      <c r="VOI75" s="61"/>
      <c r="VOJ75" s="61"/>
      <c r="VOK75" s="61"/>
      <c r="VOL75" s="61"/>
      <c r="VOM75" s="61"/>
      <c r="VON75" s="61"/>
      <c r="VOO75" s="61"/>
      <c r="VOP75" s="61"/>
      <c r="VOQ75" s="61"/>
      <c r="VOR75" s="61"/>
      <c r="VOS75" s="61"/>
      <c r="VOT75" s="61"/>
      <c r="VOU75" s="61"/>
      <c r="VOV75" s="61"/>
      <c r="VOW75" s="61"/>
      <c r="VOX75" s="61"/>
      <c r="VOY75" s="61"/>
      <c r="VOZ75" s="61"/>
      <c r="VPA75" s="61"/>
      <c r="VPB75" s="61"/>
      <c r="VPC75" s="61"/>
      <c r="VPD75" s="61"/>
      <c r="VPE75" s="61"/>
      <c r="VPF75" s="61"/>
      <c r="VPG75" s="61"/>
      <c r="VPH75" s="61"/>
      <c r="VPI75" s="61"/>
      <c r="VPJ75" s="61"/>
      <c r="VPK75" s="61"/>
      <c r="VPL75" s="61"/>
      <c r="VPM75" s="61"/>
      <c r="VPN75" s="61"/>
      <c r="VPO75" s="61"/>
      <c r="VPP75" s="61"/>
      <c r="VPQ75" s="61"/>
      <c r="VPR75" s="61"/>
      <c r="VPS75" s="61"/>
      <c r="VPT75" s="61"/>
      <c r="VPU75" s="61"/>
      <c r="VPV75" s="61"/>
      <c r="VPW75" s="61"/>
      <c r="VPX75" s="61"/>
      <c r="VPY75" s="61"/>
      <c r="VPZ75" s="61"/>
      <c r="VQA75" s="61"/>
      <c r="VQB75" s="61"/>
      <c r="VQC75" s="61"/>
      <c r="VQD75" s="61"/>
      <c r="VQE75" s="61"/>
      <c r="VQF75" s="61"/>
      <c r="VQG75" s="61"/>
      <c r="VQH75" s="61"/>
      <c r="VQI75" s="61"/>
      <c r="VQJ75" s="61"/>
      <c r="VQK75" s="61"/>
      <c r="VQL75" s="61"/>
      <c r="VQM75" s="61"/>
      <c r="VQN75" s="61"/>
      <c r="VQO75" s="61"/>
      <c r="VQP75" s="61"/>
      <c r="VQQ75" s="61"/>
      <c r="VQR75" s="61"/>
      <c r="VQS75" s="61"/>
      <c r="VQT75" s="61"/>
      <c r="VQU75" s="61"/>
      <c r="VQV75" s="61"/>
      <c r="VQW75" s="61"/>
      <c r="VQX75" s="61"/>
      <c r="VQY75" s="61"/>
      <c r="VQZ75" s="61"/>
      <c r="VRA75" s="61"/>
      <c r="VRB75" s="61"/>
      <c r="VRC75" s="61"/>
      <c r="VRD75" s="61"/>
      <c r="VRE75" s="61"/>
      <c r="VRF75" s="61"/>
      <c r="VRG75" s="61"/>
      <c r="VRH75" s="61"/>
      <c r="VRI75" s="61"/>
      <c r="VRJ75" s="61"/>
      <c r="VRK75" s="61"/>
      <c r="VRL75" s="61"/>
      <c r="VRM75" s="61"/>
      <c r="VRN75" s="61"/>
      <c r="VRO75" s="61"/>
      <c r="VRP75" s="61"/>
      <c r="VRQ75" s="61"/>
      <c r="VRR75" s="61"/>
      <c r="VRS75" s="61"/>
      <c r="VRT75" s="61"/>
      <c r="VRU75" s="61"/>
      <c r="VRV75" s="61"/>
      <c r="VRW75" s="61"/>
      <c r="VRX75" s="61"/>
      <c r="VRY75" s="61"/>
      <c r="VRZ75" s="61"/>
      <c r="VSA75" s="61"/>
      <c r="VSB75" s="61"/>
      <c r="VSC75" s="61"/>
      <c r="VSD75" s="61"/>
      <c r="VSE75" s="61"/>
      <c r="VSF75" s="61"/>
      <c r="VSG75" s="61"/>
      <c r="VSH75" s="61"/>
      <c r="VSI75" s="61"/>
      <c r="VSJ75" s="61"/>
      <c r="VSK75" s="61"/>
      <c r="VSL75" s="61"/>
      <c r="VSM75" s="61"/>
      <c r="VSN75" s="61"/>
      <c r="VSO75" s="61"/>
      <c r="VSP75" s="61"/>
      <c r="VSQ75" s="61"/>
      <c r="VSR75" s="61"/>
      <c r="VSS75" s="61"/>
      <c r="VST75" s="61"/>
      <c r="VSU75" s="61"/>
      <c r="VSV75" s="61"/>
      <c r="VSW75" s="61"/>
      <c r="VSX75" s="61"/>
      <c r="VSY75" s="61"/>
      <c r="VSZ75" s="61"/>
      <c r="VTA75" s="61"/>
      <c r="VTB75" s="61"/>
      <c r="VTC75" s="61"/>
      <c r="VTD75" s="61"/>
      <c r="VTE75" s="61"/>
      <c r="VTF75" s="61"/>
      <c r="VTG75" s="61"/>
      <c r="VTH75" s="61"/>
      <c r="VTI75" s="61"/>
      <c r="VTJ75" s="61"/>
      <c r="VTK75" s="61"/>
      <c r="VTL75" s="61"/>
      <c r="VTM75" s="61"/>
      <c r="VTN75" s="61"/>
      <c r="VTO75" s="61"/>
      <c r="VTP75" s="61"/>
      <c r="VTQ75" s="61"/>
      <c r="VTR75" s="61"/>
      <c r="VTS75" s="61"/>
      <c r="VTT75" s="61"/>
      <c r="VTU75" s="61"/>
      <c r="VTV75" s="61"/>
      <c r="VTW75" s="61"/>
      <c r="VTX75" s="61"/>
      <c r="VTY75" s="61"/>
      <c r="VTZ75" s="61"/>
      <c r="VUA75" s="61"/>
      <c r="VUB75" s="61"/>
      <c r="VUC75" s="61"/>
      <c r="VUD75" s="61"/>
      <c r="VUE75" s="61"/>
      <c r="VUF75" s="61"/>
      <c r="VUG75" s="61"/>
      <c r="VUH75" s="61"/>
      <c r="VUI75" s="61"/>
      <c r="VUJ75" s="61"/>
      <c r="VUK75" s="61"/>
      <c r="VUL75" s="61"/>
      <c r="VUM75" s="61"/>
      <c r="VUN75" s="61"/>
      <c r="VUO75" s="61"/>
      <c r="VUP75" s="61"/>
      <c r="VUQ75" s="61"/>
      <c r="VUR75" s="61"/>
      <c r="VUS75" s="61"/>
      <c r="VUT75" s="61"/>
      <c r="VUU75" s="61"/>
      <c r="VUV75" s="61"/>
      <c r="VUW75" s="61"/>
      <c r="VUX75" s="61"/>
      <c r="VUY75" s="61"/>
      <c r="VUZ75" s="61"/>
      <c r="VVA75" s="61"/>
      <c r="VVB75" s="61"/>
      <c r="VVC75" s="61"/>
      <c r="VVD75" s="61"/>
      <c r="VVE75" s="61"/>
      <c r="VVF75" s="61"/>
      <c r="VVG75" s="61"/>
      <c r="VVH75" s="61"/>
      <c r="VVI75" s="61"/>
      <c r="VVJ75" s="61"/>
      <c r="VVK75" s="61"/>
      <c r="VVL75" s="61"/>
      <c r="VVM75" s="61"/>
      <c r="VVN75" s="61"/>
      <c r="VVO75" s="61"/>
      <c r="VVP75" s="61"/>
      <c r="VVQ75" s="61"/>
      <c r="VVR75" s="61"/>
      <c r="VVS75" s="61"/>
      <c r="VVT75" s="61"/>
      <c r="VVU75" s="61"/>
      <c r="VVV75" s="61"/>
      <c r="VVW75" s="61"/>
      <c r="VVX75" s="61"/>
      <c r="VVY75" s="61"/>
      <c r="VVZ75" s="61"/>
      <c r="VWA75" s="61"/>
      <c r="VWB75" s="61"/>
      <c r="VWC75" s="61"/>
      <c r="VWD75" s="61"/>
      <c r="VWE75" s="61"/>
      <c r="VWF75" s="61"/>
      <c r="VWG75" s="61"/>
      <c r="VWH75" s="61"/>
      <c r="VWI75" s="61"/>
      <c r="VWJ75" s="61"/>
      <c r="VWK75" s="61"/>
      <c r="VWL75" s="61"/>
      <c r="VWM75" s="61"/>
      <c r="VWN75" s="61"/>
      <c r="VWO75" s="61"/>
      <c r="VWP75" s="61"/>
      <c r="VWQ75" s="61"/>
      <c r="VWR75" s="61"/>
      <c r="VWS75" s="61"/>
      <c r="VWT75" s="61"/>
      <c r="VWU75" s="61"/>
      <c r="VWV75" s="61"/>
      <c r="VWW75" s="61"/>
      <c r="VWX75" s="61"/>
      <c r="VWY75" s="61"/>
      <c r="VWZ75" s="61"/>
      <c r="VXA75" s="61"/>
      <c r="VXB75" s="61"/>
      <c r="VXC75" s="61"/>
      <c r="VXD75" s="61"/>
      <c r="VXE75" s="61"/>
      <c r="VXF75" s="61"/>
      <c r="VXG75" s="61"/>
      <c r="VXH75" s="61"/>
      <c r="VXI75" s="61"/>
      <c r="VXJ75" s="61"/>
      <c r="VXK75" s="61"/>
      <c r="VXL75" s="61"/>
      <c r="VXM75" s="61"/>
      <c r="VXN75" s="61"/>
      <c r="VXO75" s="61"/>
      <c r="VXP75" s="61"/>
      <c r="VXQ75" s="61"/>
      <c r="VXR75" s="61"/>
      <c r="VXS75" s="61"/>
      <c r="VXT75" s="61"/>
      <c r="VXU75" s="61"/>
      <c r="VXV75" s="61"/>
      <c r="VXW75" s="61"/>
      <c r="VXX75" s="61"/>
      <c r="VXY75" s="61"/>
      <c r="VXZ75" s="61"/>
      <c r="VYA75" s="61"/>
      <c r="VYB75" s="61"/>
      <c r="VYC75" s="61"/>
      <c r="VYD75" s="61"/>
      <c r="VYE75" s="61"/>
      <c r="VYF75" s="61"/>
      <c r="VYG75" s="61"/>
      <c r="VYH75" s="61"/>
      <c r="VYI75" s="61"/>
      <c r="VYJ75" s="61"/>
      <c r="VYK75" s="61"/>
      <c r="VYL75" s="61"/>
      <c r="VYM75" s="61"/>
      <c r="VYN75" s="61"/>
      <c r="VYO75" s="61"/>
      <c r="VYP75" s="61"/>
      <c r="VYQ75" s="61"/>
      <c r="VYR75" s="61"/>
      <c r="VYS75" s="61"/>
      <c r="VYT75" s="61"/>
      <c r="VYU75" s="61"/>
      <c r="VYV75" s="61"/>
      <c r="VYW75" s="61"/>
      <c r="VYX75" s="61"/>
      <c r="VYY75" s="61"/>
      <c r="VYZ75" s="61"/>
      <c r="VZA75" s="61"/>
      <c r="VZB75" s="61"/>
      <c r="VZC75" s="61"/>
      <c r="VZD75" s="61"/>
      <c r="VZE75" s="61"/>
      <c r="VZF75" s="61"/>
      <c r="VZG75" s="61"/>
      <c r="VZH75" s="61"/>
      <c r="VZI75" s="61"/>
      <c r="VZJ75" s="61"/>
      <c r="VZK75" s="61"/>
      <c r="VZL75" s="61"/>
      <c r="VZM75" s="61"/>
      <c r="VZN75" s="61"/>
      <c r="VZO75" s="61"/>
      <c r="VZP75" s="61"/>
      <c r="VZQ75" s="61"/>
      <c r="VZR75" s="61"/>
      <c r="VZS75" s="61"/>
      <c r="VZT75" s="61"/>
      <c r="VZU75" s="61"/>
      <c r="VZV75" s="61"/>
      <c r="VZW75" s="61"/>
      <c r="VZX75" s="61"/>
      <c r="VZY75" s="61"/>
      <c r="VZZ75" s="61"/>
      <c r="WAA75" s="61"/>
      <c r="WAB75" s="61"/>
      <c r="WAC75" s="61"/>
      <c r="WAD75" s="61"/>
      <c r="WAE75" s="61"/>
      <c r="WAF75" s="61"/>
      <c r="WAG75" s="61"/>
      <c r="WAH75" s="61"/>
      <c r="WAI75" s="61"/>
      <c r="WAJ75" s="61"/>
      <c r="WAK75" s="61"/>
      <c r="WAL75" s="61"/>
      <c r="WAM75" s="61"/>
      <c r="WAN75" s="61"/>
      <c r="WAO75" s="61"/>
      <c r="WAP75" s="61"/>
      <c r="WAQ75" s="61"/>
      <c r="WAR75" s="61"/>
      <c r="WAS75" s="61"/>
      <c r="WAT75" s="61"/>
      <c r="WAU75" s="61"/>
      <c r="WAV75" s="61"/>
      <c r="WAW75" s="61"/>
      <c r="WAX75" s="61"/>
      <c r="WAY75" s="61"/>
      <c r="WAZ75" s="61"/>
      <c r="WBA75" s="61"/>
      <c r="WBB75" s="61"/>
      <c r="WBC75" s="61"/>
      <c r="WBD75" s="61"/>
      <c r="WBE75" s="61"/>
      <c r="WBF75" s="61"/>
      <c r="WBG75" s="61"/>
      <c r="WBH75" s="61"/>
      <c r="WBI75" s="61"/>
      <c r="WBJ75" s="61"/>
      <c r="WBK75" s="61"/>
      <c r="WBL75" s="61"/>
      <c r="WBM75" s="61"/>
      <c r="WBN75" s="61"/>
      <c r="WBO75" s="61"/>
      <c r="WBP75" s="61"/>
      <c r="WBQ75" s="61"/>
      <c r="WBR75" s="61"/>
      <c r="WBS75" s="61"/>
      <c r="WBT75" s="61"/>
      <c r="WBU75" s="61"/>
      <c r="WBV75" s="61"/>
      <c r="WBW75" s="61"/>
      <c r="WBX75" s="61"/>
      <c r="WBY75" s="61"/>
      <c r="WBZ75" s="61"/>
      <c r="WCA75" s="61"/>
      <c r="WCB75" s="61"/>
      <c r="WCC75" s="61"/>
      <c r="WCD75" s="61"/>
      <c r="WCE75" s="61"/>
      <c r="WCF75" s="61"/>
      <c r="WCG75" s="61"/>
      <c r="WCH75" s="61"/>
      <c r="WCI75" s="61"/>
      <c r="WCJ75" s="61"/>
      <c r="WCK75" s="61"/>
      <c r="WCL75" s="61"/>
      <c r="WCM75" s="61"/>
      <c r="WCN75" s="61"/>
      <c r="WCO75" s="61"/>
      <c r="WCP75" s="61"/>
      <c r="WCQ75" s="61"/>
      <c r="WCR75" s="61"/>
      <c r="WCS75" s="61"/>
      <c r="WCT75" s="61"/>
      <c r="WCU75" s="61"/>
      <c r="WCV75" s="61"/>
      <c r="WCW75" s="61"/>
      <c r="WCX75" s="61"/>
      <c r="WCY75" s="61"/>
      <c r="WCZ75" s="61"/>
      <c r="WDA75" s="61"/>
      <c r="WDB75" s="61"/>
      <c r="WDC75" s="61"/>
      <c r="WDD75" s="61"/>
      <c r="WDE75" s="61"/>
      <c r="WDF75" s="61"/>
      <c r="WDG75" s="61"/>
      <c r="WDH75" s="61"/>
      <c r="WDI75" s="61"/>
      <c r="WDJ75" s="61"/>
      <c r="WDK75" s="61"/>
      <c r="WDL75" s="61"/>
      <c r="WDM75" s="61"/>
      <c r="WDN75" s="61"/>
      <c r="WDO75" s="61"/>
      <c r="WDP75" s="61"/>
      <c r="WDQ75" s="61"/>
      <c r="WDR75" s="61"/>
      <c r="WDS75" s="61"/>
      <c r="WDT75" s="61"/>
      <c r="WDU75" s="61"/>
      <c r="WDV75" s="61"/>
      <c r="WDW75" s="61"/>
      <c r="WDX75" s="61"/>
      <c r="WDY75" s="61"/>
      <c r="WDZ75" s="61"/>
      <c r="WEA75" s="61"/>
      <c r="WEB75" s="61"/>
      <c r="WEC75" s="61"/>
      <c r="WED75" s="61"/>
      <c r="WEE75" s="61"/>
      <c r="WEF75" s="61"/>
      <c r="WEG75" s="61"/>
      <c r="WEH75" s="61"/>
      <c r="WEI75" s="61"/>
      <c r="WEJ75" s="61"/>
      <c r="WEK75" s="61"/>
      <c r="WEL75" s="61"/>
      <c r="WEM75" s="61"/>
      <c r="WEN75" s="61"/>
      <c r="WEO75" s="61"/>
      <c r="WEP75" s="61"/>
      <c r="WEQ75" s="61"/>
      <c r="WER75" s="61"/>
      <c r="WES75" s="61"/>
      <c r="WET75" s="61"/>
      <c r="WEU75" s="61"/>
      <c r="WEV75" s="61"/>
      <c r="WEW75" s="61"/>
      <c r="WEX75" s="61"/>
      <c r="WEY75" s="61"/>
      <c r="WEZ75" s="61"/>
      <c r="WFA75" s="61"/>
      <c r="WFB75" s="61"/>
      <c r="WFC75" s="61"/>
      <c r="WFD75" s="61"/>
      <c r="WFE75" s="61"/>
      <c r="WFF75" s="61"/>
      <c r="WFG75" s="61"/>
      <c r="WFH75" s="61"/>
      <c r="WFI75" s="61"/>
      <c r="WFJ75" s="61"/>
      <c r="WFK75" s="61"/>
      <c r="WFL75" s="61"/>
      <c r="WFM75" s="61"/>
      <c r="WFN75" s="61"/>
      <c r="WFO75" s="61"/>
      <c r="WFP75" s="61"/>
      <c r="WFQ75" s="61"/>
      <c r="WFR75" s="61"/>
      <c r="WFS75" s="61"/>
      <c r="WFT75" s="61"/>
      <c r="WFU75" s="61"/>
      <c r="WFV75" s="61"/>
      <c r="WFW75" s="61"/>
      <c r="WFX75" s="61"/>
      <c r="WFY75" s="61"/>
      <c r="WFZ75" s="61"/>
      <c r="WGA75" s="61"/>
      <c r="WGB75" s="61"/>
      <c r="WGC75" s="61"/>
      <c r="WGD75" s="61"/>
      <c r="WGE75" s="61"/>
      <c r="WGF75" s="61"/>
      <c r="WGG75" s="61"/>
      <c r="WGH75" s="61"/>
      <c r="WGI75" s="61"/>
      <c r="WGJ75" s="61"/>
      <c r="WGK75" s="61"/>
      <c r="WGL75" s="61"/>
      <c r="WGM75" s="61"/>
      <c r="WGN75" s="61"/>
      <c r="WGO75" s="61"/>
      <c r="WGP75" s="61"/>
      <c r="WGQ75" s="61"/>
      <c r="WGR75" s="61"/>
      <c r="WGS75" s="61"/>
      <c r="WGT75" s="61"/>
      <c r="WGU75" s="61"/>
      <c r="WGV75" s="61"/>
      <c r="WGW75" s="61"/>
      <c r="WGX75" s="61"/>
      <c r="WGY75" s="61"/>
      <c r="WGZ75" s="61"/>
      <c r="WHA75" s="61"/>
      <c r="WHB75" s="61"/>
      <c r="WHC75" s="61"/>
      <c r="WHD75" s="61"/>
      <c r="WHE75" s="61"/>
      <c r="WHF75" s="61"/>
      <c r="WHG75" s="61"/>
      <c r="WHH75" s="61"/>
      <c r="WHI75" s="61"/>
      <c r="WHJ75" s="61"/>
      <c r="WHK75" s="61"/>
      <c r="WHL75" s="61"/>
      <c r="WHM75" s="61"/>
      <c r="WHN75" s="61"/>
      <c r="WHO75" s="61"/>
      <c r="WHP75" s="61"/>
      <c r="WHQ75" s="61"/>
      <c r="WHR75" s="61"/>
      <c r="WHS75" s="61"/>
      <c r="WHT75" s="61"/>
      <c r="WHU75" s="61"/>
      <c r="WHV75" s="61"/>
      <c r="WHW75" s="61"/>
      <c r="WHX75" s="61"/>
      <c r="WHY75" s="61"/>
      <c r="WHZ75" s="61"/>
      <c r="WIA75" s="61"/>
      <c r="WIB75" s="61"/>
      <c r="WIC75" s="61"/>
      <c r="WID75" s="61"/>
      <c r="WIE75" s="61"/>
      <c r="WIF75" s="61"/>
      <c r="WIG75" s="61"/>
      <c r="WIH75" s="61"/>
      <c r="WII75" s="61"/>
      <c r="WIJ75" s="61"/>
      <c r="WIK75" s="61"/>
      <c r="WIL75" s="61"/>
      <c r="WIM75" s="61"/>
      <c r="WIN75" s="61"/>
      <c r="WIO75" s="61"/>
      <c r="WIP75" s="61"/>
      <c r="WIQ75" s="61"/>
      <c r="WIR75" s="61"/>
      <c r="WIS75" s="61"/>
      <c r="WIT75" s="61"/>
      <c r="WIU75" s="61"/>
      <c r="WIV75" s="61"/>
      <c r="WIW75" s="61"/>
      <c r="WIX75" s="61"/>
      <c r="WIY75" s="61"/>
      <c r="WIZ75" s="61"/>
      <c r="WJA75" s="61"/>
      <c r="WJB75" s="61"/>
      <c r="WJC75" s="61"/>
      <c r="WJD75" s="61"/>
      <c r="WJE75" s="61"/>
      <c r="WJF75" s="61"/>
      <c r="WJG75" s="61"/>
      <c r="WJH75" s="61"/>
      <c r="WJI75" s="61"/>
      <c r="WJJ75" s="61"/>
      <c r="WJK75" s="61"/>
      <c r="WJL75" s="61"/>
      <c r="WJM75" s="61"/>
      <c r="WJN75" s="61"/>
      <c r="WJO75" s="61"/>
      <c r="WJP75" s="61"/>
      <c r="WJQ75" s="61"/>
      <c r="WJR75" s="61"/>
      <c r="WJS75" s="61"/>
      <c r="WJT75" s="61"/>
      <c r="WJU75" s="61"/>
      <c r="WJV75" s="61"/>
      <c r="WJW75" s="61"/>
      <c r="WJX75" s="61"/>
      <c r="WJY75" s="61"/>
      <c r="WJZ75" s="61"/>
      <c r="WKA75" s="61"/>
      <c r="WKB75" s="61"/>
      <c r="WKC75" s="61"/>
      <c r="WKD75" s="61"/>
      <c r="WKE75" s="61"/>
      <c r="WKF75" s="61"/>
      <c r="WKG75" s="61"/>
      <c r="WKH75" s="61"/>
      <c r="WKI75" s="61"/>
      <c r="WKJ75" s="61"/>
      <c r="WKK75" s="61"/>
      <c r="WKL75" s="61"/>
      <c r="WKM75" s="61"/>
      <c r="WKN75" s="61"/>
      <c r="WKO75" s="61"/>
      <c r="WKP75" s="61"/>
      <c r="WKQ75" s="61"/>
      <c r="WKR75" s="61"/>
      <c r="WKS75" s="61"/>
      <c r="WKT75" s="61"/>
      <c r="WKU75" s="61"/>
      <c r="WKV75" s="61"/>
      <c r="WKW75" s="61"/>
      <c r="WKX75" s="61"/>
      <c r="WKY75" s="61"/>
      <c r="WKZ75" s="61"/>
      <c r="WLA75" s="61"/>
      <c r="WLB75" s="61"/>
      <c r="WLC75" s="61"/>
      <c r="WLD75" s="61"/>
      <c r="WLE75" s="61"/>
      <c r="WLF75" s="61"/>
      <c r="WLG75" s="61"/>
      <c r="WLH75" s="61"/>
      <c r="WLI75" s="61"/>
      <c r="WLJ75" s="61"/>
      <c r="WLK75" s="61"/>
      <c r="WLL75" s="61"/>
      <c r="WLM75" s="61"/>
      <c r="WLN75" s="61"/>
      <c r="WLO75" s="61"/>
      <c r="WLP75" s="61"/>
      <c r="WLQ75" s="61"/>
      <c r="WLR75" s="61"/>
      <c r="WLS75" s="61"/>
      <c r="WLT75" s="61"/>
      <c r="WLU75" s="61"/>
      <c r="WLV75" s="61"/>
      <c r="WLW75" s="61"/>
      <c r="WLX75" s="61"/>
      <c r="WLY75" s="61"/>
      <c r="WLZ75" s="61"/>
      <c r="WMA75" s="61"/>
      <c r="WMB75" s="61"/>
      <c r="WMC75" s="61"/>
      <c r="WMD75" s="61"/>
      <c r="WME75" s="61"/>
      <c r="WMF75" s="61"/>
      <c r="WMG75" s="61"/>
      <c r="WMH75" s="61"/>
      <c r="WMI75" s="61"/>
      <c r="WMJ75" s="61"/>
      <c r="WMK75" s="61"/>
      <c r="WML75" s="61"/>
      <c r="WMM75" s="61"/>
      <c r="WMN75" s="61"/>
      <c r="WMO75" s="61"/>
      <c r="WMP75" s="61"/>
      <c r="WMQ75" s="61"/>
      <c r="WMR75" s="61"/>
      <c r="WMS75" s="61"/>
      <c r="WMT75" s="61"/>
      <c r="WMU75" s="61"/>
      <c r="WMV75" s="61"/>
      <c r="WMW75" s="61"/>
      <c r="WMX75" s="61"/>
      <c r="WMY75" s="61"/>
      <c r="WMZ75" s="61"/>
      <c r="WNA75" s="61"/>
      <c r="WNB75" s="61"/>
      <c r="WNC75" s="61"/>
      <c r="WND75" s="61"/>
      <c r="WNE75" s="61"/>
      <c r="WNF75" s="61"/>
      <c r="WNG75" s="61"/>
      <c r="WNH75" s="61"/>
      <c r="WNI75" s="61"/>
      <c r="WNJ75" s="61"/>
      <c r="WNK75" s="61"/>
      <c r="WNL75" s="61"/>
      <c r="WNM75" s="61"/>
      <c r="WNN75" s="61"/>
      <c r="WNO75" s="61"/>
      <c r="WNP75" s="61"/>
      <c r="WNQ75" s="61"/>
      <c r="WNR75" s="61"/>
      <c r="WNS75" s="61"/>
      <c r="WNT75" s="61"/>
      <c r="WNU75" s="61"/>
      <c r="WNV75" s="61"/>
      <c r="WNW75" s="61"/>
      <c r="WNX75" s="61"/>
      <c r="WNY75" s="61"/>
      <c r="WNZ75" s="61"/>
      <c r="WOA75" s="61"/>
      <c r="WOB75" s="61"/>
      <c r="WOC75" s="61"/>
      <c r="WOD75" s="61"/>
      <c r="WOE75" s="61"/>
      <c r="WOF75" s="61"/>
      <c r="WOG75" s="61"/>
      <c r="WOH75" s="61"/>
      <c r="WOI75" s="61"/>
      <c r="WOJ75" s="61"/>
      <c r="WOK75" s="61"/>
      <c r="WOL75" s="61"/>
      <c r="WOM75" s="61"/>
      <c r="WON75" s="61"/>
      <c r="WOO75" s="61"/>
      <c r="WOP75" s="61"/>
      <c r="WOQ75" s="61"/>
      <c r="WOR75" s="61"/>
      <c r="WOS75" s="61"/>
      <c r="WOT75" s="61"/>
      <c r="WOU75" s="61"/>
      <c r="WOV75" s="61"/>
      <c r="WOW75" s="61"/>
      <c r="WOX75" s="61"/>
      <c r="WOY75" s="61"/>
      <c r="WOZ75" s="61"/>
      <c r="WPA75" s="61"/>
      <c r="WPB75" s="61"/>
      <c r="WPC75" s="61"/>
      <c r="WPD75" s="61"/>
      <c r="WPE75" s="61"/>
      <c r="WPF75" s="61"/>
      <c r="WPG75" s="61"/>
      <c r="WPH75" s="61"/>
      <c r="WPI75" s="61"/>
      <c r="WPJ75" s="61"/>
      <c r="WPK75" s="61"/>
      <c r="WPL75" s="61"/>
      <c r="WPM75" s="61"/>
      <c r="WPN75" s="61"/>
      <c r="WPO75" s="61"/>
      <c r="WPP75" s="61"/>
      <c r="WPQ75" s="61"/>
      <c r="WPR75" s="61"/>
      <c r="WPS75" s="61"/>
      <c r="WPT75" s="61"/>
      <c r="WPU75" s="61"/>
      <c r="WPV75" s="61"/>
      <c r="WPW75" s="61"/>
      <c r="WPX75" s="61"/>
      <c r="WPY75" s="61"/>
      <c r="WPZ75" s="61"/>
      <c r="WQA75" s="61"/>
      <c r="WQB75" s="61"/>
      <c r="WQC75" s="61"/>
      <c r="WQD75" s="61"/>
      <c r="WQE75" s="61"/>
      <c r="WQF75" s="61"/>
      <c r="WQG75" s="61"/>
      <c r="WQH75" s="61"/>
      <c r="WQI75" s="61"/>
      <c r="WQJ75" s="61"/>
      <c r="WQK75" s="61"/>
      <c r="WQL75" s="61"/>
      <c r="WQM75" s="61"/>
      <c r="WQN75" s="61"/>
      <c r="WQO75" s="61"/>
      <c r="WQP75" s="61"/>
      <c r="WQQ75" s="61"/>
      <c r="WQR75" s="61"/>
      <c r="WQS75" s="61"/>
      <c r="WQT75" s="61"/>
      <c r="WQU75" s="61"/>
      <c r="WQV75" s="61"/>
      <c r="WQW75" s="61"/>
      <c r="WQX75" s="61"/>
      <c r="WQY75" s="61"/>
      <c r="WQZ75" s="61"/>
      <c r="WRA75" s="61"/>
      <c r="WRB75" s="61"/>
      <c r="WRC75" s="61"/>
      <c r="WRD75" s="61"/>
      <c r="WRE75" s="61"/>
      <c r="WRF75" s="61"/>
      <c r="WRG75" s="61"/>
      <c r="WRH75" s="61"/>
      <c r="WRI75" s="61"/>
      <c r="WRJ75" s="61"/>
      <c r="WRK75" s="61"/>
      <c r="WRL75" s="61"/>
      <c r="WRM75" s="61"/>
      <c r="WRN75" s="61"/>
      <c r="WRO75" s="61"/>
      <c r="WRP75" s="61"/>
      <c r="WRQ75" s="61"/>
      <c r="WRR75" s="61"/>
      <c r="WRS75" s="61"/>
      <c r="WRT75" s="61"/>
      <c r="WRU75" s="61"/>
      <c r="WRV75" s="61"/>
      <c r="WRW75" s="61"/>
      <c r="WRX75" s="61"/>
      <c r="WRY75" s="61"/>
      <c r="WRZ75" s="61"/>
      <c r="WSA75" s="61"/>
      <c r="WSB75" s="61"/>
      <c r="WSC75" s="61"/>
      <c r="WSD75" s="61"/>
      <c r="WSE75" s="61"/>
      <c r="WSF75" s="61"/>
      <c r="WSG75" s="61"/>
      <c r="WSH75" s="61"/>
      <c r="WSI75" s="61"/>
      <c r="WSJ75" s="61"/>
      <c r="WSK75" s="61"/>
      <c r="WSL75" s="61"/>
      <c r="WSM75" s="61"/>
      <c r="WSN75" s="61"/>
      <c r="WSO75" s="61"/>
      <c r="WSP75" s="61"/>
      <c r="WSQ75" s="61"/>
      <c r="WSR75" s="61"/>
      <c r="WSS75" s="61"/>
      <c r="WST75" s="61"/>
      <c r="WSU75" s="61"/>
      <c r="WSV75" s="61"/>
      <c r="WSW75" s="61"/>
      <c r="WSX75" s="61"/>
      <c r="WSY75" s="61"/>
      <c r="WSZ75" s="61"/>
      <c r="WTA75" s="61"/>
      <c r="WTB75" s="61"/>
      <c r="WTC75" s="61"/>
      <c r="WTD75" s="61"/>
      <c r="WTE75" s="61"/>
      <c r="WTF75" s="61"/>
      <c r="WTG75" s="61"/>
      <c r="WTH75" s="61"/>
      <c r="WTI75" s="61"/>
      <c r="WTJ75" s="61"/>
      <c r="WTK75" s="61"/>
      <c r="WTL75" s="61"/>
      <c r="WTM75" s="61"/>
      <c r="WTN75" s="61"/>
      <c r="WTO75" s="61"/>
      <c r="WTP75" s="61"/>
      <c r="WTQ75" s="61"/>
      <c r="WTR75" s="61"/>
      <c r="WTS75" s="61"/>
      <c r="WTT75" s="61"/>
      <c r="WTU75" s="61"/>
      <c r="WTV75" s="61"/>
      <c r="WTW75" s="61"/>
      <c r="WTX75" s="61"/>
      <c r="WTY75" s="61"/>
      <c r="WTZ75" s="61"/>
      <c r="WUA75" s="61"/>
      <c r="WUB75" s="61"/>
      <c r="WUC75" s="61"/>
      <c r="WUD75" s="61"/>
      <c r="WUE75" s="61"/>
      <c r="WUF75" s="61"/>
      <c r="WUG75" s="61"/>
      <c r="WUH75" s="61"/>
      <c r="WUI75" s="61"/>
      <c r="WUJ75" s="61"/>
      <c r="WUK75" s="61"/>
      <c r="WUL75" s="61"/>
      <c r="WUM75" s="61"/>
      <c r="WUN75" s="61"/>
      <c r="WUO75" s="61"/>
      <c r="WUP75" s="61"/>
      <c r="WUQ75" s="61"/>
      <c r="WUR75" s="61"/>
      <c r="WUS75" s="61"/>
      <c r="WUT75" s="61"/>
      <c r="WUU75" s="61"/>
      <c r="WUV75" s="61"/>
      <c r="WUW75" s="61"/>
      <c r="WUX75" s="61"/>
      <c r="WUY75" s="61"/>
      <c r="WUZ75" s="61"/>
      <c r="WVA75" s="61"/>
      <c r="WVB75" s="61"/>
      <c r="WVC75" s="61"/>
      <c r="WVD75" s="61"/>
      <c r="WVE75" s="61"/>
      <c r="WVF75" s="61"/>
      <c r="WVG75" s="61"/>
      <c r="WVH75" s="61"/>
      <c r="WVI75" s="61"/>
      <c r="WVJ75" s="61"/>
      <c r="WVK75" s="61"/>
      <c r="WVL75" s="61"/>
      <c r="WVM75" s="61"/>
      <c r="WVN75" s="61"/>
      <c r="WVO75" s="61"/>
      <c r="WVP75" s="61"/>
      <c r="WVQ75" s="61"/>
      <c r="WVR75" s="61"/>
      <c r="WVS75" s="61"/>
      <c r="WVT75" s="61"/>
      <c r="WVU75" s="61"/>
      <c r="WVV75" s="61"/>
      <c r="WVW75" s="61"/>
      <c r="WVX75" s="61"/>
      <c r="WVY75" s="61"/>
      <c r="WVZ75" s="61"/>
      <c r="WWA75" s="61"/>
      <c r="WWB75" s="61"/>
      <c r="WWC75" s="61"/>
      <c r="WWD75" s="61"/>
      <c r="WWE75" s="61"/>
      <c r="WWF75" s="61"/>
      <c r="WWG75" s="61"/>
      <c r="WWH75" s="61"/>
      <c r="WWI75" s="61"/>
      <c r="WWJ75" s="61"/>
      <c r="WWK75" s="61"/>
      <c r="WWL75" s="61"/>
      <c r="WWM75" s="61"/>
      <c r="WWN75" s="61"/>
      <c r="WWO75" s="61"/>
      <c r="WWP75" s="61"/>
      <c r="WWQ75" s="61"/>
      <c r="WWR75" s="61"/>
      <c r="WWS75" s="61"/>
      <c r="WWT75" s="61"/>
      <c r="WWU75" s="61"/>
      <c r="WWV75" s="61"/>
      <c r="WWW75" s="61"/>
      <c r="WWX75" s="61"/>
      <c r="WWY75" s="61"/>
      <c r="WWZ75" s="61"/>
      <c r="WXA75" s="61"/>
      <c r="WXB75" s="61"/>
      <c r="WXC75" s="61"/>
      <c r="WXD75" s="61"/>
      <c r="WXE75" s="61"/>
      <c r="WXF75" s="61"/>
      <c r="WXG75" s="61"/>
      <c r="WXH75" s="61"/>
      <c r="WXI75" s="61"/>
      <c r="WXJ75" s="61"/>
      <c r="WXK75" s="61"/>
      <c r="WXL75" s="61"/>
      <c r="WXM75" s="61"/>
      <c r="WXN75" s="61"/>
      <c r="WXO75" s="61"/>
      <c r="WXP75" s="61"/>
      <c r="WXQ75" s="61"/>
      <c r="WXR75" s="61"/>
      <c r="WXS75" s="61"/>
      <c r="WXT75" s="61"/>
      <c r="WXU75" s="61"/>
      <c r="WXV75" s="61"/>
      <c r="WXW75" s="61"/>
      <c r="WXX75" s="61"/>
      <c r="WXY75" s="61"/>
      <c r="WXZ75" s="61"/>
      <c r="WYA75" s="61"/>
      <c r="WYB75" s="61"/>
      <c r="WYC75" s="61"/>
      <c r="WYD75" s="61"/>
      <c r="WYE75" s="61"/>
      <c r="WYF75" s="61"/>
      <c r="WYG75" s="61"/>
      <c r="WYH75" s="61"/>
      <c r="WYI75" s="61"/>
      <c r="WYJ75" s="61"/>
      <c r="WYK75" s="61"/>
      <c r="WYL75" s="61"/>
      <c r="WYM75" s="61"/>
      <c r="WYN75" s="61"/>
      <c r="WYO75" s="61"/>
      <c r="WYP75" s="61"/>
      <c r="WYQ75" s="61"/>
      <c r="WYR75" s="61"/>
      <c r="WYS75" s="61"/>
      <c r="WYT75" s="61"/>
      <c r="WYU75" s="61"/>
      <c r="WYV75" s="61"/>
      <c r="WYW75" s="61"/>
      <c r="WYX75" s="61"/>
      <c r="WYY75" s="61"/>
      <c r="WYZ75" s="61"/>
      <c r="WZA75" s="61"/>
      <c r="WZB75" s="61"/>
      <c r="WZC75" s="61"/>
      <c r="WZD75" s="61"/>
      <c r="WZE75" s="61"/>
      <c r="WZF75" s="61"/>
      <c r="WZG75" s="61"/>
      <c r="WZH75" s="61"/>
      <c r="WZI75" s="61"/>
      <c r="WZJ75" s="61"/>
      <c r="WZK75" s="61"/>
      <c r="WZL75" s="61"/>
      <c r="WZM75" s="61"/>
      <c r="WZN75" s="61"/>
      <c r="WZO75" s="61"/>
      <c r="WZP75" s="61"/>
      <c r="WZQ75" s="61"/>
      <c r="WZR75" s="61"/>
      <c r="WZS75" s="61"/>
      <c r="WZT75" s="61"/>
      <c r="WZU75" s="61"/>
      <c r="WZV75" s="61"/>
      <c r="WZW75" s="61"/>
      <c r="WZX75" s="61"/>
      <c r="WZY75" s="61"/>
      <c r="WZZ75" s="61"/>
      <c r="XAA75" s="61"/>
      <c r="XAB75" s="61"/>
      <c r="XAC75" s="61"/>
      <c r="XAD75" s="61"/>
      <c r="XAE75" s="61"/>
      <c r="XAF75" s="61"/>
      <c r="XAG75" s="61"/>
      <c r="XAH75" s="61"/>
      <c r="XAI75" s="61"/>
      <c r="XAJ75" s="61"/>
      <c r="XAK75" s="61"/>
      <c r="XAL75" s="61"/>
      <c r="XAM75" s="61"/>
      <c r="XAN75" s="61"/>
      <c r="XAO75" s="61"/>
      <c r="XAP75" s="61"/>
      <c r="XAQ75" s="61"/>
      <c r="XAR75" s="61"/>
      <c r="XAS75" s="61"/>
      <c r="XAT75" s="61"/>
      <c r="XAU75" s="61"/>
      <c r="XAV75" s="61"/>
      <c r="XAW75" s="61"/>
      <c r="XAX75" s="61"/>
      <c r="XAY75" s="61"/>
      <c r="XAZ75" s="61"/>
      <c r="XBA75" s="61"/>
      <c r="XBB75" s="61"/>
      <c r="XBC75" s="61"/>
      <c r="XBD75" s="61"/>
      <c r="XBE75" s="61"/>
      <c r="XBF75" s="61"/>
      <c r="XBG75" s="61"/>
      <c r="XBH75" s="61"/>
      <c r="XBI75" s="61"/>
      <c r="XBJ75" s="61"/>
      <c r="XBK75" s="61"/>
      <c r="XBL75" s="61"/>
      <c r="XBM75" s="61"/>
      <c r="XBN75" s="61"/>
      <c r="XBO75" s="61"/>
      <c r="XBP75" s="61"/>
      <c r="XBQ75" s="61"/>
      <c r="XBR75" s="61"/>
      <c r="XBS75" s="61"/>
      <c r="XBT75" s="61"/>
      <c r="XBU75" s="61"/>
      <c r="XBV75" s="61"/>
      <c r="XBW75" s="61"/>
      <c r="XBX75" s="61"/>
      <c r="XBY75" s="61"/>
      <c r="XBZ75" s="61"/>
      <c r="XCA75" s="61"/>
      <c r="XCB75" s="61"/>
      <c r="XCC75" s="61"/>
      <c r="XCD75" s="61"/>
      <c r="XCE75" s="61"/>
      <c r="XCF75" s="61"/>
      <c r="XCG75" s="61"/>
      <c r="XCH75" s="61"/>
      <c r="XCI75" s="61"/>
      <c r="XCJ75" s="61"/>
      <c r="XCK75" s="61"/>
      <c r="XCL75" s="61"/>
      <c r="XCM75" s="61"/>
      <c r="XCN75" s="61"/>
      <c r="XCO75" s="61"/>
      <c r="XCP75" s="61"/>
      <c r="XCQ75" s="61"/>
      <c r="XCR75" s="61"/>
      <c r="XCS75" s="61"/>
      <c r="XCT75" s="61"/>
      <c r="XCU75" s="61"/>
      <c r="XCV75" s="61"/>
      <c r="XCW75" s="61"/>
      <c r="XCX75" s="61"/>
      <c r="XCY75" s="61"/>
      <c r="XCZ75" s="61"/>
    </row>
    <row r="76" spans="2:16328" s="61" customFormat="1" x14ac:dyDescent="0.35">
      <c r="B76" s="62" t="s">
        <v>99</v>
      </c>
      <c r="D76" s="63">
        <f ca="1">IFERROR(D75/C75-1,"na")</f>
        <v>0.3847012661856124</v>
      </c>
      <c r="E76" s="63">
        <f t="shared" ref="E76:M76" ca="1" si="17">IFERROR(E75/D75-1,"na")</f>
        <v>0.34751481024768172</v>
      </c>
      <c r="F76" s="63">
        <f t="shared" ca="1" si="17"/>
        <v>0.30270011493115567</v>
      </c>
      <c r="G76" s="63">
        <f t="shared" ca="1" si="17"/>
        <v>0.24771776910111409</v>
      </c>
      <c r="H76" s="63">
        <f t="shared" ca="1" si="17"/>
        <v>0.20689835662049205</v>
      </c>
      <c r="I76" s="63">
        <f t="shared" ca="1" si="17"/>
        <v>0.16479100339118991</v>
      </c>
      <c r="J76" s="63">
        <f t="shared" ca="1" si="17"/>
        <v>0.15018563920019412</v>
      </c>
      <c r="K76" s="63">
        <f t="shared" ca="1" si="17"/>
        <v>0.12445908133660422</v>
      </c>
      <c r="L76" s="63">
        <f t="shared" ca="1" si="17"/>
        <v>0.12202110567814484</v>
      </c>
      <c r="M76" s="63">
        <f t="shared" ca="1" si="17"/>
        <v>3.0000000000000027E-2</v>
      </c>
      <c r="O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  <c r="NRJ76"/>
      <c r="NRK76"/>
      <c r="NRL76"/>
      <c r="NRM76"/>
      <c r="NRN76"/>
      <c r="NRO76"/>
      <c r="NRP76"/>
      <c r="NRQ76"/>
      <c r="NRR76"/>
      <c r="NRS76"/>
      <c r="NRT76"/>
      <c r="NRU76"/>
      <c r="NRV76"/>
      <c r="NRW76"/>
      <c r="NRX76"/>
      <c r="NRY76"/>
      <c r="NRZ76"/>
      <c r="NSA76"/>
      <c r="NSB76"/>
      <c r="NSC76"/>
      <c r="NSD76"/>
      <c r="NSE76"/>
      <c r="NSF76"/>
      <c r="NSG76"/>
      <c r="NSH76"/>
      <c r="NSI76"/>
      <c r="NSJ76"/>
      <c r="NSK76"/>
      <c r="NSL76"/>
      <c r="NSM76"/>
      <c r="NSN76"/>
      <c r="NSO76"/>
      <c r="NSP76"/>
      <c r="NSQ76"/>
      <c r="NSR76"/>
      <c r="NSS76"/>
      <c r="NST76"/>
      <c r="NSU76"/>
      <c r="NSV76"/>
      <c r="NSW76"/>
      <c r="NSX76"/>
      <c r="NSY76"/>
      <c r="NSZ76"/>
      <c r="NTA76"/>
      <c r="NTB76"/>
      <c r="NTC76"/>
      <c r="NTD76"/>
      <c r="NTE76"/>
      <c r="NTF76"/>
      <c r="NTG76"/>
      <c r="NTH76"/>
      <c r="NTI76"/>
      <c r="NTJ76"/>
      <c r="NTK76"/>
      <c r="NTL76"/>
      <c r="NTM76"/>
      <c r="NTN76"/>
      <c r="NTO76"/>
      <c r="NTP76"/>
      <c r="NTQ76"/>
      <c r="NTR76"/>
      <c r="NTS76"/>
      <c r="NTT76"/>
      <c r="NTU76"/>
      <c r="NTV76"/>
      <c r="NTW76"/>
      <c r="NTX76"/>
      <c r="NTY76"/>
      <c r="NTZ76"/>
      <c r="NUA76"/>
      <c r="NUB76"/>
      <c r="NUC76"/>
      <c r="NUD76"/>
      <c r="NUE76"/>
      <c r="NUF76"/>
      <c r="NUG76"/>
      <c r="NUH76"/>
      <c r="NUI76"/>
      <c r="NUJ76"/>
      <c r="NUK76"/>
      <c r="NUL76"/>
      <c r="NUM76"/>
      <c r="NUN76"/>
      <c r="NUO76"/>
      <c r="NUP76"/>
      <c r="NUQ76"/>
      <c r="NUR76"/>
      <c r="NUS76"/>
      <c r="NUT76"/>
      <c r="NUU76"/>
      <c r="NUV76"/>
      <c r="NUW76"/>
      <c r="NUX76"/>
      <c r="NUY76"/>
      <c r="NUZ76"/>
      <c r="NVA76"/>
      <c r="NVB76"/>
      <c r="NVC76"/>
      <c r="NVD76"/>
      <c r="NVE76"/>
      <c r="NVF76"/>
      <c r="NVG76"/>
      <c r="NVH76"/>
      <c r="NVI76"/>
      <c r="NVJ76"/>
      <c r="NVK76"/>
      <c r="NVL76"/>
      <c r="NVM76"/>
      <c r="NVN76"/>
      <c r="NVO76"/>
      <c r="NVP76"/>
      <c r="NVQ76"/>
      <c r="NVR76"/>
      <c r="NVS76"/>
      <c r="NVT76"/>
      <c r="NVU76"/>
      <c r="NVV76"/>
      <c r="NVW76"/>
      <c r="NVX76"/>
      <c r="NVY76"/>
      <c r="NVZ76"/>
      <c r="NWA76"/>
      <c r="NWB76"/>
      <c r="NWC76"/>
      <c r="NWD76"/>
      <c r="NWE76"/>
      <c r="NWF76"/>
      <c r="NWG76"/>
      <c r="NWH76"/>
      <c r="NWI76"/>
      <c r="NWJ76"/>
      <c r="NWK76"/>
      <c r="NWL76"/>
      <c r="NWM76"/>
      <c r="NWN76"/>
      <c r="NWO76"/>
      <c r="NWP76"/>
      <c r="NWQ76"/>
      <c r="NWR76"/>
      <c r="NWS76"/>
      <c r="NWT76"/>
      <c r="NWU76"/>
      <c r="NWV76"/>
      <c r="NWW76"/>
      <c r="NWX76"/>
      <c r="NWY76"/>
      <c r="NWZ76"/>
      <c r="NXA76"/>
      <c r="NXB76"/>
      <c r="NXC76"/>
      <c r="NXD76"/>
      <c r="NXE76"/>
      <c r="NXF76"/>
      <c r="NXG76"/>
      <c r="NXH76"/>
      <c r="NXI76"/>
      <c r="NXJ76"/>
      <c r="NXK76"/>
      <c r="NXL76"/>
      <c r="NXM76"/>
      <c r="NXN76"/>
      <c r="NXO76"/>
      <c r="NXP76"/>
      <c r="NXQ76"/>
      <c r="NXR76"/>
      <c r="NXS76"/>
      <c r="NXT76"/>
      <c r="NXU76"/>
      <c r="NXV76"/>
      <c r="NXW76"/>
      <c r="NXX76"/>
      <c r="NXY76"/>
      <c r="NXZ76"/>
      <c r="NYA76"/>
      <c r="NYB76"/>
      <c r="NYC76"/>
      <c r="NYD76"/>
      <c r="NYE76"/>
      <c r="NYF76"/>
      <c r="NYG76"/>
      <c r="NYH76"/>
      <c r="NYI76"/>
      <c r="NYJ76"/>
      <c r="NYK76"/>
      <c r="NYL76"/>
      <c r="NYM76"/>
      <c r="NYN76"/>
      <c r="NYO76"/>
      <c r="NYP76"/>
      <c r="NYQ76"/>
      <c r="NYR76"/>
      <c r="NYS76"/>
      <c r="NYT76"/>
      <c r="NYU76"/>
      <c r="NYV76"/>
      <c r="NYW76"/>
      <c r="NYX76"/>
      <c r="NYY76"/>
      <c r="NYZ76"/>
      <c r="NZA76"/>
      <c r="NZB76"/>
      <c r="NZC76"/>
      <c r="NZD76"/>
      <c r="NZE76"/>
      <c r="NZF76"/>
      <c r="NZG76"/>
      <c r="NZH76"/>
      <c r="NZI76"/>
      <c r="NZJ76"/>
      <c r="NZK76"/>
      <c r="NZL76"/>
      <c r="NZM76"/>
      <c r="NZN76"/>
      <c r="NZO76"/>
      <c r="NZP76"/>
      <c r="NZQ76"/>
      <c r="NZR76"/>
      <c r="NZS76"/>
      <c r="NZT76"/>
      <c r="NZU76"/>
      <c r="NZV76"/>
      <c r="NZW76"/>
      <c r="NZX76"/>
      <c r="NZY76"/>
      <c r="NZZ76"/>
      <c r="OAA76"/>
      <c r="OAB76"/>
      <c r="OAC76"/>
      <c r="OAD76"/>
      <c r="OAE76"/>
      <c r="OAF76"/>
      <c r="OAG76"/>
      <c r="OAH76"/>
      <c r="OAI76"/>
      <c r="OAJ76"/>
      <c r="OAK76"/>
      <c r="OAL76"/>
      <c r="OAM76"/>
      <c r="OAN76"/>
      <c r="OAO76"/>
      <c r="OAP76"/>
      <c r="OAQ76"/>
      <c r="OAR76"/>
      <c r="OAS76"/>
      <c r="OAT76"/>
      <c r="OAU76"/>
      <c r="OAV76"/>
      <c r="OAW76"/>
      <c r="OAX76"/>
      <c r="OAY76"/>
      <c r="OAZ76"/>
      <c r="OBA76"/>
      <c r="OBB76"/>
      <c r="OBC76"/>
      <c r="OBD76"/>
      <c r="OBE76"/>
      <c r="OBF76"/>
      <c r="OBG76"/>
      <c r="OBH76"/>
      <c r="OBI76"/>
      <c r="OBJ76"/>
      <c r="OBK76"/>
      <c r="OBL76"/>
      <c r="OBM76"/>
      <c r="OBN76"/>
      <c r="OBO76"/>
      <c r="OBP76"/>
      <c r="OBQ76"/>
      <c r="OBR76"/>
      <c r="OBS76"/>
      <c r="OBT76"/>
      <c r="OBU76"/>
      <c r="OBV76"/>
      <c r="OBW76"/>
      <c r="OBX76"/>
      <c r="OBY76"/>
      <c r="OBZ76"/>
      <c r="OCA76"/>
      <c r="OCB76"/>
      <c r="OCC76"/>
      <c r="OCD76"/>
      <c r="OCE76"/>
      <c r="OCF76"/>
      <c r="OCG76"/>
      <c r="OCH76"/>
      <c r="OCI76"/>
      <c r="OCJ76"/>
      <c r="OCK76"/>
      <c r="OCL76"/>
      <c r="OCM76"/>
      <c r="OCN76"/>
      <c r="OCO76"/>
      <c r="OCP76"/>
      <c r="OCQ76"/>
      <c r="OCR76"/>
      <c r="OCS76"/>
      <c r="OCT76"/>
      <c r="OCU76"/>
      <c r="OCV76"/>
      <c r="OCW76"/>
      <c r="OCX76"/>
      <c r="OCY76"/>
      <c r="OCZ76"/>
      <c r="ODA76"/>
      <c r="ODB76"/>
      <c r="ODC76"/>
      <c r="ODD76"/>
      <c r="ODE76"/>
      <c r="ODF76"/>
      <c r="ODG76"/>
      <c r="ODH76"/>
      <c r="ODI76"/>
      <c r="ODJ76"/>
      <c r="ODK76"/>
      <c r="ODL76"/>
      <c r="ODM76"/>
      <c r="ODN76"/>
      <c r="ODO76"/>
      <c r="ODP76"/>
      <c r="ODQ76"/>
      <c r="ODR76"/>
      <c r="ODS76"/>
      <c r="ODT76"/>
      <c r="ODU76"/>
      <c r="ODV76"/>
      <c r="ODW76"/>
      <c r="ODX76"/>
      <c r="ODY76"/>
      <c r="ODZ76"/>
      <c r="OEA76"/>
      <c r="OEB76"/>
      <c r="OEC76"/>
      <c r="OED76"/>
      <c r="OEE76"/>
      <c r="OEF76"/>
      <c r="OEG76"/>
      <c r="OEH76"/>
      <c r="OEI76"/>
      <c r="OEJ76"/>
      <c r="OEK76"/>
      <c r="OEL76"/>
      <c r="OEM76"/>
      <c r="OEN76"/>
      <c r="OEO76"/>
      <c r="OEP76"/>
      <c r="OEQ76"/>
      <c r="OER76"/>
      <c r="OES76"/>
      <c r="OET76"/>
      <c r="OEU76"/>
      <c r="OEV76"/>
      <c r="OEW76"/>
      <c r="OEX76"/>
      <c r="OEY76"/>
      <c r="OEZ76"/>
      <c r="OFA76"/>
      <c r="OFB76"/>
      <c r="OFC76"/>
      <c r="OFD76"/>
      <c r="OFE76"/>
      <c r="OFF76"/>
      <c r="OFG76"/>
      <c r="OFH76"/>
      <c r="OFI76"/>
      <c r="OFJ76"/>
      <c r="OFK76"/>
      <c r="OFL76"/>
      <c r="OFM76"/>
      <c r="OFN76"/>
      <c r="OFO76"/>
      <c r="OFP76"/>
      <c r="OFQ76"/>
      <c r="OFR76"/>
      <c r="OFS76"/>
      <c r="OFT76"/>
      <c r="OFU76"/>
      <c r="OFV76"/>
      <c r="OFW76"/>
      <c r="OFX76"/>
      <c r="OFY76"/>
      <c r="OFZ76"/>
      <c r="OGA76"/>
      <c r="OGB76"/>
      <c r="OGC76"/>
      <c r="OGD76"/>
      <c r="OGE76"/>
      <c r="OGF76"/>
      <c r="OGG76"/>
      <c r="OGH76"/>
      <c r="OGI76"/>
      <c r="OGJ76"/>
      <c r="OGK76"/>
      <c r="OGL76"/>
      <c r="OGM76"/>
      <c r="OGN76"/>
      <c r="OGO76"/>
      <c r="OGP76"/>
      <c r="OGQ76"/>
      <c r="OGR76"/>
      <c r="OGS76"/>
      <c r="OGT76"/>
      <c r="OGU76"/>
      <c r="OGV76"/>
      <c r="OGW76"/>
      <c r="OGX76"/>
      <c r="OGY76"/>
      <c r="OGZ76"/>
      <c r="OHA76"/>
      <c r="OHB76"/>
      <c r="OHC76"/>
      <c r="OHD76"/>
      <c r="OHE76"/>
      <c r="OHF76"/>
      <c r="OHG76"/>
      <c r="OHH76"/>
      <c r="OHI76"/>
      <c r="OHJ76"/>
      <c r="OHK76"/>
      <c r="OHL76"/>
      <c r="OHM76"/>
      <c r="OHN76"/>
      <c r="OHO76"/>
      <c r="OHP76"/>
      <c r="OHQ76"/>
      <c r="OHR76"/>
      <c r="OHS76"/>
      <c r="OHT76"/>
      <c r="OHU76"/>
      <c r="OHV76"/>
      <c r="OHW76"/>
      <c r="OHX76"/>
      <c r="OHY76"/>
      <c r="OHZ76"/>
      <c r="OIA76"/>
      <c r="OIB76"/>
      <c r="OIC76"/>
      <c r="OID76"/>
      <c r="OIE76"/>
      <c r="OIF76"/>
      <c r="OIG76"/>
      <c r="OIH76"/>
      <c r="OII76"/>
      <c r="OIJ76"/>
      <c r="OIK76"/>
      <c r="OIL76"/>
      <c r="OIM76"/>
      <c r="OIN76"/>
      <c r="OIO76"/>
      <c r="OIP76"/>
      <c r="OIQ76"/>
      <c r="OIR76"/>
      <c r="OIS76"/>
      <c r="OIT76"/>
      <c r="OIU76"/>
      <c r="OIV76"/>
      <c r="OIW76"/>
      <c r="OIX76"/>
      <c r="OIY76"/>
      <c r="OIZ76"/>
      <c r="OJA76"/>
      <c r="OJB76"/>
      <c r="OJC76"/>
      <c r="OJD76"/>
      <c r="OJE76"/>
      <c r="OJF76"/>
      <c r="OJG76"/>
      <c r="OJH76"/>
      <c r="OJI76"/>
      <c r="OJJ76"/>
      <c r="OJK76"/>
      <c r="OJL76"/>
      <c r="OJM76"/>
      <c r="OJN76"/>
      <c r="OJO76"/>
      <c r="OJP76"/>
      <c r="OJQ76"/>
      <c r="OJR76"/>
      <c r="OJS76"/>
      <c r="OJT76"/>
      <c r="OJU76"/>
      <c r="OJV76"/>
      <c r="OJW76"/>
      <c r="OJX76"/>
      <c r="OJY76"/>
      <c r="OJZ76"/>
      <c r="OKA76"/>
      <c r="OKB76"/>
      <c r="OKC76"/>
      <c r="OKD76"/>
      <c r="OKE76"/>
      <c r="OKF76"/>
      <c r="OKG76"/>
      <c r="OKH76"/>
      <c r="OKI76"/>
      <c r="OKJ76"/>
      <c r="OKK76"/>
      <c r="OKL76"/>
      <c r="OKM76"/>
      <c r="OKN76"/>
      <c r="OKO76"/>
      <c r="OKP76"/>
      <c r="OKQ76"/>
      <c r="OKR76"/>
      <c r="OKS76"/>
      <c r="OKT76"/>
      <c r="OKU76"/>
      <c r="OKV76"/>
      <c r="OKW76"/>
      <c r="OKX76"/>
      <c r="OKY76"/>
      <c r="OKZ76"/>
      <c r="OLA76"/>
      <c r="OLB76"/>
      <c r="OLC76"/>
      <c r="OLD76"/>
      <c r="OLE76"/>
      <c r="OLF76"/>
      <c r="OLG76"/>
      <c r="OLH76"/>
      <c r="OLI76"/>
      <c r="OLJ76"/>
      <c r="OLK76"/>
      <c r="OLL76"/>
      <c r="OLM76"/>
      <c r="OLN76"/>
      <c r="OLO76"/>
      <c r="OLP76"/>
      <c r="OLQ76"/>
      <c r="OLR76"/>
      <c r="OLS76"/>
      <c r="OLT76"/>
      <c r="OLU76"/>
      <c r="OLV76"/>
      <c r="OLW76"/>
      <c r="OLX76"/>
      <c r="OLY76"/>
      <c r="OLZ76"/>
      <c r="OMA76"/>
      <c r="OMB76"/>
      <c r="OMC76"/>
      <c r="OMD76"/>
      <c r="OME76"/>
      <c r="OMF76"/>
      <c r="OMG76"/>
      <c r="OMH76"/>
      <c r="OMI76"/>
      <c r="OMJ76"/>
      <c r="OMK76"/>
      <c r="OML76"/>
      <c r="OMM76"/>
      <c r="OMN76"/>
      <c r="OMO76"/>
      <c r="OMP76"/>
      <c r="OMQ76"/>
      <c r="OMR76"/>
      <c r="OMS76"/>
      <c r="OMT76"/>
      <c r="OMU76"/>
      <c r="OMV76"/>
      <c r="OMW76"/>
      <c r="OMX76"/>
      <c r="OMY76"/>
      <c r="OMZ76"/>
      <c r="ONA76"/>
      <c r="ONB76"/>
      <c r="ONC76"/>
      <c r="OND76"/>
      <c r="ONE76"/>
      <c r="ONF76"/>
      <c r="ONG76"/>
      <c r="ONH76"/>
      <c r="ONI76"/>
      <c r="ONJ76"/>
      <c r="ONK76"/>
      <c r="ONL76"/>
      <c r="ONM76"/>
      <c r="ONN76"/>
      <c r="ONO76"/>
      <c r="ONP76"/>
      <c r="ONQ76"/>
      <c r="ONR76"/>
      <c r="ONS76"/>
      <c r="ONT76"/>
      <c r="ONU76"/>
      <c r="ONV76"/>
      <c r="ONW76"/>
      <c r="ONX76"/>
      <c r="ONY76"/>
      <c r="ONZ76"/>
      <c r="OOA76"/>
      <c r="OOB76"/>
      <c r="OOC76"/>
      <c r="OOD76"/>
      <c r="OOE76"/>
      <c r="OOF76"/>
      <c r="OOG76"/>
      <c r="OOH76"/>
      <c r="OOI76"/>
      <c r="OOJ76"/>
      <c r="OOK76"/>
      <c r="OOL76"/>
      <c r="OOM76"/>
      <c r="OON76"/>
      <c r="OOO76"/>
      <c r="OOP76"/>
      <c r="OOQ76"/>
      <c r="OOR76"/>
      <c r="OOS76"/>
      <c r="OOT76"/>
      <c r="OOU76"/>
      <c r="OOV76"/>
      <c r="OOW76"/>
      <c r="OOX76"/>
      <c r="OOY76"/>
      <c r="OOZ76"/>
      <c r="OPA76"/>
      <c r="OPB76"/>
      <c r="OPC76"/>
      <c r="OPD76"/>
      <c r="OPE76"/>
      <c r="OPF76"/>
      <c r="OPG76"/>
      <c r="OPH76"/>
      <c r="OPI76"/>
      <c r="OPJ76"/>
      <c r="OPK76"/>
      <c r="OPL76"/>
      <c r="OPM76"/>
      <c r="OPN76"/>
      <c r="OPO76"/>
      <c r="OPP76"/>
      <c r="OPQ76"/>
      <c r="OPR76"/>
      <c r="OPS76"/>
      <c r="OPT76"/>
      <c r="OPU76"/>
      <c r="OPV76"/>
      <c r="OPW76"/>
      <c r="OPX76"/>
      <c r="OPY76"/>
      <c r="OPZ76"/>
      <c r="OQA76"/>
      <c r="OQB76"/>
      <c r="OQC76"/>
      <c r="OQD76"/>
      <c r="OQE76"/>
      <c r="OQF76"/>
      <c r="OQG76"/>
      <c r="OQH76"/>
      <c r="OQI76"/>
      <c r="OQJ76"/>
      <c r="OQK76"/>
      <c r="OQL76"/>
      <c r="OQM76"/>
      <c r="OQN76"/>
      <c r="OQO76"/>
      <c r="OQP76"/>
      <c r="OQQ76"/>
      <c r="OQR76"/>
      <c r="OQS76"/>
      <c r="OQT76"/>
      <c r="OQU76"/>
      <c r="OQV76"/>
      <c r="OQW76"/>
      <c r="OQX76"/>
      <c r="OQY76"/>
      <c r="OQZ76"/>
      <c r="ORA76"/>
      <c r="ORB76"/>
      <c r="ORC76"/>
      <c r="ORD76"/>
      <c r="ORE76"/>
      <c r="ORF76"/>
      <c r="ORG76"/>
      <c r="ORH76"/>
      <c r="ORI76"/>
      <c r="ORJ76"/>
      <c r="ORK76"/>
      <c r="ORL76"/>
      <c r="ORM76"/>
      <c r="ORN76"/>
      <c r="ORO76"/>
      <c r="ORP76"/>
      <c r="ORQ76"/>
      <c r="ORR76"/>
      <c r="ORS76"/>
      <c r="ORT76"/>
      <c r="ORU76"/>
      <c r="ORV76"/>
      <c r="ORW76"/>
      <c r="ORX76"/>
      <c r="ORY76"/>
      <c r="ORZ76"/>
      <c r="OSA76"/>
      <c r="OSB76"/>
      <c r="OSC76"/>
      <c r="OSD76"/>
      <c r="OSE76"/>
      <c r="OSF76"/>
      <c r="OSG76"/>
      <c r="OSH76"/>
      <c r="OSI76"/>
      <c r="OSJ76"/>
      <c r="OSK76"/>
      <c r="OSL76"/>
      <c r="OSM76"/>
      <c r="OSN76"/>
      <c r="OSO76"/>
      <c r="OSP76"/>
      <c r="OSQ76"/>
      <c r="OSR76"/>
      <c r="OSS76"/>
      <c r="OST76"/>
      <c r="OSU76"/>
      <c r="OSV76"/>
      <c r="OSW76"/>
      <c r="OSX76"/>
      <c r="OSY76"/>
      <c r="OSZ76"/>
      <c r="OTA76"/>
      <c r="OTB76"/>
      <c r="OTC76"/>
      <c r="OTD76"/>
      <c r="OTE76"/>
      <c r="OTF76"/>
      <c r="OTG76"/>
      <c r="OTH76"/>
      <c r="OTI76"/>
      <c r="OTJ76"/>
      <c r="OTK76"/>
      <c r="OTL76"/>
      <c r="OTM76"/>
      <c r="OTN76"/>
      <c r="OTO76"/>
      <c r="OTP76"/>
      <c r="OTQ76"/>
      <c r="OTR76"/>
      <c r="OTS76"/>
      <c r="OTT76"/>
      <c r="OTU76"/>
      <c r="OTV76"/>
      <c r="OTW76"/>
      <c r="OTX76"/>
      <c r="OTY76"/>
      <c r="OTZ76"/>
      <c r="OUA76"/>
      <c r="OUB76"/>
      <c r="OUC76"/>
      <c r="OUD76"/>
      <c r="OUE76"/>
      <c r="OUF76"/>
      <c r="OUG76"/>
      <c r="OUH76"/>
      <c r="OUI76"/>
      <c r="OUJ76"/>
      <c r="OUK76"/>
      <c r="OUL76"/>
      <c r="OUM76"/>
      <c r="OUN76"/>
      <c r="OUO76"/>
      <c r="OUP76"/>
      <c r="OUQ76"/>
      <c r="OUR76"/>
      <c r="OUS76"/>
      <c r="OUT76"/>
      <c r="OUU76"/>
      <c r="OUV76"/>
      <c r="OUW76"/>
      <c r="OUX76"/>
      <c r="OUY76"/>
      <c r="OUZ76"/>
      <c r="OVA76"/>
      <c r="OVB76"/>
      <c r="OVC76"/>
      <c r="OVD76"/>
      <c r="OVE76"/>
      <c r="OVF76"/>
      <c r="OVG76"/>
      <c r="OVH76"/>
      <c r="OVI76"/>
      <c r="OVJ76"/>
      <c r="OVK76"/>
      <c r="OVL76"/>
      <c r="OVM76"/>
      <c r="OVN76"/>
      <c r="OVO76"/>
      <c r="OVP76"/>
      <c r="OVQ76"/>
      <c r="OVR76"/>
      <c r="OVS76"/>
      <c r="OVT76"/>
      <c r="OVU76"/>
      <c r="OVV76"/>
      <c r="OVW76"/>
      <c r="OVX76"/>
      <c r="OVY76"/>
      <c r="OVZ76"/>
      <c r="OWA76"/>
      <c r="OWB76"/>
      <c r="OWC76"/>
      <c r="OWD76"/>
      <c r="OWE76"/>
      <c r="OWF76"/>
      <c r="OWG76"/>
      <c r="OWH76"/>
      <c r="OWI76"/>
      <c r="OWJ76"/>
      <c r="OWK76"/>
      <c r="OWL76"/>
      <c r="OWM76"/>
      <c r="OWN76"/>
      <c r="OWO76"/>
      <c r="OWP76"/>
      <c r="OWQ76"/>
      <c r="OWR76"/>
      <c r="OWS76"/>
      <c r="OWT76"/>
      <c r="OWU76"/>
      <c r="OWV76"/>
      <c r="OWW76"/>
      <c r="OWX76"/>
      <c r="OWY76"/>
      <c r="OWZ76"/>
      <c r="OXA76"/>
      <c r="OXB76"/>
      <c r="OXC76"/>
      <c r="OXD76"/>
      <c r="OXE76"/>
      <c r="OXF76"/>
      <c r="OXG76"/>
      <c r="OXH76"/>
      <c r="OXI76"/>
      <c r="OXJ76"/>
      <c r="OXK76"/>
      <c r="OXL76"/>
      <c r="OXM76"/>
      <c r="OXN76"/>
      <c r="OXO76"/>
      <c r="OXP76"/>
      <c r="OXQ76"/>
      <c r="OXR76"/>
      <c r="OXS76"/>
      <c r="OXT76"/>
      <c r="OXU76"/>
      <c r="OXV76"/>
      <c r="OXW76"/>
      <c r="OXX76"/>
      <c r="OXY76"/>
      <c r="OXZ76"/>
      <c r="OYA76"/>
      <c r="OYB76"/>
      <c r="OYC76"/>
      <c r="OYD76"/>
      <c r="OYE76"/>
      <c r="OYF76"/>
      <c r="OYG76"/>
      <c r="OYH76"/>
      <c r="OYI76"/>
      <c r="OYJ76"/>
      <c r="OYK76"/>
      <c r="OYL76"/>
      <c r="OYM76"/>
      <c r="OYN76"/>
      <c r="OYO76"/>
      <c r="OYP76"/>
      <c r="OYQ76"/>
      <c r="OYR76"/>
      <c r="OYS76"/>
      <c r="OYT76"/>
      <c r="OYU76"/>
      <c r="OYV76"/>
      <c r="OYW76"/>
      <c r="OYX76"/>
      <c r="OYY76"/>
      <c r="OYZ76"/>
      <c r="OZA76"/>
      <c r="OZB76"/>
      <c r="OZC76"/>
      <c r="OZD76"/>
      <c r="OZE76"/>
      <c r="OZF76"/>
      <c r="OZG76"/>
      <c r="OZH76"/>
      <c r="OZI76"/>
      <c r="OZJ76"/>
      <c r="OZK76"/>
      <c r="OZL76"/>
      <c r="OZM76"/>
      <c r="OZN76"/>
      <c r="OZO76"/>
      <c r="OZP76"/>
      <c r="OZQ76"/>
      <c r="OZR76"/>
      <c r="OZS76"/>
      <c r="OZT76"/>
      <c r="OZU76"/>
      <c r="OZV76"/>
      <c r="OZW76"/>
      <c r="OZX76"/>
      <c r="OZY76"/>
      <c r="OZZ76"/>
      <c r="PAA76"/>
      <c r="PAB76"/>
      <c r="PAC76"/>
      <c r="PAD76"/>
      <c r="PAE76"/>
      <c r="PAF76"/>
      <c r="PAG76"/>
      <c r="PAH76"/>
      <c r="PAI76"/>
      <c r="PAJ76"/>
      <c r="PAK76"/>
      <c r="PAL76"/>
      <c r="PAM76"/>
      <c r="PAN76"/>
      <c r="PAO76"/>
      <c r="PAP76"/>
      <c r="PAQ76"/>
      <c r="PAR76"/>
      <c r="PAS76"/>
      <c r="PAT76"/>
      <c r="PAU76"/>
      <c r="PAV76"/>
      <c r="PAW76"/>
      <c r="PAX76"/>
      <c r="PAY76"/>
      <c r="PAZ76"/>
      <c r="PBA76"/>
      <c r="PBB76"/>
      <c r="PBC76"/>
      <c r="PBD76"/>
      <c r="PBE76"/>
      <c r="PBF76"/>
      <c r="PBG76"/>
      <c r="PBH76"/>
      <c r="PBI76"/>
      <c r="PBJ76"/>
      <c r="PBK76"/>
      <c r="PBL76"/>
      <c r="PBM76"/>
      <c r="PBN76"/>
      <c r="PBO76"/>
      <c r="PBP76"/>
      <c r="PBQ76"/>
      <c r="PBR76"/>
      <c r="PBS76"/>
      <c r="PBT76"/>
      <c r="PBU76"/>
      <c r="PBV76"/>
      <c r="PBW76"/>
      <c r="PBX76"/>
      <c r="PBY76"/>
      <c r="PBZ76"/>
      <c r="PCA76"/>
      <c r="PCB76"/>
      <c r="PCC76"/>
      <c r="PCD76"/>
      <c r="PCE76"/>
      <c r="PCF76"/>
      <c r="PCG76"/>
      <c r="PCH76"/>
      <c r="PCI76"/>
      <c r="PCJ76"/>
      <c r="PCK76"/>
      <c r="PCL76"/>
      <c r="PCM76"/>
      <c r="PCN76"/>
      <c r="PCO76"/>
      <c r="PCP76"/>
      <c r="PCQ76"/>
      <c r="PCR76"/>
      <c r="PCS76"/>
      <c r="PCT76"/>
      <c r="PCU76"/>
      <c r="PCV76"/>
      <c r="PCW76"/>
      <c r="PCX76"/>
      <c r="PCY76"/>
      <c r="PCZ76"/>
      <c r="PDA76"/>
      <c r="PDB76"/>
      <c r="PDC76"/>
      <c r="PDD76"/>
      <c r="PDE76"/>
      <c r="PDF76"/>
      <c r="PDG76"/>
      <c r="PDH76"/>
      <c r="PDI76"/>
      <c r="PDJ76"/>
      <c r="PDK76"/>
      <c r="PDL76"/>
      <c r="PDM76"/>
      <c r="PDN76"/>
      <c r="PDO76"/>
      <c r="PDP76"/>
      <c r="PDQ76"/>
      <c r="PDR76"/>
      <c r="PDS76"/>
      <c r="PDT76"/>
      <c r="PDU76"/>
      <c r="PDV76"/>
      <c r="PDW76"/>
      <c r="PDX76"/>
      <c r="PDY76"/>
      <c r="PDZ76"/>
      <c r="PEA76"/>
      <c r="PEB76"/>
      <c r="PEC76"/>
      <c r="PED76"/>
      <c r="PEE76"/>
      <c r="PEF76"/>
      <c r="PEG76"/>
      <c r="PEH76"/>
      <c r="PEI76"/>
      <c r="PEJ76"/>
      <c r="PEK76"/>
      <c r="PEL76"/>
      <c r="PEM76"/>
      <c r="PEN76"/>
      <c r="PEO76"/>
      <c r="PEP76"/>
      <c r="PEQ76"/>
      <c r="PER76"/>
      <c r="PES76"/>
      <c r="PET76"/>
      <c r="PEU76"/>
      <c r="PEV76"/>
      <c r="PEW76"/>
      <c r="PEX76"/>
      <c r="PEY76"/>
      <c r="PEZ76"/>
      <c r="PFA76"/>
      <c r="PFB76"/>
      <c r="PFC76"/>
      <c r="PFD76"/>
      <c r="PFE76"/>
      <c r="PFF76"/>
      <c r="PFG76"/>
      <c r="PFH76"/>
      <c r="PFI76"/>
      <c r="PFJ76"/>
      <c r="PFK76"/>
      <c r="PFL76"/>
      <c r="PFM76"/>
      <c r="PFN76"/>
      <c r="PFO76"/>
      <c r="PFP76"/>
      <c r="PFQ76"/>
      <c r="PFR76"/>
      <c r="PFS76"/>
      <c r="PFT76"/>
      <c r="PFU76"/>
      <c r="PFV76"/>
      <c r="PFW76"/>
      <c r="PFX76"/>
      <c r="PFY76"/>
      <c r="PFZ76"/>
      <c r="PGA76"/>
      <c r="PGB76"/>
      <c r="PGC76"/>
      <c r="PGD76"/>
      <c r="PGE76"/>
      <c r="PGF76"/>
      <c r="PGG76"/>
      <c r="PGH76"/>
      <c r="PGI76"/>
      <c r="PGJ76"/>
      <c r="PGK76"/>
      <c r="PGL76"/>
      <c r="PGM76"/>
      <c r="PGN76"/>
      <c r="PGO76"/>
      <c r="PGP76"/>
      <c r="PGQ76"/>
      <c r="PGR76"/>
      <c r="PGS76"/>
      <c r="PGT76"/>
      <c r="PGU76"/>
      <c r="PGV76"/>
      <c r="PGW76"/>
      <c r="PGX76"/>
      <c r="PGY76"/>
      <c r="PGZ76"/>
      <c r="PHA76"/>
      <c r="PHB76"/>
      <c r="PHC76"/>
      <c r="PHD76"/>
      <c r="PHE76"/>
      <c r="PHF76"/>
      <c r="PHG76"/>
      <c r="PHH76"/>
      <c r="PHI76"/>
      <c r="PHJ76"/>
      <c r="PHK76"/>
      <c r="PHL76"/>
      <c r="PHM76"/>
      <c r="PHN76"/>
      <c r="PHO76"/>
      <c r="PHP76"/>
      <c r="PHQ76"/>
      <c r="PHR76"/>
      <c r="PHS76"/>
      <c r="PHT76"/>
      <c r="PHU76"/>
      <c r="PHV76"/>
      <c r="PHW76"/>
      <c r="PHX76"/>
      <c r="PHY76"/>
      <c r="PHZ76"/>
      <c r="PIA76"/>
      <c r="PIB76"/>
      <c r="PIC76"/>
      <c r="PID76"/>
      <c r="PIE76"/>
      <c r="PIF76"/>
      <c r="PIG76"/>
      <c r="PIH76"/>
      <c r="PII76"/>
      <c r="PIJ76"/>
      <c r="PIK76"/>
      <c r="PIL76"/>
      <c r="PIM76"/>
      <c r="PIN76"/>
      <c r="PIO76"/>
      <c r="PIP76"/>
      <c r="PIQ76"/>
      <c r="PIR76"/>
      <c r="PIS76"/>
      <c r="PIT76"/>
      <c r="PIU76"/>
      <c r="PIV76"/>
      <c r="PIW76"/>
      <c r="PIX76"/>
      <c r="PIY76"/>
      <c r="PIZ76"/>
      <c r="PJA76"/>
      <c r="PJB76"/>
      <c r="PJC76"/>
      <c r="PJD76"/>
      <c r="PJE76"/>
      <c r="PJF76"/>
      <c r="PJG76"/>
      <c r="PJH76"/>
      <c r="PJI76"/>
      <c r="PJJ76"/>
      <c r="PJK76"/>
      <c r="PJL76"/>
      <c r="PJM76"/>
      <c r="PJN76"/>
      <c r="PJO76"/>
      <c r="PJP76"/>
      <c r="PJQ76"/>
      <c r="PJR76"/>
      <c r="PJS76"/>
      <c r="PJT76"/>
      <c r="PJU76"/>
      <c r="PJV76"/>
      <c r="PJW76"/>
      <c r="PJX76"/>
      <c r="PJY76"/>
      <c r="PJZ76"/>
      <c r="PKA76"/>
      <c r="PKB76"/>
      <c r="PKC76"/>
      <c r="PKD76"/>
      <c r="PKE76"/>
      <c r="PKF76"/>
      <c r="PKG76"/>
      <c r="PKH76"/>
      <c r="PKI76"/>
      <c r="PKJ76"/>
      <c r="PKK76"/>
      <c r="PKL76"/>
      <c r="PKM76"/>
      <c r="PKN76"/>
      <c r="PKO76"/>
      <c r="PKP76"/>
      <c r="PKQ76"/>
      <c r="PKR76"/>
      <c r="PKS76"/>
      <c r="PKT76"/>
      <c r="PKU76"/>
      <c r="PKV76"/>
      <c r="PKW76"/>
      <c r="PKX76"/>
      <c r="PKY76"/>
      <c r="PKZ76"/>
      <c r="PLA76"/>
      <c r="PLB76"/>
      <c r="PLC76"/>
      <c r="PLD76"/>
      <c r="PLE76"/>
      <c r="PLF76"/>
      <c r="PLG76"/>
      <c r="PLH76"/>
      <c r="PLI76"/>
      <c r="PLJ76"/>
      <c r="PLK76"/>
      <c r="PLL76"/>
      <c r="PLM76"/>
      <c r="PLN76"/>
      <c r="PLO76"/>
      <c r="PLP76"/>
      <c r="PLQ76"/>
      <c r="PLR76"/>
      <c r="PLS76"/>
      <c r="PLT76"/>
      <c r="PLU76"/>
      <c r="PLV76"/>
      <c r="PLW76"/>
      <c r="PLX76"/>
      <c r="PLY76"/>
      <c r="PLZ76"/>
      <c r="PMA76"/>
      <c r="PMB76"/>
      <c r="PMC76"/>
      <c r="PMD76"/>
      <c r="PME76"/>
      <c r="PMF76"/>
      <c r="PMG76"/>
      <c r="PMH76"/>
      <c r="PMI76"/>
      <c r="PMJ76"/>
      <c r="PMK76"/>
      <c r="PML76"/>
      <c r="PMM76"/>
      <c r="PMN76"/>
      <c r="PMO76"/>
      <c r="PMP76"/>
      <c r="PMQ76"/>
      <c r="PMR76"/>
      <c r="PMS76"/>
      <c r="PMT76"/>
      <c r="PMU76"/>
      <c r="PMV76"/>
      <c r="PMW76"/>
      <c r="PMX76"/>
      <c r="PMY76"/>
      <c r="PMZ76"/>
      <c r="PNA76"/>
      <c r="PNB76"/>
      <c r="PNC76"/>
      <c r="PND76"/>
      <c r="PNE76"/>
      <c r="PNF76"/>
      <c r="PNG76"/>
      <c r="PNH76"/>
      <c r="PNI76"/>
      <c r="PNJ76"/>
      <c r="PNK76"/>
      <c r="PNL76"/>
      <c r="PNM76"/>
      <c r="PNN76"/>
      <c r="PNO76"/>
      <c r="PNP76"/>
      <c r="PNQ76"/>
      <c r="PNR76"/>
      <c r="PNS76"/>
      <c r="PNT76"/>
      <c r="PNU76"/>
      <c r="PNV76"/>
      <c r="PNW76"/>
      <c r="PNX76"/>
      <c r="PNY76"/>
      <c r="PNZ76"/>
      <c r="POA76"/>
      <c r="POB76"/>
      <c r="POC76"/>
      <c r="POD76"/>
      <c r="POE76"/>
      <c r="POF76"/>
      <c r="POG76"/>
      <c r="POH76"/>
      <c r="POI76"/>
      <c r="POJ76"/>
      <c r="POK76"/>
      <c r="POL76"/>
      <c r="POM76"/>
      <c r="PON76"/>
      <c r="POO76"/>
      <c r="POP76"/>
      <c r="POQ76"/>
      <c r="POR76"/>
      <c r="POS76"/>
      <c r="POT76"/>
      <c r="POU76"/>
      <c r="POV76"/>
      <c r="POW76"/>
      <c r="POX76"/>
      <c r="POY76"/>
      <c r="POZ76"/>
      <c r="PPA76"/>
      <c r="PPB76"/>
      <c r="PPC76"/>
      <c r="PPD76"/>
      <c r="PPE76"/>
      <c r="PPF76"/>
      <c r="PPG76"/>
      <c r="PPH76"/>
      <c r="PPI76"/>
      <c r="PPJ76"/>
      <c r="PPK76"/>
      <c r="PPL76"/>
      <c r="PPM76"/>
      <c r="PPN76"/>
      <c r="PPO76"/>
      <c r="PPP76"/>
      <c r="PPQ76"/>
      <c r="PPR76"/>
      <c r="PPS76"/>
      <c r="PPT76"/>
      <c r="PPU76"/>
      <c r="PPV76"/>
      <c r="PPW76"/>
      <c r="PPX76"/>
      <c r="PPY76"/>
      <c r="PPZ76"/>
      <c r="PQA76"/>
      <c r="PQB76"/>
      <c r="PQC76"/>
      <c r="PQD76"/>
      <c r="PQE76"/>
      <c r="PQF76"/>
      <c r="PQG76"/>
      <c r="PQH76"/>
      <c r="PQI76"/>
      <c r="PQJ76"/>
      <c r="PQK76"/>
      <c r="PQL76"/>
      <c r="PQM76"/>
      <c r="PQN76"/>
      <c r="PQO76"/>
      <c r="PQP76"/>
      <c r="PQQ76"/>
      <c r="PQR76"/>
      <c r="PQS76"/>
      <c r="PQT76"/>
      <c r="PQU76"/>
      <c r="PQV76"/>
      <c r="PQW76"/>
      <c r="PQX76"/>
      <c r="PQY76"/>
      <c r="PQZ76"/>
      <c r="PRA76"/>
      <c r="PRB76"/>
      <c r="PRC76"/>
      <c r="PRD76"/>
      <c r="PRE76"/>
      <c r="PRF76"/>
      <c r="PRG76"/>
      <c r="PRH76"/>
      <c r="PRI76"/>
      <c r="PRJ76"/>
      <c r="PRK76"/>
      <c r="PRL76"/>
      <c r="PRM76"/>
      <c r="PRN76"/>
      <c r="PRO76"/>
      <c r="PRP76"/>
      <c r="PRQ76"/>
      <c r="PRR76"/>
      <c r="PRS76"/>
      <c r="PRT76"/>
      <c r="PRU76"/>
      <c r="PRV76"/>
      <c r="PRW76"/>
      <c r="PRX76"/>
      <c r="PRY76"/>
      <c r="PRZ76"/>
      <c r="PSA76"/>
      <c r="PSB76"/>
      <c r="PSC76"/>
      <c r="PSD76"/>
      <c r="PSE76"/>
      <c r="PSF76"/>
      <c r="PSG76"/>
      <c r="PSH76"/>
      <c r="PSI76"/>
      <c r="PSJ76"/>
      <c r="PSK76"/>
      <c r="PSL76"/>
      <c r="PSM76"/>
      <c r="PSN76"/>
      <c r="PSO76"/>
      <c r="PSP76"/>
      <c r="PSQ76"/>
      <c r="PSR76"/>
      <c r="PSS76"/>
      <c r="PST76"/>
      <c r="PSU76"/>
      <c r="PSV76"/>
      <c r="PSW76"/>
      <c r="PSX76"/>
      <c r="PSY76"/>
      <c r="PSZ76"/>
      <c r="PTA76"/>
      <c r="PTB76"/>
      <c r="PTC76"/>
      <c r="PTD76"/>
      <c r="PTE76"/>
      <c r="PTF76"/>
      <c r="PTG76"/>
      <c r="PTH76"/>
      <c r="PTI76"/>
      <c r="PTJ76"/>
      <c r="PTK76"/>
      <c r="PTL76"/>
      <c r="PTM76"/>
      <c r="PTN76"/>
      <c r="PTO76"/>
      <c r="PTP76"/>
      <c r="PTQ76"/>
      <c r="PTR76"/>
      <c r="PTS76"/>
      <c r="PTT76"/>
      <c r="PTU76"/>
      <c r="PTV76"/>
      <c r="PTW76"/>
      <c r="PTX76"/>
      <c r="PTY76"/>
      <c r="PTZ76"/>
      <c r="PUA76"/>
      <c r="PUB76"/>
      <c r="PUC76"/>
      <c r="PUD76"/>
      <c r="PUE76"/>
      <c r="PUF76"/>
      <c r="PUG76"/>
      <c r="PUH76"/>
      <c r="PUI76"/>
      <c r="PUJ76"/>
      <c r="PUK76"/>
      <c r="PUL76"/>
      <c r="PUM76"/>
      <c r="PUN76"/>
      <c r="PUO76"/>
      <c r="PUP76"/>
      <c r="PUQ76"/>
      <c r="PUR76"/>
      <c r="PUS76"/>
      <c r="PUT76"/>
      <c r="PUU76"/>
      <c r="PUV76"/>
      <c r="PUW76"/>
      <c r="PUX76"/>
      <c r="PUY76"/>
      <c r="PUZ76"/>
      <c r="PVA76"/>
      <c r="PVB76"/>
      <c r="PVC76"/>
      <c r="PVD76"/>
      <c r="PVE76"/>
      <c r="PVF76"/>
      <c r="PVG76"/>
      <c r="PVH76"/>
      <c r="PVI76"/>
      <c r="PVJ76"/>
      <c r="PVK76"/>
      <c r="PVL76"/>
      <c r="PVM76"/>
      <c r="PVN76"/>
      <c r="PVO76"/>
      <c r="PVP76"/>
      <c r="PVQ76"/>
      <c r="PVR76"/>
      <c r="PVS76"/>
      <c r="PVT76"/>
      <c r="PVU76"/>
      <c r="PVV76"/>
      <c r="PVW76"/>
      <c r="PVX76"/>
      <c r="PVY76"/>
      <c r="PVZ76"/>
      <c r="PWA76"/>
      <c r="PWB76"/>
      <c r="PWC76"/>
      <c r="PWD76"/>
      <c r="PWE76"/>
      <c r="PWF76"/>
      <c r="PWG76"/>
      <c r="PWH76"/>
      <c r="PWI76"/>
      <c r="PWJ76"/>
      <c r="PWK76"/>
      <c r="PWL76"/>
      <c r="PWM76"/>
      <c r="PWN76"/>
      <c r="PWO76"/>
      <c r="PWP76"/>
      <c r="PWQ76"/>
      <c r="PWR76"/>
      <c r="PWS76"/>
      <c r="PWT76"/>
      <c r="PWU76"/>
      <c r="PWV76"/>
      <c r="PWW76"/>
      <c r="PWX76"/>
      <c r="PWY76"/>
      <c r="PWZ76"/>
      <c r="PXA76"/>
      <c r="PXB76"/>
      <c r="PXC76"/>
      <c r="PXD76"/>
      <c r="PXE76"/>
      <c r="PXF76"/>
      <c r="PXG76"/>
      <c r="PXH76"/>
      <c r="PXI76"/>
      <c r="PXJ76"/>
      <c r="PXK76"/>
      <c r="PXL76"/>
      <c r="PXM76"/>
      <c r="PXN76"/>
      <c r="PXO76"/>
      <c r="PXP76"/>
      <c r="PXQ76"/>
      <c r="PXR76"/>
      <c r="PXS76"/>
      <c r="PXT76"/>
      <c r="PXU76"/>
      <c r="PXV76"/>
      <c r="PXW76"/>
      <c r="PXX76"/>
      <c r="PXY76"/>
      <c r="PXZ76"/>
      <c r="PYA76"/>
      <c r="PYB76"/>
      <c r="PYC76"/>
      <c r="PYD76"/>
      <c r="PYE76"/>
      <c r="PYF76"/>
      <c r="PYG76"/>
      <c r="PYH76"/>
      <c r="PYI76"/>
      <c r="PYJ76"/>
      <c r="PYK76"/>
      <c r="PYL76"/>
      <c r="PYM76"/>
      <c r="PYN76"/>
      <c r="PYO76"/>
      <c r="PYP76"/>
      <c r="PYQ76"/>
      <c r="PYR76"/>
      <c r="PYS76"/>
      <c r="PYT76"/>
      <c r="PYU76"/>
      <c r="PYV76"/>
      <c r="PYW76"/>
      <c r="PYX76"/>
      <c r="PYY76"/>
      <c r="PYZ76"/>
      <c r="PZA76"/>
      <c r="PZB76"/>
      <c r="PZC76"/>
      <c r="PZD76"/>
      <c r="PZE76"/>
      <c r="PZF76"/>
      <c r="PZG76"/>
      <c r="PZH76"/>
      <c r="PZI76"/>
      <c r="PZJ76"/>
      <c r="PZK76"/>
      <c r="PZL76"/>
      <c r="PZM76"/>
      <c r="PZN76"/>
      <c r="PZO76"/>
      <c r="PZP76"/>
      <c r="PZQ76"/>
      <c r="PZR76"/>
      <c r="PZS76"/>
      <c r="PZT76"/>
      <c r="PZU76"/>
      <c r="PZV76"/>
      <c r="PZW76"/>
      <c r="PZX76"/>
      <c r="PZY76"/>
      <c r="PZZ76"/>
      <c r="QAA76"/>
      <c r="QAB76"/>
      <c r="QAC76"/>
      <c r="QAD76"/>
      <c r="QAE76"/>
      <c r="QAF76"/>
      <c r="QAG76"/>
      <c r="QAH76"/>
      <c r="QAI76"/>
      <c r="QAJ76"/>
      <c r="QAK76"/>
      <c r="QAL76"/>
      <c r="QAM76"/>
      <c r="QAN76"/>
      <c r="QAO76"/>
      <c r="QAP76"/>
      <c r="QAQ76"/>
      <c r="QAR76"/>
      <c r="QAS76"/>
      <c r="QAT76"/>
      <c r="QAU76"/>
      <c r="QAV76"/>
      <c r="QAW76"/>
      <c r="QAX76"/>
      <c r="QAY76"/>
      <c r="QAZ76"/>
      <c r="QBA76"/>
      <c r="QBB76"/>
      <c r="QBC76"/>
      <c r="QBD76"/>
      <c r="QBE76"/>
      <c r="QBF76"/>
      <c r="QBG76"/>
      <c r="QBH76"/>
      <c r="QBI76"/>
      <c r="QBJ76"/>
      <c r="QBK76"/>
      <c r="QBL76"/>
      <c r="QBM76"/>
      <c r="QBN76"/>
      <c r="QBO76"/>
      <c r="QBP76"/>
      <c r="QBQ76"/>
      <c r="QBR76"/>
      <c r="QBS76"/>
      <c r="QBT76"/>
      <c r="QBU76"/>
      <c r="QBV76"/>
      <c r="QBW76"/>
      <c r="QBX76"/>
      <c r="QBY76"/>
      <c r="QBZ76"/>
      <c r="QCA76"/>
      <c r="QCB76"/>
      <c r="QCC76"/>
      <c r="QCD76"/>
      <c r="QCE76"/>
      <c r="QCF76"/>
      <c r="QCG76"/>
      <c r="QCH76"/>
      <c r="QCI76"/>
      <c r="QCJ76"/>
      <c r="QCK76"/>
      <c r="QCL76"/>
      <c r="QCM76"/>
      <c r="QCN76"/>
      <c r="QCO76"/>
      <c r="QCP76"/>
      <c r="QCQ76"/>
      <c r="QCR76"/>
      <c r="QCS76"/>
      <c r="QCT76"/>
      <c r="QCU76"/>
      <c r="QCV76"/>
      <c r="QCW76"/>
      <c r="QCX76"/>
      <c r="QCY76"/>
      <c r="QCZ76"/>
      <c r="QDA76"/>
      <c r="QDB76"/>
      <c r="QDC76"/>
      <c r="QDD76"/>
      <c r="QDE76"/>
      <c r="QDF76"/>
      <c r="QDG76"/>
      <c r="QDH76"/>
      <c r="QDI76"/>
      <c r="QDJ76"/>
      <c r="QDK76"/>
      <c r="QDL76"/>
      <c r="QDM76"/>
      <c r="QDN76"/>
      <c r="QDO76"/>
      <c r="QDP76"/>
      <c r="QDQ76"/>
      <c r="QDR76"/>
      <c r="QDS76"/>
      <c r="QDT76"/>
      <c r="QDU76"/>
      <c r="QDV76"/>
      <c r="QDW76"/>
      <c r="QDX76"/>
      <c r="QDY76"/>
      <c r="QDZ76"/>
      <c r="QEA76"/>
      <c r="QEB76"/>
      <c r="QEC76"/>
      <c r="QED76"/>
      <c r="QEE76"/>
      <c r="QEF76"/>
      <c r="QEG76"/>
      <c r="QEH76"/>
      <c r="QEI76"/>
      <c r="QEJ76"/>
      <c r="QEK76"/>
      <c r="QEL76"/>
      <c r="QEM76"/>
      <c r="QEN76"/>
      <c r="QEO76"/>
      <c r="QEP76"/>
      <c r="QEQ76"/>
      <c r="QER76"/>
      <c r="QES76"/>
      <c r="QET76"/>
      <c r="QEU76"/>
      <c r="QEV76"/>
      <c r="QEW76"/>
      <c r="QEX76"/>
      <c r="QEY76"/>
      <c r="QEZ76"/>
      <c r="QFA76"/>
      <c r="QFB76"/>
      <c r="QFC76"/>
      <c r="QFD76"/>
      <c r="QFE76"/>
      <c r="QFF76"/>
      <c r="QFG76"/>
      <c r="QFH76"/>
      <c r="QFI76"/>
      <c r="QFJ76"/>
      <c r="QFK76"/>
      <c r="QFL76"/>
      <c r="QFM76"/>
      <c r="QFN76"/>
      <c r="QFO76"/>
      <c r="QFP76"/>
      <c r="QFQ76"/>
      <c r="QFR76"/>
      <c r="QFS76"/>
      <c r="QFT76"/>
      <c r="QFU76"/>
      <c r="QFV76"/>
      <c r="QFW76"/>
      <c r="QFX76"/>
      <c r="QFY76"/>
      <c r="QFZ76"/>
      <c r="QGA76"/>
      <c r="QGB76"/>
      <c r="QGC76"/>
      <c r="QGD76"/>
      <c r="QGE76"/>
      <c r="QGF76"/>
      <c r="QGG76"/>
      <c r="QGH76"/>
      <c r="QGI76"/>
      <c r="QGJ76"/>
      <c r="QGK76"/>
      <c r="QGL76"/>
      <c r="QGM76"/>
      <c r="QGN76"/>
      <c r="QGO76"/>
      <c r="QGP76"/>
      <c r="QGQ76"/>
      <c r="QGR76"/>
      <c r="QGS76"/>
      <c r="QGT76"/>
      <c r="QGU76"/>
      <c r="QGV76"/>
      <c r="QGW76"/>
      <c r="QGX76"/>
      <c r="QGY76"/>
      <c r="QGZ76"/>
      <c r="QHA76"/>
      <c r="QHB76"/>
      <c r="QHC76"/>
      <c r="QHD76"/>
      <c r="QHE76"/>
      <c r="QHF76"/>
      <c r="QHG76"/>
      <c r="QHH76"/>
      <c r="QHI76"/>
      <c r="QHJ76"/>
      <c r="QHK76"/>
      <c r="QHL76"/>
      <c r="QHM76"/>
      <c r="QHN76"/>
      <c r="QHO76"/>
      <c r="QHP76"/>
      <c r="QHQ76"/>
      <c r="QHR76"/>
      <c r="QHS76"/>
      <c r="QHT76"/>
      <c r="QHU76"/>
      <c r="QHV76"/>
      <c r="QHW76"/>
      <c r="QHX76"/>
      <c r="QHY76"/>
      <c r="QHZ76"/>
      <c r="QIA76"/>
      <c r="QIB76"/>
      <c r="QIC76"/>
      <c r="QID76"/>
      <c r="QIE76"/>
      <c r="QIF76"/>
      <c r="QIG76"/>
      <c r="QIH76"/>
      <c r="QII76"/>
      <c r="QIJ76"/>
      <c r="QIK76"/>
      <c r="QIL76"/>
      <c r="QIM76"/>
      <c r="QIN76"/>
      <c r="QIO76"/>
      <c r="QIP76"/>
      <c r="QIQ76"/>
      <c r="QIR76"/>
      <c r="QIS76"/>
      <c r="QIT76"/>
      <c r="QIU76"/>
      <c r="QIV76"/>
      <c r="QIW76"/>
      <c r="QIX76"/>
      <c r="QIY76"/>
      <c r="QIZ76"/>
      <c r="QJA76"/>
      <c r="QJB76"/>
      <c r="QJC76"/>
      <c r="QJD76"/>
      <c r="QJE76"/>
      <c r="QJF76"/>
      <c r="QJG76"/>
      <c r="QJH76"/>
      <c r="QJI76"/>
      <c r="QJJ76"/>
      <c r="QJK76"/>
      <c r="QJL76"/>
      <c r="QJM76"/>
      <c r="QJN76"/>
      <c r="QJO76"/>
      <c r="QJP76"/>
      <c r="QJQ76"/>
      <c r="QJR76"/>
      <c r="QJS76"/>
      <c r="QJT76"/>
      <c r="QJU76"/>
      <c r="QJV76"/>
      <c r="QJW76"/>
      <c r="QJX76"/>
      <c r="QJY76"/>
      <c r="QJZ76"/>
      <c r="QKA76"/>
      <c r="QKB76"/>
      <c r="QKC76"/>
      <c r="QKD76"/>
      <c r="QKE76"/>
      <c r="QKF76"/>
      <c r="QKG76"/>
      <c r="QKH76"/>
      <c r="QKI76"/>
      <c r="QKJ76"/>
      <c r="QKK76"/>
      <c r="QKL76"/>
      <c r="QKM76"/>
      <c r="QKN76"/>
      <c r="QKO76"/>
      <c r="QKP76"/>
      <c r="QKQ76"/>
      <c r="QKR76"/>
      <c r="QKS76"/>
      <c r="QKT76"/>
      <c r="QKU76"/>
      <c r="QKV76"/>
      <c r="QKW76"/>
      <c r="QKX76"/>
      <c r="QKY76"/>
      <c r="QKZ76"/>
      <c r="QLA76"/>
      <c r="QLB76"/>
      <c r="QLC76"/>
      <c r="QLD76"/>
      <c r="QLE76"/>
      <c r="QLF76"/>
      <c r="QLG76"/>
      <c r="QLH76"/>
      <c r="QLI76"/>
      <c r="QLJ76"/>
      <c r="QLK76"/>
      <c r="QLL76"/>
      <c r="QLM76"/>
      <c r="QLN76"/>
      <c r="QLO76"/>
      <c r="QLP76"/>
      <c r="QLQ76"/>
      <c r="QLR76"/>
      <c r="QLS76"/>
      <c r="QLT76"/>
      <c r="QLU76"/>
      <c r="QLV76"/>
      <c r="QLW76"/>
      <c r="QLX76"/>
      <c r="QLY76"/>
      <c r="QLZ76"/>
      <c r="QMA76"/>
      <c r="QMB76"/>
      <c r="QMC76"/>
      <c r="QMD76"/>
      <c r="QME76"/>
      <c r="QMF76"/>
      <c r="QMG76"/>
      <c r="QMH76"/>
      <c r="QMI76"/>
      <c r="QMJ76"/>
      <c r="QMK76"/>
      <c r="QML76"/>
      <c r="QMM76"/>
      <c r="QMN76"/>
      <c r="QMO76"/>
      <c r="QMP76"/>
      <c r="QMQ76"/>
      <c r="QMR76"/>
      <c r="QMS76"/>
      <c r="QMT76"/>
      <c r="QMU76"/>
      <c r="QMV76"/>
      <c r="QMW76"/>
      <c r="QMX76"/>
      <c r="QMY76"/>
      <c r="QMZ76"/>
      <c r="QNA76"/>
      <c r="QNB76"/>
      <c r="QNC76"/>
      <c r="QND76"/>
      <c r="QNE76"/>
      <c r="QNF76"/>
      <c r="QNG76"/>
      <c r="QNH76"/>
      <c r="QNI76"/>
      <c r="QNJ76"/>
      <c r="QNK76"/>
      <c r="QNL76"/>
      <c r="QNM76"/>
      <c r="QNN76"/>
      <c r="QNO76"/>
      <c r="QNP76"/>
      <c r="QNQ76"/>
      <c r="QNR76"/>
      <c r="QNS76"/>
      <c r="QNT76"/>
      <c r="QNU76"/>
      <c r="QNV76"/>
      <c r="QNW76"/>
      <c r="QNX76"/>
      <c r="QNY76"/>
      <c r="QNZ76"/>
      <c r="QOA76"/>
      <c r="QOB76"/>
      <c r="QOC76"/>
      <c r="QOD76"/>
      <c r="QOE76"/>
      <c r="QOF76"/>
      <c r="QOG76"/>
      <c r="QOH76"/>
      <c r="QOI76"/>
      <c r="QOJ76"/>
      <c r="QOK76"/>
      <c r="QOL76"/>
      <c r="QOM76"/>
      <c r="QON76"/>
      <c r="QOO76"/>
      <c r="QOP76"/>
      <c r="QOQ76"/>
      <c r="QOR76"/>
      <c r="QOS76"/>
      <c r="QOT76"/>
      <c r="QOU76"/>
      <c r="QOV76"/>
      <c r="QOW76"/>
      <c r="QOX76"/>
      <c r="QOY76"/>
      <c r="QOZ76"/>
      <c r="QPA76"/>
      <c r="QPB76"/>
      <c r="QPC76"/>
      <c r="QPD76"/>
      <c r="QPE76"/>
      <c r="QPF76"/>
      <c r="QPG76"/>
      <c r="QPH76"/>
      <c r="QPI76"/>
      <c r="QPJ76"/>
      <c r="QPK76"/>
      <c r="QPL76"/>
      <c r="QPM76"/>
      <c r="QPN76"/>
      <c r="QPO76"/>
      <c r="QPP76"/>
      <c r="QPQ76"/>
      <c r="QPR76"/>
      <c r="QPS76"/>
      <c r="QPT76"/>
      <c r="QPU76"/>
      <c r="QPV76"/>
      <c r="QPW76"/>
      <c r="QPX76"/>
      <c r="QPY76"/>
      <c r="QPZ76"/>
      <c r="QQA76"/>
      <c r="QQB76"/>
      <c r="QQC76"/>
      <c r="QQD76"/>
      <c r="QQE76"/>
      <c r="QQF76"/>
      <c r="QQG76"/>
      <c r="QQH76"/>
      <c r="QQI76"/>
      <c r="QQJ76"/>
      <c r="QQK76"/>
      <c r="QQL76"/>
      <c r="QQM76"/>
      <c r="QQN76"/>
      <c r="QQO76"/>
      <c r="QQP76"/>
      <c r="QQQ76"/>
      <c r="QQR76"/>
      <c r="QQS76"/>
      <c r="QQT76"/>
      <c r="QQU76"/>
      <c r="QQV76"/>
      <c r="QQW76"/>
      <c r="QQX76"/>
      <c r="QQY76"/>
      <c r="QQZ76"/>
      <c r="QRA76"/>
      <c r="QRB76"/>
      <c r="QRC76"/>
      <c r="QRD76"/>
      <c r="QRE76"/>
      <c r="QRF76"/>
      <c r="QRG76"/>
      <c r="QRH76"/>
      <c r="QRI76"/>
      <c r="QRJ76"/>
      <c r="QRK76"/>
      <c r="QRL76"/>
      <c r="QRM76"/>
      <c r="QRN76"/>
      <c r="QRO76"/>
      <c r="QRP76"/>
      <c r="QRQ76"/>
      <c r="QRR76"/>
      <c r="QRS76"/>
      <c r="QRT76"/>
      <c r="QRU76"/>
      <c r="QRV76"/>
      <c r="QRW76"/>
      <c r="QRX76"/>
      <c r="QRY76"/>
      <c r="QRZ76"/>
      <c r="QSA76"/>
      <c r="QSB76"/>
      <c r="QSC76"/>
      <c r="QSD76"/>
      <c r="QSE76"/>
      <c r="QSF76"/>
      <c r="QSG76"/>
      <c r="QSH76"/>
      <c r="QSI76"/>
      <c r="QSJ76"/>
      <c r="QSK76"/>
      <c r="QSL76"/>
      <c r="QSM76"/>
      <c r="QSN76"/>
      <c r="QSO76"/>
      <c r="QSP76"/>
      <c r="QSQ76"/>
      <c r="QSR76"/>
      <c r="QSS76"/>
      <c r="QST76"/>
      <c r="QSU76"/>
      <c r="QSV76"/>
      <c r="QSW76"/>
      <c r="QSX76"/>
      <c r="QSY76"/>
      <c r="QSZ76"/>
      <c r="QTA76"/>
      <c r="QTB76"/>
      <c r="QTC76"/>
      <c r="QTD76"/>
      <c r="QTE76"/>
      <c r="QTF76"/>
      <c r="QTG76"/>
      <c r="QTH76"/>
      <c r="QTI76"/>
      <c r="QTJ76"/>
      <c r="QTK76"/>
      <c r="QTL76"/>
      <c r="QTM76"/>
      <c r="QTN76"/>
      <c r="QTO76"/>
      <c r="QTP76"/>
      <c r="QTQ76"/>
      <c r="QTR76"/>
      <c r="QTS76"/>
      <c r="QTT76"/>
      <c r="QTU76"/>
      <c r="QTV76"/>
      <c r="QTW76"/>
      <c r="QTX76"/>
      <c r="QTY76"/>
      <c r="QTZ76"/>
      <c r="QUA76"/>
      <c r="QUB76"/>
      <c r="QUC76"/>
      <c r="QUD76"/>
      <c r="QUE76"/>
      <c r="QUF76"/>
      <c r="QUG76"/>
      <c r="QUH76"/>
      <c r="QUI76"/>
      <c r="QUJ76"/>
      <c r="QUK76"/>
      <c r="QUL76"/>
      <c r="QUM76"/>
      <c r="QUN76"/>
      <c r="QUO76"/>
      <c r="QUP76"/>
      <c r="QUQ76"/>
      <c r="QUR76"/>
      <c r="QUS76"/>
      <c r="QUT76"/>
      <c r="QUU76"/>
      <c r="QUV76"/>
      <c r="QUW76"/>
      <c r="QUX76"/>
      <c r="QUY76"/>
      <c r="QUZ76"/>
      <c r="QVA76"/>
      <c r="QVB76"/>
      <c r="QVC76"/>
      <c r="QVD76"/>
      <c r="QVE76"/>
      <c r="QVF76"/>
      <c r="QVG76"/>
      <c r="QVH76"/>
      <c r="QVI76"/>
      <c r="QVJ76"/>
      <c r="QVK76"/>
      <c r="QVL76"/>
      <c r="QVM76"/>
      <c r="QVN76"/>
      <c r="QVO76"/>
      <c r="QVP76"/>
      <c r="QVQ76"/>
      <c r="QVR76"/>
      <c r="QVS76"/>
      <c r="QVT76"/>
      <c r="QVU76"/>
      <c r="QVV76"/>
      <c r="QVW76"/>
      <c r="QVX76"/>
      <c r="QVY76"/>
      <c r="QVZ76"/>
      <c r="QWA76"/>
      <c r="QWB76"/>
      <c r="QWC76"/>
      <c r="QWD76"/>
      <c r="QWE76"/>
      <c r="QWF76"/>
      <c r="QWG76"/>
      <c r="QWH76"/>
      <c r="QWI76"/>
      <c r="QWJ76"/>
      <c r="QWK76"/>
      <c r="QWL76"/>
      <c r="QWM76"/>
      <c r="QWN76"/>
      <c r="QWO76"/>
      <c r="QWP76"/>
      <c r="QWQ76"/>
      <c r="QWR76"/>
      <c r="QWS76"/>
      <c r="QWT76"/>
      <c r="QWU76"/>
      <c r="QWV76"/>
      <c r="QWW76"/>
      <c r="QWX76"/>
      <c r="QWY76"/>
      <c r="QWZ76"/>
      <c r="QXA76"/>
      <c r="QXB76"/>
      <c r="QXC76"/>
      <c r="QXD76"/>
      <c r="QXE76"/>
      <c r="QXF76"/>
      <c r="QXG76"/>
      <c r="QXH76"/>
      <c r="QXI76"/>
      <c r="QXJ76"/>
      <c r="QXK76"/>
      <c r="QXL76"/>
      <c r="QXM76"/>
      <c r="QXN76"/>
      <c r="QXO76"/>
      <c r="QXP76"/>
      <c r="QXQ76"/>
      <c r="QXR76"/>
      <c r="QXS76"/>
      <c r="QXT76"/>
      <c r="QXU76"/>
      <c r="QXV76"/>
      <c r="QXW76"/>
      <c r="QXX76"/>
      <c r="QXY76"/>
      <c r="QXZ76"/>
      <c r="QYA76"/>
      <c r="QYB76"/>
      <c r="QYC76"/>
      <c r="QYD76"/>
      <c r="QYE76"/>
      <c r="QYF76"/>
      <c r="QYG76"/>
      <c r="QYH76"/>
      <c r="QYI76"/>
      <c r="QYJ76"/>
      <c r="QYK76"/>
      <c r="QYL76"/>
      <c r="QYM76"/>
      <c r="QYN76"/>
      <c r="QYO76"/>
      <c r="QYP76"/>
      <c r="QYQ76"/>
      <c r="QYR76"/>
      <c r="QYS76"/>
      <c r="QYT76"/>
      <c r="QYU76"/>
      <c r="QYV76"/>
      <c r="QYW76"/>
      <c r="QYX76"/>
      <c r="QYY76"/>
      <c r="QYZ76"/>
      <c r="QZA76"/>
      <c r="QZB76"/>
      <c r="QZC76"/>
      <c r="QZD76"/>
      <c r="QZE76"/>
      <c r="QZF76"/>
      <c r="QZG76"/>
      <c r="QZH76"/>
      <c r="QZI76"/>
      <c r="QZJ76"/>
      <c r="QZK76"/>
      <c r="QZL76"/>
      <c r="QZM76"/>
      <c r="QZN76"/>
      <c r="QZO76"/>
      <c r="QZP76"/>
      <c r="QZQ76"/>
      <c r="QZR76"/>
      <c r="QZS76"/>
      <c r="QZT76"/>
      <c r="QZU76"/>
      <c r="QZV76"/>
      <c r="QZW76"/>
      <c r="QZX76"/>
      <c r="QZY76"/>
      <c r="QZZ76"/>
      <c r="RAA76"/>
      <c r="RAB76"/>
      <c r="RAC76"/>
      <c r="RAD76"/>
      <c r="RAE76"/>
      <c r="RAF76"/>
      <c r="RAG76"/>
      <c r="RAH76"/>
      <c r="RAI76"/>
      <c r="RAJ76"/>
      <c r="RAK76"/>
      <c r="RAL76"/>
      <c r="RAM76"/>
      <c r="RAN76"/>
      <c r="RAO76"/>
      <c r="RAP76"/>
      <c r="RAQ76"/>
      <c r="RAR76"/>
      <c r="RAS76"/>
      <c r="RAT76"/>
      <c r="RAU76"/>
      <c r="RAV76"/>
      <c r="RAW76"/>
      <c r="RAX76"/>
      <c r="RAY76"/>
      <c r="RAZ76"/>
      <c r="RBA76"/>
      <c r="RBB76"/>
      <c r="RBC76"/>
      <c r="RBD76"/>
      <c r="RBE76"/>
      <c r="RBF76"/>
      <c r="RBG76"/>
      <c r="RBH76"/>
      <c r="RBI76"/>
      <c r="RBJ76"/>
      <c r="RBK76"/>
      <c r="RBL76"/>
      <c r="RBM76"/>
      <c r="RBN76"/>
      <c r="RBO76"/>
      <c r="RBP76"/>
      <c r="RBQ76"/>
      <c r="RBR76"/>
      <c r="RBS76"/>
      <c r="RBT76"/>
      <c r="RBU76"/>
      <c r="RBV76"/>
      <c r="RBW76"/>
      <c r="RBX76"/>
      <c r="RBY76"/>
      <c r="RBZ76"/>
      <c r="RCA76"/>
      <c r="RCB76"/>
      <c r="RCC76"/>
      <c r="RCD76"/>
      <c r="RCE76"/>
      <c r="RCF76"/>
      <c r="RCG76"/>
      <c r="RCH76"/>
      <c r="RCI76"/>
      <c r="RCJ76"/>
      <c r="RCK76"/>
      <c r="RCL76"/>
      <c r="RCM76"/>
      <c r="RCN76"/>
      <c r="RCO76"/>
      <c r="RCP76"/>
      <c r="RCQ76"/>
      <c r="RCR76"/>
      <c r="RCS76"/>
      <c r="RCT76"/>
      <c r="RCU76"/>
      <c r="RCV76"/>
      <c r="RCW76"/>
      <c r="RCX76"/>
      <c r="RCY76"/>
      <c r="RCZ76"/>
      <c r="RDA76"/>
      <c r="RDB76"/>
      <c r="RDC76"/>
      <c r="RDD76"/>
      <c r="RDE76"/>
      <c r="RDF76"/>
      <c r="RDG76"/>
      <c r="RDH76"/>
      <c r="RDI76"/>
      <c r="RDJ76"/>
      <c r="RDK76"/>
      <c r="RDL76"/>
      <c r="RDM76"/>
      <c r="RDN76"/>
      <c r="RDO76"/>
      <c r="RDP76"/>
      <c r="RDQ76"/>
      <c r="RDR76"/>
      <c r="RDS76"/>
      <c r="RDT76"/>
      <c r="RDU76"/>
      <c r="RDV76"/>
      <c r="RDW76"/>
      <c r="RDX76"/>
      <c r="RDY76"/>
      <c r="RDZ76"/>
      <c r="REA76"/>
      <c r="REB76"/>
      <c r="REC76"/>
      <c r="RED76"/>
      <c r="REE76"/>
      <c r="REF76"/>
      <c r="REG76"/>
      <c r="REH76"/>
      <c r="REI76"/>
      <c r="REJ76"/>
      <c r="REK76"/>
      <c r="REL76"/>
      <c r="REM76"/>
      <c r="REN76"/>
      <c r="REO76"/>
      <c r="REP76"/>
      <c r="REQ76"/>
      <c r="RER76"/>
      <c r="RES76"/>
      <c r="RET76"/>
      <c r="REU76"/>
      <c r="REV76"/>
      <c r="REW76"/>
      <c r="REX76"/>
      <c r="REY76"/>
      <c r="REZ76"/>
      <c r="RFA76"/>
      <c r="RFB76"/>
      <c r="RFC76"/>
      <c r="RFD76"/>
      <c r="RFE76"/>
      <c r="RFF76"/>
      <c r="RFG76"/>
      <c r="RFH76"/>
      <c r="RFI76"/>
      <c r="RFJ76"/>
      <c r="RFK76"/>
      <c r="RFL76"/>
      <c r="RFM76"/>
      <c r="RFN76"/>
      <c r="RFO76"/>
      <c r="RFP76"/>
      <c r="RFQ76"/>
      <c r="RFR76"/>
      <c r="RFS76"/>
      <c r="RFT76"/>
      <c r="RFU76"/>
      <c r="RFV76"/>
      <c r="RFW76"/>
      <c r="RFX76"/>
      <c r="RFY76"/>
      <c r="RFZ76"/>
      <c r="RGA76"/>
      <c r="RGB76"/>
      <c r="RGC76"/>
      <c r="RGD76"/>
      <c r="RGE76"/>
      <c r="RGF76"/>
      <c r="RGG76"/>
      <c r="RGH76"/>
      <c r="RGI76"/>
      <c r="RGJ76"/>
      <c r="RGK76"/>
      <c r="RGL76"/>
      <c r="RGM76"/>
      <c r="RGN76"/>
      <c r="RGO76"/>
      <c r="RGP76"/>
      <c r="RGQ76"/>
      <c r="RGR76"/>
      <c r="RGS76"/>
      <c r="RGT76"/>
      <c r="RGU76"/>
      <c r="RGV76"/>
      <c r="RGW76"/>
      <c r="RGX76"/>
      <c r="RGY76"/>
      <c r="RGZ76"/>
      <c r="RHA76"/>
      <c r="RHB76"/>
      <c r="RHC76"/>
      <c r="RHD76"/>
      <c r="RHE76"/>
      <c r="RHF76"/>
      <c r="RHG76"/>
      <c r="RHH76"/>
      <c r="RHI76"/>
      <c r="RHJ76"/>
      <c r="RHK76"/>
      <c r="RHL76"/>
      <c r="RHM76"/>
      <c r="RHN76"/>
      <c r="RHO76"/>
      <c r="RHP76"/>
      <c r="RHQ76"/>
      <c r="RHR76"/>
      <c r="RHS76"/>
      <c r="RHT76"/>
      <c r="RHU76"/>
      <c r="RHV76"/>
      <c r="RHW76"/>
      <c r="RHX76"/>
      <c r="RHY76"/>
      <c r="RHZ76"/>
      <c r="RIA76"/>
      <c r="RIB76"/>
      <c r="RIC76"/>
      <c r="RID76"/>
      <c r="RIE76"/>
      <c r="RIF76"/>
      <c r="RIG76"/>
      <c r="RIH76"/>
      <c r="RII76"/>
      <c r="RIJ76"/>
      <c r="RIK76"/>
      <c r="RIL76"/>
      <c r="RIM76"/>
      <c r="RIN76"/>
      <c r="RIO76"/>
      <c r="RIP76"/>
      <c r="RIQ76"/>
      <c r="RIR76"/>
      <c r="RIS76"/>
      <c r="RIT76"/>
      <c r="RIU76"/>
      <c r="RIV76"/>
      <c r="RIW76"/>
      <c r="RIX76"/>
      <c r="RIY76"/>
      <c r="RIZ76"/>
      <c r="RJA76"/>
      <c r="RJB76"/>
      <c r="RJC76"/>
      <c r="RJD76"/>
      <c r="RJE76"/>
      <c r="RJF76"/>
      <c r="RJG76"/>
      <c r="RJH76"/>
      <c r="RJI76"/>
      <c r="RJJ76"/>
      <c r="RJK76"/>
      <c r="RJL76"/>
      <c r="RJM76"/>
      <c r="RJN76"/>
      <c r="RJO76"/>
      <c r="RJP76"/>
      <c r="RJQ76"/>
      <c r="RJR76"/>
      <c r="RJS76"/>
      <c r="RJT76"/>
      <c r="RJU76"/>
      <c r="RJV76"/>
      <c r="RJW76"/>
      <c r="RJX76"/>
      <c r="RJY76"/>
      <c r="RJZ76"/>
      <c r="RKA76"/>
      <c r="RKB76"/>
      <c r="RKC76"/>
      <c r="RKD76"/>
      <c r="RKE76"/>
      <c r="RKF76"/>
      <c r="RKG76"/>
      <c r="RKH76"/>
      <c r="RKI76"/>
      <c r="RKJ76"/>
      <c r="RKK76"/>
      <c r="RKL76"/>
      <c r="RKM76"/>
      <c r="RKN76"/>
      <c r="RKO76"/>
      <c r="RKP76"/>
      <c r="RKQ76"/>
      <c r="RKR76"/>
      <c r="RKS76"/>
      <c r="RKT76"/>
      <c r="RKU76"/>
      <c r="RKV76"/>
      <c r="RKW76"/>
      <c r="RKX76"/>
      <c r="RKY76"/>
      <c r="RKZ76"/>
      <c r="RLA76"/>
      <c r="RLB76"/>
      <c r="RLC76"/>
      <c r="RLD76"/>
      <c r="RLE76"/>
      <c r="RLF76"/>
      <c r="RLG76"/>
      <c r="RLH76"/>
      <c r="RLI76"/>
      <c r="RLJ76"/>
      <c r="RLK76"/>
      <c r="RLL76"/>
      <c r="RLM76"/>
      <c r="RLN76"/>
      <c r="RLO76"/>
      <c r="RLP76"/>
      <c r="RLQ76"/>
      <c r="RLR76"/>
      <c r="RLS76"/>
      <c r="RLT76"/>
      <c r="RLU76"/>
      <c r="RLV76"/>
      <c r="RLW76"/>
      <c r="RLX76"/>
      <c r="RLY76"/>
      <c r="RLZ76"/>
      <c r="RMA76"/>
      <c r="RMB76"/>
      <c r="RMC76"/>
      <c r="RMD76"/>
      <c r="RME76"/>
      <c r="RMF76"/>
      <c r="RMG76"/>
      <c r="RMH76"/>
      <c r="RMI76"/>
      <c r="RMJ76"/>
      <c r="RMK76"/>
      <c r="RML76"/>
      <c r="RMM76"/>
      <c r="RMN76"/>
      <c r="RMO76"/>
      <c r="RMP76"/>
      <c r="RMQ76"/>
      <c r="RMR76"/>
      <c r="RMS76"/>
      <c r="RMT76"/>
      <c r="RMU76"/>
      <c r="RMV76"/>
      <c r="RMW76"/>
      <c r="RMX76"/>
      <c r="RMY76"/>
      <c r="RMZ76"/>
      <c r="RNA76"/>
      <c r="RNB76"/>
      <c r="RNC76"/>
      <c r="RND76"/>
      <c r="RNE76"/>
      <c r="RNF76"/>
      <c r="RNG76"/>
      <c r="RNH76"/>
      <c r="RNI76"/>
      <c r="RNJ76"/>
      <c r="RNK76"/>
      <c r="RNL76"/>
      <c r="RNM76"/>
      <c r="RNN76"/>
      <c r="RNO76"/>
      <c r="RNP76"/>
      <c r="RNQ76"/>
      <c r="RNR76"/>
      <c r="RNS76"/>
      <c r="RNT76"/>
      <c r="RNU76"/>
      <c r="RNV76"/>
      <c r="RNW76"/>
      <c r="RNX76"/>
      <c r="RNY76"/>
      <c r="RNZ76"/>
      <c r="ROA76"/>
      <c r="ROB76"/>
      <c r="ROC76"/>
      <c r="ROD76"/>
      <c r="ROE76"/>
      <c r="ROF76"/>
      <c r="ROG76"/>
      <c r="ROH76"/>
      <c r="ROI76"/>
      <c r="ROJ76"/>
      <c r="ROK76"/>
      <c r="ROL76"/>
      <c r="ROM76"/>
      <c r="RON76"/>
      <c r="ROO76"/>
      <c r="ROP76"/>
      <c r="ROQ76"/>
      <c r="ROR76"/>
      <c r="ROS76"/>
      <c r="ROT76"/>
      <c r="ROU76"/>
      <c r="ROV76"/>
      <c r="ROW76"/>
      <c r="ROX76"/>
      <c r="ROY76"/>
      <c r="ROZ76"/>
      <c r="RPA76"/>
      <c r="RPB76"/>
      <c r="RPC76"/>
      <c r="RPD76"/>
      <c r="RPE76"/>
      <c r="RPF76"/>
      <c r="RPG76"/>
      <c r="RPH76"/>
      <c r="RPI76"/>
      <c r="RPJ76"/>
      <c r="RPK76"/>
      <c r="RPL76"/>
      <c r="RPM76"/>
      <c r="RPN76"/>
      <c r="RPO76"/>
      <c r="RPP76"/>
      <c r="RPQ76"/>
      <c r="RPR76"/>
      <c r="RPS76"/>
      <c r="RPT76"/>
      <c r="RPU76"/>
      <c r="RPV76"/>
      <c r="RPW76"/>
      <c r="RPX76"/>
      <c r="RPY76"/>
      <c r="RPZ76"/>
      <c r="RQA76"/>
      <c r="RQB76"/>
      <c r="RQC76"/>
      <c r="RQD76"/>
      <c r="RQE76"/>
      <c r="RQF76"/>
      <c r="RQG76"/>
      <c r="RQH76"/>
      <c r="RQI76"/>
      <c r="RQJ76"/>
      <c r="RQK76"/>
      <c r="RQL76"/>
      <c r="RQM76"/>
      <c r="RQN76"/>
      <c r="RQO76"/>
      <c r="RQP76"/>
      <c r="RQQ76"/>
      <c r="RQR76"/>
      <c r="RQS76"/>
      <c r="RQT76"/>
      <c r="RQU76"/>
      <c r="RQV76"/>
      <c r="RQW76"/>
      <c r="RQX76"/>
      <c r="RQY76"/>
      <c r="RQZ76"/>
      <c r="RRA76"/>
      <c r="RRB76"/>
      <c r="RRC76"/>
      <c r="RRD76"/>
      <c r="RRE76"/>
      <c r="RRF76"/>
      <c r="RRG76"/>
      <c r="RRH76"/>
      <c r="RRI76"/>
      <c r="RRJ76"/>
      <c r="RRK76"/>
      <c r="RRL76"/>
      <c r="RRM76"/>
      <c r="RRN76"/>
      <c r="RRO76"/>
      <c r="RRP76"/>
      <c r="RRQ76"/>
      <c r="RRR76"/>
      <c r="RRS76"/>
      <c r="RRT76"/>
      <c r="RRU76"/>
      <c r="RRV76"/>
      <c r="RRW76"/>
      <c r="RRX76"/>
      <c r="RRY76"/>
      <c r="RRZ76"/>
      <c r="RSA76"/>
      <c r="RSB76"/>
      <c r="RSC76"/>
      <c r="RSD76"/>
      <c r="RSE76"/>
      <c r="RSF76"/>
      <c r="RSG76"/>
      <c r="RSH76"/>
      <c r="RSI76"/>
      <c r="RSJ76"/>
      <c r="RSK76"/>
      <c r="RSL76"/>
      <c r="RSM76"/>
      <c r="RSN76"/>
      <c r="RSO76"/>
      <c r="RSP76"/>
      <c r="RSQ76"/>
      <c r="RSR76"/>
      <c r="RSS76"/>
      <c r="RST76"/>
      <c r="RSU76"/>
      <c r="RSV76"/>
      <c r="RSW76"/>
      <c r="RSX76"/>
      <c r="RSY76"/>
      <c r="RSZ76"/>
      <c r="RTA76"/>
      <c r="RTB76"/>
      <c r="RTC76"/>
      <c r="RTD76"/>
      <c r="RTE76"/>
      <c r="RTF76"/>
      <c r="RTG76"/>
      <c r="RTH76"/>
      <c r="RTI76"/>
      <c r="RTJ76"/>
      <c r="RTK76"/>
      <c r="RTL76"/>
      <c r="RTM76"/>
      <c r="RTN76"/>
      <c r="RTO76"/>
      <c r="RTP76"/>
      <c r="RTQ76"/>
      <c r="RTR76"/>
      <c r="RTS76"/>
      <c r="RTT76"/>
      <c r="RTU76"/>
      <c r="RTV76"/>
      <c r="RTW76"/>
      <c r="RTX76"/>
      <c r="RTY76"/>
      <c r="RTZ76"/>
      <c r="RUA76"/>
      <c r="RUB76"/>
      <c r="RUC76"/>
      <c r="RUD76"/>
      <c r="RUE76"/>
      <c r="RUF76"/>
      <c r="RUG76"/>
      <c r="RUH76"/>
      <c r="RUI76"/>
      <c r="RUJ76"/>
      <c r="RUK76"/>
      <c r="RUL76"/>
      <c r="RUM76"/>
      <c r="RUN76"/>
      <c r="RUO76"/>
      <c r="RUP76"/>
      <c r="RUQ76"/>
      <c r="RUR76"/>
      <c r="RUS76"/>
      <c r="RUT76"/>
      <c r="RUU76"/>
      <c r="RUV76"/>
      <c r="RUW76"/>
      <c r="RUX76"/>
      <c r="RUY76"/>
      <c r="RUZ76"/>
      <c r="RVA76"/>
      <c r="RVB76"/>
      <c r="RVC76"/>
      <c r="RVD76"/>
      <c r="RVE76"/>
      <c r="RVF76"/>
      <c r="RVG76"/>
      <c r="RVH76"/>
      <c r="RVI76"/>
      <c r="RVJ76"/>
      <c r="RVK76"/>
      <c r="RVL76"/>
      <c r="RVM76"/>
      <c r="RVN76"/>
      <c r="RVO76"/>
      <c r="RVP76"/>
      <c r="RVQ76"/>
      <c r="RVR76"/>
      <c r="RVS76"/>
      <c r="RVT76"/>
      <c r="RVU76"/>
      <c r="RVV76"/>
      <c r="RVW76"/>
      <c r="RVX76"/>
      <c r="RVY76"/>
      <c r="RVZ76"/>
      <c r="RWA76"/>
      <c r="RWB76"/>
      <c r="RWC76"/>
      <c r="RWD76"/>
      <c r="RWE76"/>
      <c r="RWF76"/>
      <c r="RWG76"/>
      <c r="RWH76"/>
      <c r="RWI76"/>
      <c r="RWJ76"/>
      <c r="RWK76"/>
      <c r="RWL76"/>
      <c r="RWM76"/>
      <c r="RWN76"/>
      <c r="RWO76"/>
      <c r="RWP76"/>
      <c r="RWQ76"/>
      <c r="RWR76"/>
      <c r="RWS76"/>
      <c r="RWT76"/>
      <c r="RWU76"/>
      <c r="RWV76"/>
      <c r="RWW76"/>
      <c r="RWX76"/>
      <c r="RWY76"/>
      <c r="RWZ76"/>
      <c r="RXA76"/>
      <c r="RXB76"/>
      <c r="RXC76"/>
      <c r="RXD76"/>
      <c r="RXE76"/>
      <c r="RXF76"/>
      <c r="RXG76"/>
      <c r="RXH76"/>
      <c r="RXI76"/>
      <c r="RXJ76"/>
      <c r="RXK76"/>
      <c r="RXL76"/>
      <c r="RXM76"/>
      <c r="RXN76"/>
      <c r="RXO76"/>
      <c r="RXP76"/>
      <c r="RXQ76"/>
      <c r="RXR76"/>
      <c r="RXS76"/>
      <c r="RXT76"/>
      <c r="RXU76"/>
      <c r="RXV76"/>
      <c r="RXW76"/>
      <c r="RXX76"/>
      <c r="RXY76"/>
      <c r="RXZ76"/>
      <c r="RYA76"/>
      <c r="RYB76"/>
      <c r="RYC76"/>
      <c r="RYD76"/>
      <c r="RYE76"/>
      <c r="RYF76"/>
      <c r="RYG76"/>
      <c r="RYH76"/>
      <c r="RYI76"/>
      <c r="RYJ76"/>
      <c r="RYK76"/>
      <c r="RYL76"/>
      <c r="RYM76"/>
      <c r="RYN76"/>
      <c r="RYO76"/>
      <c r="RYP76"/>
      <c r="RYQ76"/>
      <c r="RYR76"/>
      <c r="RYS76"/>
      <c r="RYT76"/>
      <c r="RYU76"/>
      <c r="RYV76"/>
      <c r="RYW76"/>
      <c r="RYX76"/>
      <c r="RYY76"/>
      <c r="RYZ76"/>
      <c r="RZA76"/>
      <c r="RZB76"/>
      <c r="RZC76"/>
      <c r="RZD76"/>
      <c r="RZE76"/>
      <c r="RZF76"/>
      <c r="RZG76"/>
      <c r="RZH76"/>
      <c r="RZI76"/>
      <c r="RZJ76"/>
      <c r="RZK76"/>
      <c r="RZL76"/>
      <c r="RZM76"/>
      <c r="RZN76"/>
      <c r="RZO76"/>
      <c r="RZP76"/>
      <c r="RZQ76"/>
      <c r="RZR76"/>
      <c r="RZS76"/>
      <c r="RZT76"/>
      <c r="RZU76"/>
      <c r="RZV76"/>
      <c r="RZW76"/>
      <c r="RZX76"/>
      <c r="RZY76"/>
      <c r="RZZ76"/>
      <c r="SAA76"/>
      <c r="SAB76"/>
      <c r="SAC76"/>
      <c r="SAD76"/>
      <c r="SAE76"/>
      <c r="SAF76"/>
      <c r="SAG76"/>
      <c r="SAH76"/>
      <c r="SAI76"/>
      <c r="SAJ76"/>
      <c r="SAK76"/>
      <c r="SAL76"/>
      <c r="SAM76"/>
      <c r="SAN76"/>
      <c r="SAO76"/>
      <c r="SAP76"/>
      <c r="SAQ76"/>
      <c r="SAR76"/>
      <c r="SAS76"/>
      <c r="SAT76"/>
      <c r="SAU76"/>
      <c r="SAV76"/>
      <c r="SAW76"/>
      <c r="SAX76"/>
      <c r="SAY76"/>
      <c r="SAZ76"/>
      <c r="SBA76"/>
      <c r="SBB76"/>
      <c r="SBC76"/>
      <c r="SBD76"/>
      <c r="SBE76"/>
      <c r="SBF76"/>
      <c r="SBG76"/>
      <c r="SBH76"/>
      <c r="SBI76"/>
      <c r="SBJ76"/>
      <c r="SBK76"/>
      <c r="SBL76"/>
      <c r="SBM76"/>
      <c r="SBN76"/>
      <c r="SBO76"/>
      <c r="SBP76"/>
      <c r="SBQ76"/>
      <c r="SBR76"/>
      <c r="SBS76"/>
      <c r="SBT76"/>
      <c r="SBU76"/>
      <c r="SBV76"/>
      <c r="SBW76"/>
      <c r="SBX76"/>
      <c r="SBY76"/>
      <c r="SBZ76"/>
      <c r="SCA76"/>
      <c r="SCB76"/>
      <c r="SCC76"/>
      <c r="SCD76"/>
      <c r="SCE76"/>
      <c r="SCF76"/>
      <c r="SCG76"/>
      <c r="SCH76"/>
      <c r="SCI76"/>
      <c r="SCJ76"/>
      <c r="SCK76"/>
      <c r="SCL76"/>
      <c r="SCM76"/>
      <c r="SCN76"/>
      <c r="SCO76"/>
      <c r="SCP76"/>
      <c r="SCQ76"/>
      <c r="SCR76"/>
      <c r="SCS76"/>
      <c r="SCT76"/>
      <c r="SCU76"/>
      <c r="SCV76"/>
      <c r="SCW76"/>
      <c r="SCX76"/>
      <c r="SCY76"/>
      <c r="SCZ76"/>
      <c r="SDA76"/>
      <c r="SDB76"/>
      <c r="SDC76"/>
      <c r="SDD76"/>
      <c r="SDE76"/>
      <c r="SDF76"/>
      <c r="SDG76"/>
      <c r="SDH76"/>
      <c r="SDI76"/>
      <c r="SDJ76"/>
      <c r="SDK76"/>
      <c r="SDL76"/>
      <c r="SDM76"/>
      <c r="SDN76"/>
      <c r="SDO76"/>
      <c r="SDP76"/>
      <c r="SDQ76"/>
      <c r="SDR76"/>
      <c r="SDS76"/>
      <c r="SDT76"/>
      <c r="SDU76"/>
      <c r="SDV76"/>
      <c r="SDW76"/>
      <c r="SDX76"/>
      <c r="SDY76"/>
      <c r="SDZ76"/>
      <c r="SEA76"/>
      <c r="SEB76"/>
      <c r="SEC76"/>
      <c r="SED76"/>
      <c r="SEE76"/>
      <c r="SEF76"/>
      <c r="SEG76"/>
      <c r="SEH76"/>
      <c r="SEI76"/>
      <c r="SEJ76"/>
      <c r="SEK76"/>
      <c r="SEL76"/>
      <c r="SEM76"/>
      <c r="SEN76"/>
      <c r="SEO76"/>
      <c r="SEP76"/>
      <c r="SEQ76"/>
      <c r="SER76"/>
      <c r="SES76"/>
      <c r="SET76"/>
      <c r="SEU76"/>
      <c r="SEV76"/>
      <c r="SEW76"/>
      <c r="SEX76"/>
      <c r="SEY76"/>
      <c r="SEZ76"/>
      <c r="SFA76"/>
      <c r="SFB76"/>
      <c r="SFC76"/>
      <c r="SFD76"/>
      <c r="SFE76"/>
      <c r="SFF76"/>
      <c r="SFG76"/>
      <c r="SFH76"/>
      <c r="SFI76"/>
      <c r="SFJ76"/>
      <c r="SFK76"/>
      <c r="SFL76"/>
      <c r="SFM76"/>
      <c r="SFN76"/>
      <c r="SFO76"/>
      <c r="SFP76"/>
      <c r="SFQ76"/>
      <c r="SFR76"/>
      <c r="SFS76"/>
      <c r="SFT76"/>
      <c r="SFU76"/>
      <c r="SFV76"/>
      <c r="SFW76"/>
      <c r="SFX76"/>
      <c r="SFY76"/>
      <c r="SFZ76"/>
      <c r="SGA76"/>
      <c r="SGB76"/>
      <c r="SGC76"/>
      <c r="SGD76"/>
      <c r="SGE76"/>
      <c r="SGF76"/>
      <c r="SGG76"/>
      <c r="SGH76"/>
      <c r="SGI76"/>
      <c r="SGJ76"/>
      <c r="SGK76"/>
      <c r="SGL76"/>
      <c r="SGM76"/>
      <c r="SGN76"/>
      <c r="SGO76"/>
      <c r="SGP76"/>
      <c r="SGQ76"/>
      <c r="SGR76"/>
      <c r="SGS76"/>
      <c r="SGT76"/>
      <c r="SGU76"/>
      <c r="SGV76"/>
      <c r="SGW76"/>
      <c r="SGX76"/>
      <c r="SGY76"/>
      <c r="SGZ76"/>
      <c r="SHA76"/>
      <c r="SHB76"/>
      <c r="SHC76"/>
      <c r="SHD76"/>
      <c r="SHE76"/>
      <c r="SHF76"/>
      <c r="SHG76"/>
      <c r="SHH76"/>
      <c r="SHI76"/>
      <c r="SHJ76"/>
      <c r="SHK76"/>
      <c r="SHL76"/>
      <c r="SHM76"/>
      <c r="SHN76"/>
      <c r="SHO76"/>
      <c r="SHP76"/>
      <c r="SHQ76"/>
      <c r="SHR76"/>
      <c r="SHS76"/>
      <c r="SHT76"/>
      <c r="SHU76"/>
      <c r="SHV76"/>
      <c r="SHW76"/>
      <c r="SHX76"/>
      <c r="SHY76"/>
      <c r="SHZ76"/>
      <c r="SIA76"/>
      <c r="SIB76"/>
      <c r="SIC76"/>
      <c r="SID76"/>
      <c r="SIE76"/>
      <c r="SIF76"/>
      <c r="SIG76"/>
      <c r="SIH76"/>
      <c r="SII76"/>
      <c r="SIJ76"/>
      <c r="SIK76"/>
      <c r="SIL76"/>
      <c r="SIM76"/>
      <c r="SIN76"/>
      <c r="SIO76"/>
      <c r="SIP76"/>
      <c r="SIQ76"/>
      <c r="SIR76"/>
      <c r="SIS76"/>
      <c r="SIT76"/>
      <c r="SIU76"/>
      <c r="SIV76"/>
      <c r="SIW76"/>
      <c r="SIX76"/>
      <c r="SIY76"/>
      <c r="SIZ76"/>
      <c r="SJA76"/>
      <c r="SJB76"/>
      <c r="SJC76"/>
      <c r="SJD76"/>
      <c r="SJE76"/>
      <c r="SJF76"/>
      <c r="SJG76"/>
      <c r="SJH76"/>
      <c r="SJI76"/>
      <c r="SJJ76"/>
      <c r="SJK76"/>
      <c r="SJL76"/>
      <c r="SJM76"/>
      <c r="SJN76"/>
      <c r="SJO76"/>
      <c r="SJP76"/>
      <c r="SJQ76"/>
      <c r="SJR76"/>
      <c r="SJS76"/>
      <c r="SJT76"/>
      <c r="SJU76"/>
      <c r="SJV76"/>
      <c r="SJW76"/>
      <c r="SJX76"/>
      <c r="SJY76"/>
      <c r="SJZ76"/>
      <c r="SKA76"/>
      <c r="SKB76"/>
      <c r="SKC76"/>
      <c r="SKD76"/>
      <c r="SKE76"/>
      <c r="SKF76"/>
      <c r="SKG76"/>
      <c r="SKH76"/>
      <c r="SKI76"/>
      <c r="SKJ76"/>
      <c r="SKK76"/>
      <c r="SKL76"/>
      <c r="SKM76"/>
      <c r="SKN76"/>
      <c r="SKO76"/>
      <c r="SKP76"/>
      <c r="SKQ76"/>
      <c r="SKR76"/>
      <c r="SKS76"/>
      <c r="SKT76"/>
      <c r="SKU76"/>
      <c r="SKV76"/>
      <c r="SKW76"/>
      <c r="SKX76"/>
      <c r="SKY76"/>
      <c r="SKZ76"/>
      <c r="SLA76"/>
      <c r="SLB76"/>
      <c r="SLC76"/>
      <c r="SLD76"/>
      <c r="SLE76"/>
      <c r="SLF76"/>
      <c r="SLG76"/>
      <c r="SLH76"/>
      <c r="SLI76"/>
      <c r="SLJ76"/>
      <c r="SLK76"/>
      <c r="SLL76"/>
      <c r="SLM76"/>
      <c r="SLN76"/>
      <c r="SLO76"/>
      <c r="SLP76"/>
      <c r="SLQ76"/>
      <c r="SLR76"/>
      <c r="SLS76"/>
      <c r="SLT76"/>
      <c r="SLU76"/>
      <c r="SLV76"/>
      <c r="SLW76"/>
      <c r="SLX76"/>
      <c r="SLY76"/>
      <c r="SLZ76"/>
      <c r="SMA76"/>
      <c r="SMB76"/>
      <c r="SMC76"/>
      <c r="SMD76"/>
      <c r="SME76"/>
      <c r="SMF76"/>
      <c r="SMG76"/>
      <c r="SMH76"/>
      <c r="SMI76"/>
      <c r="SMJ76"/>
      <c r="SMK76"/>
      <c r="SML76"/>
      <c r="SMM76"/>
      <c r="SMN76"/>
      <c r="SMO76"/>
      <c r="SMP76"/>
      <c r="SMQ76"/>
      <c r="SMR76"/>
      <c r="SMS76"/>
      <c r="SMT76"/>
      <c r="SMU76"/>
      <c r="SMV76"/>
      <c r="SMW76"/>
      <c r="SMX76"/>
      <c r="SMY76"/>
      <c r="SMZ76"/>
      <c r="SNA76"/>
      <c r="SNB76"/>
      <c r="SNC76"/>
      <c r="SND76"/>
      <c r="SNE76"/>
      <c r="SNF76"/>
      <c r="SNG76"/>
      <c r="SNH76"/>
      <c r="SNI76"/>
      <c r="SNJ76"/>
      <c r="SNK76"/>
      <c r="SNL76"/>
      <c r="SNM76"/>
      <c r="SNN76"/>
      <c r="SNO76"/>
      <c r="SNP76"/>
      <c r="SNQ76"/>
      <c r="SNR76"/>
      <c r="SNS76"/>
      <c r="SNT76"/>
      <c r="SNU76"/>
      <c r="SNV76"/>
      <c r="SNW76"/>
      <c r="SNX76"/>
      <c r="SNY76"/>
      <c r="SNZ76"/>
      <c r="SOA76"/>
      <c r="SOB76"/>
      <c r="SOC76"/>
      <c r="SOD76"/>
      <c r="SOE76"/>
      <c r="SOF76"/>
      <c r="SOG76"/>
      <c r="SOH76"/>
      <c r="SOI76"/>
      <c r="SOJ76"/>
      <c r="SOK76"/>
      <c r="SOL76"/>
      <c r="SOM76"/>
      <c r="SON76"/>
      <c r="SOO76"/>
      <c r="SOP76"/>
      <c r="SOQ76"/>
      <c r="SOR76"/>
      <c r="SOS76"/>
      <c r="SOT76"/>
      <c r="SOU76"/>
      <c r="SOV76"/>
      <c r="SOW76"/>
      <c r="SOX76"/>
      <c r="SOY76"/>
      <c r="SOZ76"/>
      <c r="SPA76"/>
      <c r="SPB76"/>
      <c r="SPC76"/>
      <c r="SPD76"/>
      <c r="SPE76"/>
      <c r="SPF76"/>
      <c r="SPG76"/>
      <c r="SPH76"/>
      <c r="SPI76"/>
      <c r="SPJ76"/>
      <c r="SPK76"/>
      <c r="SPL76"/>
      <c r="SPM76"/>
      <c r="SPN76"/>
      <c r="SPO76"/>
      <c r="SPP76"/>
      <c r="SPQ76"/>
      <c r="SPR76"/>
      <c r="SPS76"/>
      <c r="SPT76"/>
      <c r="SPU76"/>
      <c r="SPV76"/>
      <c r="SPW76"/>
      <c r="SPX76"/>
      <c r="SPY76"/>
      <c r="SPZ76"/>
      <c r="SQA76"/>
      <c r="SQB76"/>
      <c r="SQC76"/>
      <c r="SQD76"/>
      <c r="SQE76"/>
      <c r="SQF76"/>
      <c r="SQG76"/>
      <c r="SQH76"/>
      <c r="SQI76"/>
      <c r="SQJ76"/>
      <c r="SQK76"/>
      <c r="SQL76"/>
      <c r="SQM76"/>
      <c r="SQN76"/>
      <c r="SQO76"/>
      <c r="SQP76"/>
      <c r="SQQ76"/>
      <c r="SQR76"/>
      <c r="SQS76"/>
      <c r="SQT76"/>
      <c r="SQU76"/>
      <c r="SQV76"/>
      <c r="SQW76"/>
      <c r="SQX76"/>
      <c r="SQY76"/>
      <c r="SQZ76"/>
      <c r="SRA76"/>
      <c r="SRB76"/>
      <c r="SRC76"/>
      <c r="SRD76"/>
      <c r="SRE76"/>
      <c r="SRF76"/>
      <c r="SRG76"/>
      <c r="SRH76"/>
      <c r="SRI76"/>
      <c r="SRJ76"/>
      <c r="SRK76"/>
      <c r="SRL76"/>
      <c r="SRM76"/>
      <c r="SRN76"/>
      <c r="SRO76"/>
      <c r="SRP76"/>
      <c r="SRQ76"/>
      <c r="SRR76"/>
      <c r="SRS76"/>
      <c r="SRT76"/>
      <c r="SRU76"/>
      <c r="SRV76"/>
      <c r="SRW76"/>
      <c r="SRX76"/>
      <c r="SRY76"/>
      <c r="SRZ76"/>
      <c r="SSA76"/>
      <c r="SSB76"/>
      <c r="SSC76"/>
      <c r="SSD76"/>
      <c r="SSE76"/>
      <c r="SSF76"/>
      <c r="SSG76"/>
      <c r="SSH76"/>
      <c r="SSI76"/>
      <c r="SSJ76"/>
      <c r="SSK76"/>
      <c r="SSL76"/>
      <c r="SSM76"/>
      <c r="SSN76"/>
      <c r="SSO76"/>
      <c r="SSP76"/>
      <c r="SSQ76"/>
      <c r="SSR76"/>
      <c r="SSS76"/>
      <c r="SST76"/>
      <c r="SSU76"/>
      <c r="SSV76"/>
      <c r="SSW76"/>
      <c r="SSX76"/>
      <c r="SSY76"/>
      <c r="SSZ76"/>
      <c r="STA76"/>
      <c r="STB76"/>
      <c r="STC76"/>
      <c r="STD76"/>
      <c r="STE76"/>
      <c r="STF76"/>
      <c r="STG76"/>
      <c r="STH76"/>
      <c r="STI76"/>
      <c r="STJ76"/>
      <c r="STK76"/>
      <c r="STL76"/>
      <c r="STM76"/>
      <c r="STN76"/>
      <c r="STO76"/>
      <c r="STP76"/>
      <c r="STQ76"/>
      <c r="STR76"/>
      <c r="STS76"/>
      <c r="STT76"/>
      <c r="STU76"/>
      <c r="STV76"/>
      <c r="STW76"/>
      <c r="STX76"/>
      <c r="STY76"/>
      <c r="STZ76"/>
      <c r="SUA76"/>
      <c r="SUB76"/>
      <c r="SUC76"/>
      <c r="SUD76"/>
      <c r="SUE76"/>
      <c r="SUF76"/>
      <c r="SUG76"/>
      <c r="SUH76"/>
      <c r="SUI76"/>
      <c r="SUJ76"/>
      <c r="SUK76"/>
      <c r="SUL76"/>
      <c r="SUM76"/>
      <c r="SUN76"/>
      <c r="SUO76"/>
      <c r="SUP76"/>
      <c r="SUQ76"/>
      <c r="SUR76"/>
      <c r="SUS76"/>
      <c r="SUT76"/>
      <c r="SUU76"/>
      <c r="SUV76"/>
      <c r="SUW76"/>
      <c r="SUX76"/>
      <c r="SUY76"/>
      <c r="SUZ76"/>
      <c r="SVA76"/>
      <c r="SVB76"/>
      <c r="SVC76"/>
      <c r="SVD76"/>
      <c r="SVE76"/>
      <c r="SVF76"/>
      <c r="SVG76"/>
      <c r="SVH76"/>
      <c r="SVI76"/>
      <c r="SVJ76"/>
      <c r="SVK76"/>
      <c r="SVL76"/>
      <c r="SVM76"/>
      <c r="SVN76"/>
      <c r="SVO76"/>
      <c r="SVP76"/>
      <c r="SVQ76"/>
      <c r="SVR76"/>
      <c r="SVS76"/>
      <c r="SVT76"/>
      <c r="SVU76"/>
      <c r="SVV76"/>
      <c r="SVW76"/>
      <c r="SVX76"/>
      <c r="SVY76"/>
      <c r="SVZ76"/>
      <c r="SWA76"/>
      <c r="SWB76"/>
      <c r="SWC76"/>
      <c r="SWD76"/>
      <c r="SWE76"/>
      <c r="SWF76"/>
      <c r="SWG76"/>
      <c r="SWH76"/>
      <c r="SWI76"/>
      <c r="SWJ76"/>
      <c r="SWK76"/>
      <c r="SWL76"/>
      <c r="SWM76"/>
      <c r="SWN76"/>
      <c r="SWO76"/>
      <c r="SWP76"/>
      <c r="SWQ76"/>
      <c r="SWR76"/>
      <c r="SWS76"/>
      <c r="SWT76"/>
      <c r="SWU76"/>
      <c r="SWV76"/>
      <c r="SWW76"/>
      <c r="SWX76"/>
      <c r="SWY76"/>
      <c r="SWZ76"/>
      <c r="SXA76"/>
      <c r="SXB76"/>
      <c r="SXC76"/>
      <c r="SXD76"/>
      <c r="SXE76"/>
      <c r="SXF76"/>
      <c r="SXG76"/>
      <c r="SXH76"/>
      <c r="SXI76"/>
      <c r="SXJ76"/>
      <c r="SXK76"/>
      <c r="SXL76"/>
      <c r="SXM76"/>
      <c r="SXN76"/>
      <c r="SXO76"/>
      <c r="SXP76"/>
      <c r="SXQ76"/>
      <c r="SXR76"/>
      <c r="SXS76"/>
      <c r="SXT76"/>
      <c r="SXU76"/>
      <c r="SXV76"/>
      <c r="SXW76"/>
      <c r="SXX76"/>
      <c r="SXY76"/>
      <c r="SXZ76"/>
      <c r="SYA76"/>
      <c r="SYB76"/>
      <c r="SYC76"/>
      <c r="SYD76"/>
      <c r="SYE76"/>
      <c r="SYF76"/>
      <c r="SYG76"/>
      <c r="SYH76"/>
      <c r="SYI76"/>
      <c r="SYJ76"/>
      <c r="SYK76"/>
      <c r="SYL76"/>
      <c r="SYM76"/>
      <c r="SYN76"/>
      <c r="SYO76"/>
      <c r="SYP76"/>
      <c r="SYQ76"/>
      <c r="SYR76"/>
      <c r="SYS76"/>
      <c r="SYT76"/>
      <c r="SYU76"/>
      <c r="SYV76"/>
      <c r="SYW76"/>
      <c r="SYX76"/>
      <c r="SYY76"/>
      <c r="SYZ76"/>
      <c r="SZA76"/>
      <c r="SZB76"/>
      <c r="SZC76"/>
      <c r="SZD76"/>
      <c r="SZE76"/>
      <c r="SZF76"/>
      <c r="SZG76"/>
      <c r="SZH76"/>
      <c r="SZI76"/>
      <c r="SZJ76"/>
      <c r="SZK76"/>
      <c r="SZL76"/>
      <c r="SZM76"/>
      <c r="SZN76"/>
      <c r="SZO76"/>
      <c r="SZP76"/>
      <c r="SZQ76"/>
      <c r="SZR76"/>
      <c r="SZS76"/>
      <c r="SZT76"/>
      <c r="SZU76"/>
      <c r="SZV76"/>
      <c r="SZW76"/>
      <c r="SZX76"/>
      <c r="SZY76"/>
      <c r="SZZ76"/>
      <c r="TAA76"/>
      <c r="TAB76"/>
      <c r="TAC76"/>
      <c r="TAD76"/>
      <c r="TAE76"/>
      <c r="TAF76"/>
      <c r="TAG76"/>
      <c r="TAH76"/>
      <c r="TAI76"/>
      <c r="TAJ76"/>
      <c r="TAK76"/>
      <c r="TAL76"/>
      <c r="TAM76"/>
      <c r="TAN76"/>
      <c r="TAO76"/>
      <c r="TAP76"/>
      <c r="TAQ76"/>
      <c r="TAR76"/>
      <c r="TAS76"/>
      <c r="TAT76"/>
      <c r="TAU76"/>
      <c r="TAV76"/>
      <c r="TAW76"/>
      <c r="TAX76"/>
      <c r="TAY76"/>
      <c r="TAZ76"/>
      <c r="TBA76"/>
      <c r="TBB76"/>
      <c r="TBC76"/>
      <c r="TBD76"/>
      <c r="TBE76"/>
      <c r="TBF76"/>
      <c r="TBG76"/>
      <c r="TBH76"/>
      <c r="TBI76"/>
      <c r="TBJ76"/>
      <c r="TBK76"/>
      <c r="TBL76"/>
      <c r="TBM76"/>
      <c r="TBN76"/>
      <c r="TBO76"/>
      <c r="TBP76"/>
      <c r="TBQ76"/>
      <c r="TBR76"/>
      <c r="TBS76"/>
      <c r="TBT76"/>
      <c r="TBU76"/>
      <c r="TBV76"/>
      <c r="TBW76"/>
      <c r="TBX76"/>
      <c r="TBY76"/>
      <c r="TBZ76"/>
      <c r="TCA76"/>
      <c r="TCB76"/>
      <c r="TCC76"/>
      <c r="TCD76"/>
      <c r="TCE76"/>
      <c r="TCF76"/>
      <c r="TCG76"/>
      <c r="TCH76"/>
      <c r="TCI76"/>
      <c r="TCJ76"/>
      <c r="TCK76"/>
      <c r="TCL76"/>
      <c r="TCM76"/>
      <c r="TCN76"/>
      <c r="TCO76"/>
      <c r="TCP76"/>
      <c r="TCQ76"/>
      <c r="TCR76"/>
      <c r="TCS76"/>
      <c r="TCT76"/>
      <c r="TCU76"/>
      <c r="TCV76"/>
      <c r="TCW76"/>
      <c r="TCX76"/>
      <c r="TCY76"/>
      <c r="TCZ76"/>
      <c r="TDA76"/>
      <c r="TDB76"/>
      <c r="TDC76"/>
      <c r="TDD76"/>
      <c r="TDE76"/>
      <c r="TDF76"/>
      <c r="TDG76"/>
      <c r="TDH76"/>
      <c r="TDI76"/>
      <c r="TDJ76"/>
      <c r="TDK76"/>
      <c r="TDL76"/>
      <c r="TDM76"/>
      <c r="TDN76"/>
      <c r="TDO76"/>
      <c r="TDP76"/>
      <c r="TDQ76"/>
      <c r="TDR76"/>
      <c r="TDS76"/>
      <c r="TDT76"/>
      <c r="TDU76"/>
      <c r="TDV76"/>
      <c r="TDW76"/>
      <c r="TDX76"/>
      <c r="TDY76"/>
      <c r="TDZ76"/>
      <c r="TEA76"/>
      <c r="TEB76"/>
      <c r="TEC76"/>
      <c r="TED76"/>
      <c r="TEE76"/>
      <c r="TEF76"/>
      <c r="TEG76"/>
      <c r="TEH76"/>
      <c r="TEI76"/>
      <c r="TEJ76"/>
      <c r="TEK76"/>
      <c r="TEL76"/>
      <c r="TEM76"/>
      <c r="TEN76"/>
      <c r="TEO76"/>
      <c r="TEP76"/>
      <c r="TEQ76"/>
      <c r="TER76"/>
      <c r="TES76"/>
      <c r="TET76"/>
      <c r="TEU76"/>
      <c r="TEV76"/>
      <c r="TEW76"/>
      <c r="TEX76"/>
      <c r="TEY76"/>
      <c r="TEZ76"/>
      <c r="TFA76"/>
      <c r="TFB76"/>
      <c r="TFC76"/>
      <c r="TFD76"/>
      <c r="TFE76"/>
      <c r="TFF76"/>
      <c r="TFG76"/>
      <c r="TFH76"/>
      <c r="TFI76"/>
      <c r="TFJ76"/>
      <c r="TFK76"/>
      <c r="TFL76"/>
      <c r="TFM76"/>
      <c r="TFN76"/>
      <c r="TFO76"/>
      <c r="TFP76"/>
      <c r="TFQ76"/>
      <c r="TFR76"/>
      <c r="TFS76"/>
      <c r="TFT76"/>
      <c r="TFU76"/>
      <c r="TFV76"/>
      <c r="TFW76"/>
      <c r="TFX76"/>
      <c r="TFY76"/>
      <c r="TFZ76"/>
      <c r="TGA76"/>
      <c r="TGB76"/>
      <c r="TGC76"/>
      <c r="TGD76"/>
      <c r="TGE76"/>
      <c r="TGF76"/>
      <c r="TGG76"/>
      <c r="TGH76"/>
      <c r="TGI76"/>
      <c r="TGJ76"/>
      <c r="TGK76"/>
      <c r="TGL76"/>
      <c r="TGM76"/>
      <c r="TGN76"/>
      <c r="TGO76"/>
      <c r="TGP76"/>
      <c r="TGQ76"/>
      <c r="TGR76"/>
      <c r="TGS76"/>
      <c r="TGT76"/>
      <c r="TGU76"/>
      <c r="TGV76"/>
      <c r="TGW76"/>
      <c r="TGX76"/>
      <c r="TGY76"/>
      <c r="TGZ76"/>
      <c r="THA76"/>
      <c r="THB76"/>
      <c r="THC76"/>
      <c r="THD76"/>
      <c r="THE76"/>
      <c r="THF76"/>
      <c r="THG76"/>
      <c r="THH76"/>
      <c r="THI76"/>
      <c r="THJ76"/>
      <c r="THK76"/>
      <c r="THL76"/>
      <c r="THM76"/>
      <c r="THN76"/>
      <c r="THO76"/>
      <c r="THP76"/>
      <c r="THQ76"/>
      <c r="THR76"/>
      <c r="THS76"/>
      <c r="THT76"/>
      <c r="THU76"/>
      <c r="THV76"/>
      <c r="THW76"/>
      <c r="THX76"/>
      <c r="THY76"/>
      <c r="THZ76"/>
      <c r="TIA76"/>
      <c r="TIB76"/>
      <c r="TIC76"/>
      <c r="TID76"/>
      <c r="TIE76"/>
      <c r="TIF76"/>
      <c r="TIG76"/>
      <c r="TIH76"/>
      <c r="TII76"/>
      <c r="TIJ76"/>
      <c r="TIK76"/>
      <c r="TIL76"/>
      <c r="TIM76"/>
      <c r="TIN76"/>
      <c r="TIO76"/>
      <c r="TIP76"/>
      <c r="TIQ76"/>
      <c r="TIR76"/>
      <c r="TIS76"/>
      <c r="TIT76"/>
      <c r="TIU76"/>
      <c r="TIV76"/>
      <c r="TIW76"/>
      <c r="TIX76"/>
      <c r="TIY76"/>
      <c r="TIZ76"/>
      <c r="TJA76"/>
      <c r="TJB76"/>
      <c r="TJC76"/>
      <c r="TJD76"/>
      <c r="TJE76"/>
      <c r="TJF76"/>
      <c r="TJG76"/>
      <c r="TJH76"/>
      <c r="TJI76"/>
      <c r="TJJ76"/>
      <c r="TJK76"/>
      <c r="TJL76"/>
      <c r="TJM76"/>
      <c r="TJN76"/>
      <c r="TJO76"/>
      <c r="TJP76"/>
      <c r="TJQ76"/>
      <c r="TJR76"/>
      <c r="TJS76"/>
      <c r="TJT76"/>
      <c r="TJU76"/>
      <c r="TJV76"/>
      <c r="TJW76"/>
      <c r="TJX76"/>
      <c r="TJY76"/>
      <c r="TJZ76"/>
      <c r="TKA76"/>
      <c r="TKB76"/>
      <c r="TKC76"/>
      <c r="TKD76"/>
      <c r="TKE76"/>
      <c r="TKF76"/>
      <c r="TKG76"/>
      <c r="TKH76"/>
      <c r="TKI76"/>
      <c r="TKJ76"/>
      <c r="TKK76"/>
      <c r="TKL76"/>
      <c r="TKM76"/>
      <c r="TKN76"/>
      <c r="TKO76"/>
      <c r="TKP76"/>
      <c r="TKQ76"/>
      <c r="TKR76"/>
      <c r="TKS76"/>
      <c r="TKT76"/>
      <c r="TKU76"/>
      <c r="TKV76"/>
      <c r="TKW76"/>
      <c r="TKX76"/>
      <c r="TKY76"/>
      <c r="TKZ76"/>
      <c r="TLA76"/>
      <c r="TLB76"/>
      <c r="TLC76"/>
      <c r="TLD76"/>
      <c r="TLE76"/>
      <c r="TLF76"/>
      <c r="TLG76"/>
      <c r="TLH76"/>
      <c r="TLI76"/>
      <c r="TLJ76"/>
      <c r="TLK76"/>
      <c r="TLL76"/>
      <c r="TLM76"/>
      <c r="TLN76"/>
      <c r="TLO76"/>
      <c r="TLP76"/>
      <c r="TLQ76"/>
      <c r="TLR76"/>
      <c r="TLS76"/>
      <c r="TLT76"/>
      <c r="TLU76"/>
      <c r="TLV76"/>
      <c r="TLW76"/>
      <c r="TLX76"/>
      <c r="TLY76"/>
      <c r="TLZ76"/>
      <c r="TMA76"/>
      <c r="TMB76"/>
      <c r="TMC76"/>
      <c r="TMD76"/>
      <c r="TME76"/>
      <c r="TMF76"/>
      <c r="TMG76"/>
      <c r="TMH76"/>
      <c r="TMI76"/>
      <c r="TMJ76"/>
      <c r="TMK76"/>
      <c r="TML76"/>
      <c r="TMM76"/>
      <c r="TMN76"/>
      <c r="TMO76"/>
      <c r="TMP76"/>
      <c r="TMQ76"/>
      <c r="TMR76"/>
      <c r="TMS76"/>
      <c r="TMT76"/>
      <c r="TMU76"/>
      <c r="TMV76"/>
      <c r="TMW76"/>
      <c r="TMX76"/>
      <c r="TMY76"/>
      <c r="TMZ76"/>
      <c r="TNA76"/>
      <c r="TNB76"/>
      <c r="TNC76"/>
      <c r="TND76"/>
      <c r="TNE76"/>
      <c r="TNF76"/>
      <c r="TNG76"/>
      <c r="TNH76"/>
      <c r="TNI76"/>
      <c r="TNJ76"/>
      <c r="TNK76"/>
      <c r="TNL76"/>
      <c r="TNM76"/>
      <c r="TNN76"/>
      <c r="TNO76"/>
      <c r="TNP76"/>
      <c r="TNQ76"/>
      <c r="TNR76"/>
      <c r="TNS76"/>
      <c r="TNT76"/>
      <c r="TNU76"/>
      <c r="TNV76"/>
      <c r="TNW76"/>
      <c r="TNX76"/>
      <c r="TNY76"/>
      <c r="TNZ76"/>
      <c r="TOA76"/>
      <c r="TOB76"/>
      <c r="TOC76"/>
      <c r="TOD76"/>
      <c r="TOE76"/>
      <c r="TOF76"/>
      <c r="TOG76"/>
      <c r="TOH76"/>
      <c r="TOI76"/>
      <c r="TOJ76"/>
      <c r="TOK76"/>
      <c r="TOL76"/>
      <c r="TOM76"/>
      <c r="TON76"/>
      <c r="TOO76"/>
      <c r="TOP76"/>
      <c r="TOQ76"/>
      <c r="TOR76"/>
      <c r="TOS76"/>
      <c r="TOT76"/>
      <c r="TOU76"/>
      <c r="TOV76"/>
      <c r="TOW76"/>
      <c r="TOX76"/>
      <c r="TOY76"/>
      <c r="TOZ76"/>
      <c r="TPA76"/>
      <c r="TPB76"/>
      <c r="TPC76"/>
      <c r="TPD76"/>
      <c r="TPE76"/>
      <c r="TPF76"/>
      <c r="TPG76"/>
      <c r="TPH76"/>
      <c r="TPI76"/>
      <c r="TPJ76"/>
      <c r="TPK76"/>
      <c r="TPL76"/>
      <c r="TPM76"/>
      <c r="TPN76"/>
      <c r="TPO76"/>
      <c r="TPP76"/>
      <c r="TPQ76"/>
      <c r="TPR76"/>
      <c r="TPS76"/>
      <c r="TPT76"/>
      <c r="TPU76"/>
      <c r="TPV76"/>
      <c r="TPW76"/>
      <c r="TPX76"/>
      <c r="TPY76"/>
      <c r="TPZ76"/>
      <c r="TQA76"/>
      <c r="TQB76"/>
      <c r="TQC76"/>
      <c r="TQD76"/>
      <c r="TQE76"/>
      <c r="TQF76"/>
      <c r="TQG76"/>
      <c r="TQH76"/>
      <c r="TQI76"/>
      <c r="TQJ76"/>
      <c r="TQK76"/>
      <c r="TQL76"/>
      <c r="TQM76"/>
      <c r="TQN76"/>
      <c r="TQO76"/>
      <c r="TQP76"/>
      <c r="TQQ76"/>
      <c r="TQR76"/>
      <c r="TQS76"/>
      <c r="TQT76"/>
      <c r="TQU76"/>
      <c r="TQV76"/>
      <c r="TQW76"/>
      <c r="TQX76"/>
      <c r="TQY76"/>
      <c r="TQZ76"/>
      <c r="TRA76"/>
      <c r="TRB76"/>
      <c r="TRC76"/>
      <c r="TRD76"/>
      <c r="TRE76"/>
      <c r="TRF76"/>
      <c r="TRG76"/>
      <c r="TRH76"/>
      <c r="TRI76"/>
      <c r="TRJ76"/>
      <c r="TRK76"/>
      <c r="TRL76"/>
      <c r="TRM76"/>
      <c r="TRN76"/>
      <c r="TRO76"/>
      <c r="TRP76"/>
      <c r="TRQ76"/>
      <c r="TRR76"/>
      <c r="TRS76"/>
      <c r="TRT76"/>
      <c r="TRU76"/>
      <c r="TRV76"/>
      <c r="TRW76"/>
      <c r="TRX76"/>
      <c r="TRY76"/>
      <c r="TRZ76"/>
      <c r="TSA76"/>
      <c r="TSB76"/>
      <c r="TSC76"/>
      <c r="TSD76"/>
      <c r="TSE76"/>
      <c r="TSF76"/>
      <c r="TSG76"/>
      <c r="TSH76"/>
      <c r="TSI76"/>
      <c r="TSJ76"/>
      <c r="TSK76"/>
      <c r="TSL76"/>
      <c r="TSM76"/>
      <c r="TSN76"/>
      <c r="TSO76"/>
      <c r="TSP76"/>
      <c r="TSQ76"/>
      <c r="TSR76"/>
      <c r="TSS76"/>
      <c r="TST76"/>
      <c r="TSU76"/>
      <c r="TSV76"/>
      <c r="TSW76"/>
      <c r="TSX76"/>
      <c r="TSY76"/>
      <c r="TSZ76"/>
      <c r="TTA76"/>
      <c r="TTB76"/>
      <c r="TTC76"/>
      <c r="TTD76"/>
      <c r="TTE76"/>
      <c r="TTF76"/>
      <c r="TTG76"/>
      <c r="TTH76"/>
      <c r="TTI76"/>
      <c r="TTJ76"/>
      <c r="TTK76"/>
      <c r="TTL76"/>
      <c r="TTM76"/>
      <c r="TTN76"/>
      <c r="TTO76"/>
      <c r="TTP76"/>
      <c r="TTQ76"/>
      <c r="TTR76"/>
      <c r="TTS76"/>
      <c r="TTT76"/>
      <c r="TTU76"/>
      <c r="TTV76"/>
      <c r="TTW76"/>
      <c r="TTX76"/>
      <c r="TTY76"/>
      <c r="TTZ76"/>
      <c r="TUA76"/>
      <c r="TUB76"/>
      <c r="TUC76"/>
      <c r="TUD76"/>
      <c r="TUE76"/>
      <c r="TUF76"/>
      <c r="TUG76"/>
      <c r="TUH76"/>
      <c r="TUI76"/>
      <c r="TUJ76"/>
      <c r="TUK76"/>
      <c r="TUL76"/>
      <c r="TUM76"/>
      <c r="TUN76"/>
      <c r="TUO76"/>
      <c r="TUP76"/>
      <c r="TUQ76"/>
      <c r="TUR76"/>
      <c r="TUS76"/>
      <c r="TUT76"/>
      <c r="TUU76"/>
      <c r="TUV76"/>
      <c r="TUW76"/>
      <c r="TUX76"/>
      <c r="TUY76"/>
      <c r="TUZ76"/>
      <c r="TVA76"/>
      <c r="TVB76"/>
      <c r="TVC76"/>
      <c r="TVD76"/>
      <c r="TVE76"/>
      <c r="TVF76"/>
      <c r="TVG76"/>
      <c r="TVH76"/>
      <c r="TVI76"/>
      <c r="TVJ76"/>
      <c r="TVK76"/>
      <c r="TVL76"/>
      <c r="TVM76"/>
      <c r="TVN76"/>
      <c r="TVO76"/>
      <c r="TVP76"/>
      <c r="TVQ76"/>
      <c r="TVR76"/>
      <c r="TVS76"/>
      <c r="TVT76"/>
      <c r="TVU76"/>
      <c r="TVV76"/>
      <c r="TVW76"/>
      <c r="TVX76"/>
      <c r="TVY76"/>
      <c r="TVZ76"/>
      <c r="TWA76"/>
      <c r="TWB76"/>
      <c r="TWC76"/>
      <c r="TWD76"/>
      <c r="TWE76"/>
      <c r="TWF76"/>
      <c r="TWG76"/>
      <c r="TWH76"/>
      <c r="TWI76"/>
      <c r="TWJ76"/>
      <c r="TWK76"/>
      <c r="TWL76"/>
      <c r="TWM76"/>
      <c r="TWN76"/>
      <c r="TWO76"/>
      <c r="TWP76"/>
      <c r="TWQ76"/>
      <c r="TWR76"/>
      <c r="TWS76"/>
      <c r="TWT76"/>
      <c r="TWU76"/>
      <c r="TWV76"/>
      <c r="TWW76"/>
      <c r="TWX76"/>
      <c r="TWY76"/>
      <c r="TWZ76"/>
      <c r="TXA76"/>
      <c r="TXB76"/>
      <c r="TXC76"/>
      <c r="TXD76"/>
      <c r="TXE76"/>
      <c r="TXF76"/>
      <c r="TXG76"/>
      <c r="TXH76"/>
      <c r="TXI76"/>
      <c r="TXJ76"/>
      <c r="TXK76"/>
      <c r="TXL76"/>
      <c r="TXM76"/>
      <c r="TXN76"/>
      <c r="TXO76"/>
      <c r="TXP76"/>
      <c r="TXQ76"/>
      <c r="TXR76"/>
      <c r="TXS76"/>
      <c r="TXT76"/>
      <c r="TXU76"/>
      <c r="TXV76"/>
      <c r="TXW76"/>
      <c r="TXX76"/>
      <c r="TXY76"/>
      <c r="TXZ76"/>
      <c r="TYA76"/>
      <c r="TYB76"/>
      <c r="TYC76"/>
      <c r="TYD76"/>
      <c r="TYE76"/>
      <c r="TYF76"/>
      <c r="TYG76"/>
      <c r="TYH76"/>
      <c r="TYI76"/>
      <c r="TYJ76"/>
      <c r="TYK76"/>
      <c r="TYL76"/>
      <c r="TYM76"/>
      <c r="TYN76"/>
      <c r="TYO76"/>
      <c r="TYP76"/>
      <c r="TYQ76"/>
      <c r="TYR76"/>
      <c r="TYS76"/>
      <c r="TYT76"/>
      <c r="TYU76"/>
      <c r="TYV76"/>
      <c r="TYW76"/>
      <c r="TYX76"/>
      <c r="TYY76"/>
      <c r="TYZ76"/>
      <c r="TZA76"/>
      <c r="TZB76"/>
      <c r="TZC76"/>
      <c r="TZD76"/>
      <c r="TZE76"/>
      <c r="TZF76"/>
      <c r="TZG76"/>
      <c r="TZH76"/>
      <c r="TZI76"/>
      <c r="TZJ76"/>
      <c r="TZK76"/>
      <c r="TZL76"/>
      <c r="TZM76"/>
      <c r="TZN76"/>
      <c r="TZO76"/>
      <c r="TZP76"/>
      <c r="TZQ76"/>
      <c r="TZR76"/>
      <c r="TZS76"/>
      <c r="TZT76"/>
      <c r="TZU76"/>
      <c r="TZV76"/>
      <c r="TZW76"/>
      <c r="TZX76"/>
      <c r="TZY76"/>
      <c r="TZZ76"/>
      <c r="UAA76"/>
      <c r="UAB76"/>
      <c r="UAC76"/>
      <c r="UAD76"/>
      <c r="UAE76"/>
      <c r="UAF76"/>
      <c r="UAG76"/>
      <c r="UAH76"/>
      <c r="UAI76"/>
      <c r="UAJ76"/>
      <c r="UAK76"/>
      <c r="UAL76"/>
      <c r="UAM76"/>
      <c r="UAN76"/>
      <c r="UAO76"/>
      <c r="UAP76"/>
      <c r="UAQ76"/>
      <c r="UAR76"/>
      <c r="UAS76"/>
      <c r="UAT76"/>
      <c r="UAU76"/>
      <c r="UAV76"/>
      <c r="UAW76"/>
      <c r="UAX76"/>
      <c r="UAY76"/>
      <c r="UAZ76"/>
      <c r="UBA76"/>
      <c r="UBB76"/>
      <c r="UBC76"/>
      <c r="UBD76"/>
      <c r="UBE76"/>
      <c r="UBF76"/>
      <c r="UBG76"/>
      <c r="UBH76"/>
      <c r="UBI76"/>
      <c r="UBJ76"/>
      <c r="UBK76"/>
      <c r="UBL76"/>
      <c r="UBM76"/>
      <c r="UBN76"/>
      <c r="UBO76"/>
      <c r="UBP76"/>
      <c r="UBQ76"/>
      <c r="UBR76"/>
      <c r="UBS76"/>
      <c r="UBT76"/>
      <c r="UBU76"/>
      <c r="UBV76"/>
      <c r="UBW76"/>
      <c r="UBX76"/>
      <c r="UBY76"/>
      <c r="UBZ76"/>
      <c r="UCA76"/>
      <c r="UCB76"/>
      <c r="UCC76"/>
      <c r="UCD76"/>
      <c r="UCE76"/>
      <c r="UCF76"/>
      <c r="UCG76"/>
      <c r="UCH76"/>
      <c r="UCI76"/>
      <c r="UCJ76"/>
      <c r="UCK76"/>
      <c r="UCL76"/>
      <c r="UCM76"/>
      <c r="UCN76"/>
      <c r="UCO76"/>
      <c r="UCP76"/>
      <c r="UCQ76"/>
      <c r="UCR76"/>
      <c r="UCS76"/>
      <c r="UCT76"/>
      <c r="UCU76"/>
      <c r="UCV76"/>
      <c r="UCW76"/>
      <c r="UCX76"/>
      <c r="UCY76"/>
      <c r="UCZ76"/>
      <c r="UDA76"/>
      <c r="UDB76"/>
      <c r="UDC76"/>
      <c r="UDD76"/>
      <c r="UDE76"/>
      <c r="UDF76"/>
      <c r="UDG76"/>
      <c r="UDH76"/>
      <c r="UDI76"/>
      <c r="UDJ76"/>
      <c r="UDK76"/>
      <c r="UDL76"/>
      <c r="UDM76"/>
      <c r="UDN76"/>
      <c r="UDO76"/>
      <c r="UDP76"/>
      <c r="UDQ76"/>
      <c r="UDR76"/>
      <c r="UDS76"/>
      <c r="UDT76"/>
      <c r="UDU76"/>
      <c r="UDV76"/>
      <c r="UDW76"/>
      <c r="UDX76"/>
      <c r="UDY76"/>
      <c r="UDZ76"/>
      <c r="UEA76"/>
      <c r="UEB76"/>
      <c r="UEC76"/>
      <c r="UED76"/>
      <c r="UEE76"/>
      <c r="UEF76"/>
      <c r="UEG76"/>
      <c r="UEH76"/>
      <c r="UEI76"/>
      <c r="UEJ76"/>
      <c r="UEK76"/>
      <c r="UEL76"/>
      <c r="UEM76"/>
      <c r="UEN76"/>
      <c r="UEO76"/>
      <c r="UEP76"/>
      <c r="UEQ76"/>
      <c r="UER76"/>
      <c r="UES76"/>
      <c r="UET76"/>
      <c r="UEU76"/>
      <c r="UEV76"/>
      <c r="UEW76"/>
      <c r="UEX76"/>
      <c r="UEY76"/>
      <c r="UEZ76"/>
      <c r="UFA76"/>
      <c r="UFB76"/>
      <c r="UFC76"/>
      <c r="UFD76"/>
      <c r="UFE76"/>
      <c r="UFF76"/>
      <c r="UFG76"/>
      <c r="UFH76"/>
      <c r="UFI76"/>
      <c r="UFJ76"/>
      <c r="UFK76"/>
      <c r="UFL76"/>
      <c r="UFM76"/>
      <c r="UFN76"/>
      <c r="UFO76"/>
      <c r="UFP76"/>
      <c r="UFQ76"/>
      <c r="UFR76"/>
      <c r="UFS76"/>
      <c r="UFT76"/>
      <c r="UFU76"/>
      <c r="UFV76"/>
      <c r="UFW76"/>
      <c r="UFX76"/>
      <c r="UFY76"/>
      <c r="UFZ76"/>
      <c r="UGA76"/>
      <c r="UGB76"/>
      <c r="UGC76"/>
      <c r="UGD76"/>
      <c r="UGE76"/>
      <c r="UGF76"/>
      <c r="UGG76"/>
      <c r="UGH76"/>
      <c r="UGI76"/>
      <c r="UGJ76"/>
      <c r="UGK76"/>
      <c r="UGL76"/>
      <c r="UGM76"/>
      <c r="UGN76"/>
      <c r="UGO76"/>
      <c r="UGP76"/>
      <c r="UGQ76"/>
      <c r="UGR76"/>
      <c r="UGS76"/>
      <c r="UGT76"/>
      <c r="UGU76"/>
      <c r="UGV76"/>
      <c r="UGW76"/>
      <c r="UGX76"/>
      <c r="UGY76"/>
      <c r="UGZ76"/>
      <c r="UHA76"/>
      <c r="UHB76"/>
      <c r="UHC76"/>
      <c r="UHD76"/>
      <c r="UHE76"/>
      <c r="UHF76"/>
      <c r="UHG76"/>
      <c r="UHH76"/>
      <c r="UHI76"/>
      <c r="UHJ76"/>
      <c r="UHK76"/>
      <c r="UHL76"/>
      <c r="UHM76"/>
      <c r="UHN76"/>
      <c r="UHO76"/>
      <c r="UHP76"/>
      <c r="UHQ76"/>
      <c r="UHR76"/>
      <c r="UHS76"/>
      <c r="UHT76"/>
      <c r="UHU76"/>
      <c r="UHV76"/>
      <c r="UHW76"/>
      <c r="UHX76"/>
      <c r="UHY76"/>
      <c r="UHZ76"/>
      <c r="UIA76"/>
      <c r="UIB76"/>
      <c r="UIC76"/>
      <c r="UID76"/>
      <c r="UIE76"/>
      <c r="UIF76"/>
      <c r="UIG76"/>
      <c r="UIH76"/>
      <c r="UII76"/>
      <c r="UIJ76"/>
      <c r="UIK76"/>
      <c r="UIL76"/>
      <c r="UIM76"/>
      <c r="UIN76"/>
      <c r="UIO76"/>
      <c r="UIP76"/>
      <c r="UIQ76"/>
      <c r="UIR76"/>
      <c r="UIS76"/>
      <c r="UIT76"/>
      <c r="UIU76"/>
      <c r="UIV76"/>
      <c r="UIW76"/>
      <c r="UIX76"/>
      <c r="UIY76"/>
      <c r="UIZ76"/>
      <c r="UJA76"/>
      <c r="UJB76"/>
      <c r="UJC76"/>
      <c r="UJD76"/>
      <c r="UJE76"/>
      <c r="UJF76"/>
      <c r="UJG76"/>
      <c r="UJH76"/>
      <c r="UJI76"/>
      <c r="UJJ76"/>
      <c r="UJK76"/>
      <c r="UJL76"/>
      <c r="UJM76"/>
      <c r="UJN76"/>
      <c r="UJO76"/>
      <c r="UJP76"/>
      <c r="UJQ76"/>
      <c r="UJR76"/>
      <c r="UJS76"/>
      <c r="UJT76"/>
      <c r="UJU76"/>
      <c r="UJV76"/>
      <c r="UJW76"/>
      <c r="UJX76"/>
      <c r="UJY76"/>
      <c r="UJZ76"/>
      <c r="UKA76"/>
      <c r="UKB76"/>
      <c r="UKC76"/>
      <c r="UKD76"/>
      <c r="UKE76"/>
      <c r="UKF76"/>
      <c r="UKG76"/>
      <c r="UKH76"/>
      <c r="UKI76"/>
      <c r="UKJ76"/>
      <c r="UKK76"/>
      <c r="UKL76"/>
      <c r="UKM76"/>
      <c r="UKN76"/>
      <c r="UKO76"/>
      <c r="UKP76"/>
      <c r="UKQ76"/>
      <c r="UKR76"/>
      <c r="UKS76"/>
      <c r="UKT76"/>
      <c r="UKU76"/>
      <c r="UKV76"/>
      <c r="UKW76"/>
      <c r="UKX76"/>
      <c r="UKY76"/>
      <c r="UKZ76"/>
      <c r="ULA76"/>
      <c r="ULB76"/>
      <c r="ULC76"/>
      <c r="ULD76"/>
      <c r="ULE76"/>
      <c r="ULF76"/>
      <c r="ULG76"/>
      <c r="ULH76"/>
      <c r="ULI76"/>
      <c r="ULJ76"/>
      <c r="ULK76"/>
      <c r="ULL76"/>
      <c r="ULM76"/>
      <c r="ULN76"/>
      <c r="ULO76"/>
      <c r="ULP76"/>
      <c r="ULQ76"/>
      <c r="ULR76"/>
      <c r="ULS76"/>
      <c r="ULT76"/>
      <c r="ULU76"/>
      <c r="ULV76"/>
      <c r="ULW76"/>
      <c r="ULX76"/>
      <c r="ULY76"/>
      <c r="ULZ76"/>
      <c r="UMA76"/>
      <c r="UMB76"/>
      <c r="UMC76"/>
      <c r="UMD76"/>
      <c r="UME76"/>
      <c r="UMF76"/>
      <c r="UMG76"/>
      <c r="UMH76"/>
      <c r="UMI76"/>
      <c r="UMJ76"/>
      <c r="UMK76"/>
      <c r="UML76"/>
      <c r="UMM76"/>
      <c r="UMN76"/>
      <c r="UMO76"/>
      <c r="UMP76"/>
      <c r="UMQ76"/>
      <c r="UMR76"/>
      <c r="UMS76"/>
      <c r="UMT76"/>
      <c r="UMU76"/>
      <c r="UMV76"/>
      <c r="UMW76"/>
      <c r="UMX76"/>
      <c r="UMY76"/>
      <c r="UMZ76"/>
      <c r="UNA76"/>
      <c r="UNB76"/>
      <c r="UNC76"/>
      <c r="UND76"/>
      <c r="UNE76"/>
      <c r="UNF76"/>
      <c r="UNG76"/>
      <c r="UNH76"/>
      <c r="UNI76"/>
      <c r="UNJ76"/>
      <c r="UNK76"/>
      <c r="UNL76"/>
      <c r="UNM76"/>
      <c r="UNN76"/>
      <c r="UNO76"/>
      <c r="UNP76"/>
      <c r="UNQ76"/>
      <c r="UNR76"/>
      <c r="UNS76"/>
      <c r="UNT76"/>
      <c r="UNU76"/>
      <c r="UNV76"/>
      <c r="UNW76"/>
      <c r="UNX76"/>
      <c r="UNY76"/>
      <c r="UNZ76"/>
      <c r="UOA76"/>
      <c r="UOB76"/>
      <c r="UOC76"/>
      <c r="UOD76"/>
      <c r="UOE76"/>
      <c r="UOF76"/>
      <c r="UOG76"/>
      <c r="UOH76"/>
      <c r="UOI76"/>
      <c r="UOJ76"/>
      <c r="UOK76"/>
      <c r="UOL76"/>
      <c r="UOM76"/>
      <c r="UON76"/>
      <c r="UOO76"/>
      <c r="UOP76"/>
      <c r="UOQ76"/>
      <c r="UOR76"/>
      <c r="UOS76"/>
      <c r="UOT76"/>
      <c r="UOU76"/>
      <c r="UOV76"/>
      <c r="UOW76"/>
      <c r="UOX76"/>
      <c r="UOY76"/>
      <c r="UOZ76"/>
      <c r="UPA76"/>
      <c r="UPB76"/>
      <c r="UPC76"/>
      <c r="UPD76"/>
      <c r="UPE76"/>
      <c r="UPF76"/>
      <c r="UPG76"/>
      <c r="UPH76"/>
      <c r="UPI76"/>
      <c r="UPJ76"/>
      <c r="UPK76"/>
      <c r="UPL76"/>
      <c r="UPM76"/>
      <c r="UPN76"/>
      <c r="UPO76"/>
      <c r="UPP76"/>
      <c r="UPQ76"/>
      <c r="UPR76"/>
      <c r="UPS76"/>
      <c r="UPT76"/>
      <c r="UPU76"/>
      <c r="UPV76"/>
      <c r="UPW76"/>
      <c r="UPX76"/>
      <c r="UPY76"/>
      <c r="UPZ76"/>
      <c r="UQA76"/>
      <c r="UQB76"/>
      <c r="UQC76"/>
      <c r="UQD76"/>
      <c r="UQE76"/>
      <c r="UQF76"/>
      <c r="UQG76"/>
      <c r="UQH76"/>
      <c r="UQI76"/>
      <c r="UQJ76"/>
      <c r="UQK76"/>
      <c r="UQL76"/>
      <c r="UQM76"/>
      <c r="UQN76"/>
      <c r="UQO76"/>
      <c r="UQP76"/>
      <c r="UQQ76"/>
      <c r="UQR76"/>
      <c r="UQS76"/>
      <c r="UQT76"/>
      <c r="UQU76"/>
      <c r="UQV76"/>
      <c r="UQW76"/>
      <c r="UQX76"/>
      <c r="UQY76"/>
      <c r="UQZ76"/>
      <c r="URA76"/>
      <c r="URB76"/>
      <c r="URC76"/>
      <c r="URD76"/>
      <c r="URE76"/>
      <c r="URF76"/>
      <c r="URG76"/>
      <c r="URH76"/>
      <c r="URI76"/>
      <c r="URJ76"/>
      <c r="URK76"/>
      <c r="URL76"/>
      <c r="URM76"/>
      <c r="URN76"/>
      <c r="URO76"/>
      <c r="URP76"/>
      <c r="URQ76"/>
      <c r="URR76"/>
      <c r="URS76"/>
      <c r="URT76"/>
      <c r="URU76"/>
      <c r="URV76"/>
      <c r="URW76"/>
      <c r="URX76"/>
      <c r="URY76"/>
      <c r="URZ76"/>
      <c r="USA76"/>
      <c r="USB76"/>
      <c r="USC76"/>
      <c r="USD76"/>
      <c r="USE76"/>
      <c r="USF76"/>
      <c r="USG76"/>
      <c r="USH76"/>
      <c r="USI76"/>
      <c r="USJ76"/>
      <c r="USK76"/>
      <c r="USL76"/>
      <c r="USM76"/>
      <c r="USN76"/>
      <c r="USO76"/>
      <c r="USP76"/>
      <c r="USQ76"/>
      <c r="USR76"/>
      <c r="USS76"/>
      <c r="UST76"/>
      <c r="USU76"/>
      <c r="USV76"/>
      <c r="USW76"/>
      <c r="USX76"/>
      <c r="USY76"/>
      <c r="USZ76"/>
      <c r="UTA76"/>
      <c r="UTB76"/>
      <c r="UTC76"/>
      <c r="UTD76"/>
      <c r="UTE76"/>
      <c r="UTF76"/>
      <c r="UTG76"/>
      <c r="UTH76"/>
      <c r="UTI76"/>
      <c r="UTJ76"/>
      <c r="UTK76"/>
      <c r="UTL76"/>
      <c r="UTM76"/>
      <c r="UTN76"/>
      <c r="UTO76"/>
      <c r="UTP76"/>
      <c r="UTQ76"/>
      <c r="UTR76"/>
      <c r="UTS76"/>
      <c r="UTT76"/>
      <c r="UTU76"/>
      <c r="UTV76"/>
      <c r="UTW76"/>
      <c r="UTX76"/>
      <c r="UTY76"/>
      <c r="UTZ76"/>
      <c r="UUA76"/>
      <c r="UUB76"/>
      <c r="UUC76"/>
      <c r="UUD76"/>
      <c r="UUE76"/>
      <c r="UUF76"/>
      <c r="UUG76"/>
      <c r="UUH76"/>
      <c r="UUI76"/>
      <c r="UUJ76"/>
      <c r="UUK76"/>
      <c r="UUL76"/>
      <c r="UUM76"/>
      <c r="UUN76"/>
      <c r="UUO76"/>
      <c r="UUP76"/>
      <c r="UUQ76"/>
      <c r="UUR76"/>
      <c r="UUS76"/>
      <c r="UUT76"/>
      <c r="UUU76"/>
      <c r="UUV76"/>
      <c r="UUW76"/>
      <c r="UUX76"/>
      <c r="UUY76"/>
      <c r="UUZ76"/>
      <c r="UVA76"/>
      <c r="UVB76"/>
      <c r="UVC76"/>
      <c r="UVD76"/>
      <c r="UVE76"/>
      <c r="UVF76"/>
      <c r="UVG76"/>
      <c r="UVH76"/>
      <c r="UVI76"/>
      <c r="UVJ76"/>
      <c r="UVK76"/>
      <c r="UVL76"/>
      <c r="UVM76"/>
      <c r="UVN76"/>
      <c r="UVO76"/>
      <c r="UVP76"/>
      <c r="UVQ76"/>
      <c r="UVR76"/>
      <c r="UVS76"/>
      <c r="UVT76"/>
      <c r="UVU76"/>
      <c r="UVV76"/>
      <c r="UVW76"/>
      <c r="UVX76"/>
      <c r="UVY76"/>
      <c r="UVZ76"/>
      <c r="UWA76"/>
      <c r="UWB76"/>
      <c r="UWC76"/>
      <c r="UWD76"/>
      <c r="UWE76"/>
      <c r="UWF76"/>
      <c r="UWG76"/>
      <c r="UWH76"/>
      <c r="UWI76"/>
      <c r="UWJ76"/>
      <c r="UWK76"/>
      <c r="UWL76"/>
      <c r="UWM76"/>
      <c r="UWN76"/>
      <c r="UWO76"/>
      <c r="UWP76"/>
      <c r="UWQ76"/>
      <c r="UWR76"/>
      <c r="UWS76"/>
      <c r="UWT76"/>
      <c r="UWU76"/>
      <c r="UWV76"/>
      <c r="UWW76"/>
      <c r="UWX76"/>
      <c r="UWY76"/>
      <c r="UWZ76"/>
      <c r="UXA76"/>
      <c r="UXB76"/>
      <c r="UXC76"/>
      <c r="UXD76"/>
      <c r="UXE76"/>
      <c r="UXF76"/>
      <c r="UXG76"/>
      <c r="UXH76"/>
      <c r="UXI76"/>
      <c r="UXJ76"/>
      <c r="UXK76"/>
      <c r="UXL76"/>
      <c r="UXM76"/>
      <c r="UXN76"/>
      <c r="UXO76"/>
      <c r="UXP76"/>
      <c r="UXQ76"/>
      <c r="UXR76"/>
      <c r="UXS76"/>
      <c r="UXT76"/>
      <c r="UXU76"/>
      <c r="UXV76"/>
      <c r="UXW76"/>
      <c r="UXX76"/>
      <c r="UXY76"/>
      <c r="UXZ76"/>
      <c r="UYA76"/>
      <c r="UYB76"/>
      <c r="UYC76"/>
      <c r="UYD76"/>
      <c r="UYE76"/>
      <c r="UYF76"/>
      <c r="UYG76"/>
      <c r="UYH76"/>
      <c r="UYI76"/>
      <c r="UYJ76"/>
      <c r="UYK76"/>
      <c r="UYL76"/>
      <c r="UYM76"/>
      <c r="UYN76"/>
      <c r="UYO76"/>
      <c r="UYP76"/>
      <c r="UYQ76"/>
      <c r="UYR76"/>
      <c r="UYS76"/>
      <c r="UYT76"/>
      <c r="UYU76"/>
      <c r="UYV76"/>
      <c r="UYW76"/>
      <c r="UYX76"/>
      <c r="UYY76"/>
      <c r="UYZ76"/>
      <c r="UZA76"/>
      <c r="UZB76"/>
      <c r="UZC76"/>
      <c r="UZD76"/>
      <c r="UZE76"/>
      <c r="UZF76"/>
      <c r="UZG76"/>
      <c r="UZH76"/>
      <c r="UZI76"/>
      <c r="UZJ76"/>
      <c r="UZK76"/>
      <c r="UZL76"/>
      <c r="UZM76"/>
      <c r="UZN76"/>
      <c r="UZO76"/>
      <c r="UZP76"/>
      <c r="UZQ76"/>
      <c r="UZR76"/>
      <c r="UZS76"/>
      <c r="UZT76"/>
      <c r="UZU76"/>
      <c r="UZV76"/>
      <c r="UZW76"/>
      <c r="UZX76"/>
      <c r="UZY76"/>
      <c r="UZZ76"/>
      <c r="VAA76"/>
      <c r="VAB76"/>
      <c r="VAC76"/>
      <c r="VAD76"/>
      <c r="VAE76"/>
      <c r="VAF76"/>
      <c r="VAG76"/>
      <c r="VAH76"/>
      <c r="VAI76"/>
      <c r="VAJ76"/>
      <c r="VAK76"/>
      <c r="VAL76"/>
      <c r="VAM76"/>
      <c r="VAN76"/>
      <c r="VAO76"/>
      <c r="VAP76"/>
      <c r="VAQ76"/>
      <c r="VAR76"/>
      <c r="VAS76"/>
      <c r="VAT76"/>
      <c r="VAU76"/>
      <c r="VAV76"/>
      <c r="VAW76"/>
      <c r="VAX76"/>
      <c r="VAY76"/>
      <c r="VAZ76"/>
      <c r="VBA76"/>
      <c r="VBB76"/>
      <c r="VBC76"/>
      <c r="VBD76"/>
      <c r="VBE76"/>
      <c r="VBF76"/>
      <c r="VBG76"/>
      <c r="VBH76"/>
      <c r="VBI76"/>
      <c r="VBJ76"/>
      <c r="VBK76"/>
      <c r="VBL76"/>
      <c r="VBM76"/>
      <c r="VBN76"/>
      <c r="VBO76"/>
      <c r="VBP76"/>
      <c r="VBQ76"/>
      <c r="VBR76"/>
      <c r="VBS76"/>
      <c r="VBT76"/>
      <c r="VBU76"/>
      <c r="VBV76"/>
      <c r="VBW76"/>
      <c r="VBX76"/>
      <c r="VBY76"/>
      <c r="VBZ76"/>
      <c r="VCA76"/>
      <c r="VCB76"/>
      <c r="VCC76"/>
      <c r="VCD76"/>
      <c r="VCE76"/>
      <c r="VCF76"/>
      <c r="VCG76"/>
      <c r="VCH76"/>
      <c r="VCI76"/>
      <c r="VCJ76"/>
      <c r="VCK76"/>
      <c r="VCL76"/>
      <c r="VCM76"/>
      <c r="VCN76"/>
      <c r="VCO76"/>
      <c r="VCP76"/>
      <c r="VCQ76"/>
      <c r="VCR76"/>
      <c r="VCS76"/>
      <c r="VCT76"/>
      <c r="VCU76"/>
      <c r="VCV76"/>
      <c r="VCW76"/>
      <c r="VCX76"/>
      <c r="VCY76"/>
      <c r="VCZ76"/>
      <c r="VDA76"/>
      <c r="VDB76"/>
      <c r="VDC76"/>
      <c r="VDD76"/>
      <c r="VDE76"/>
      <c r="VDF76"/>
      <c r="VDG76"/>
      <c r="VDH76"/>
      <c r="VDI76"/>
      <c r="VDJ76"/>
      <c r="VDK76"/>
      <c r="VDL76"/>
      <c r="VDM76"/>
      <c r="VDN76"/>
      <c r="VDO76"/>
      <c r="VDP76"/>
      <c r="VDQ76"/>
      <c r="VDR76"/>
      <c r="VDS76"/>
      <c r="VDT76"/>
      <c r="VDU76"/>
      <c r="VDV76"/>
      <c r="VDW76"/>
      <c r="VDX76"/>
      <c r="VDY76"/>
      <c r="VDZ76"/>
      <c r="VEA76"/>
      <c r="VEB76"/>
      <c r="VEC76"/>
      <c r="VED76"/>
      <c r="VEE76"/>
      <c r="VEF76"/>
      <c r="VEG76"/>
      <c r="VEH76"/>
      <c r="VEI76"/>
      <c r="VEJ76"/>
      <c r="VEK76"/>
      <c r="VEL76"/>
      <c r="VEM76"/>
      <c r="VEN76"/>
      <c r="VEO76"/>
      <c r="VEP76"/>
      <c r="VEQ76"/>
      <c r="VER76"/>
      <c r="VES76"/>
      <c r="VET76"/>
      <c r="VEU76"/>
      <c r="VEV76"/>
      <c r="VEW76"/>
      <c r="VEX76"/>
      <c r="VEY76"/>
      <c r="VEZ76"/>
      <c r="VFA76"/>
      <c r="VFB76"/>
      <c r="VFC76"/>
      <c r="VFD76"/>
      <c r="VFE76"/>
      <c r="VFF76"/>
      <c r="VFG76"/>
      <c r="VFH76"/>
      <c r="VFI76"/>
      <c r="VFJ76"/>
      <c r="VFK76"/>
      <c r="VFL76"/>
      <c r="VFM76"/>
      <c r="VFN76"/>
      <c r="VFO76"/>
      <c r="VFP76"/>
      <c r="VFQ76"/>
      <c r="VFR76"/>
      <c r="VFS76"/>
      <c r="VFT76"/>
      <c r="VFU76"/>
      <c r="VFV76"/>
      <c r="VFW76"/>
      <c r="VFX76"/>
      <c r="VFY76"/>
      <c r="VFZ76"/>
      <c r="VGA76"/>
      <c r="VGB76"/>
      <c r="VGC76"/>
      <c r="VGD76"/>
      <c r="VGE76"/>
      <c r="VGF76"/>
      <c r="VGG76"/>
      <c r="VGH76"/>
      <c r="VGI76"/>
      <c r="VGJ76"/>
      <c r="VGK76"/>
      <c r="VGL76"/>
      <c r="VGM76"/>
      <c r="VGN76"/>
      <c r="VGO76"/>
      <c r="VGP76"/>
      <c r="VGQ76"/>
      <c r="VGR76"/>
      <c r="VGS76"/>
      <c r="VGT76"/>
      <c r="VGU76"/>
      <c r="VGV76"/>
      <c r="VGW76"/>
      <c r="VGX76"/>
      <c r="VGY76"/>
      <c r="VGZ76"/>
      <c r="VHA76"/>
      <c r="VHB76"/>
      <c r="VHC76"/>
      <c r="VHD76"/>
      <c r="VHE76"/>
      <c r="VHF76"/>
      <c r="VHG76"/>
      <c r="VHH76"/>
      <c r="VHI76"/>
      <c r="VHJ76"/>
      <c r="VHK76"/>
      <c r="VHL76"/>
      <c r="VHM76"/>
      <c r="VHN76"/>
      <c r="VHO76"/>
      <c r="VHP76"/>
      <c r="VHQ76"/>
      <c r="VHR76"/>
      <c r="VHS76"/>
      <c r="VHT76"/>
      <c r="VHU76"/>
      <c r="VHV76"/>
      <c r="VHW76"/>
      <c r="VHX76"/>
      <c r="VHY76"/>
      <c r="VHZ76"/>
      <c r="VIA76"/>
      <c r="VIB76"/>
      <c r="VIC76"/>
      <c r="VID76"/>
      <c r="VIE76"/>
      <c r="VIF76"/>
      <c r="VIG76"/>
      <c r="VIH76"/>
      <c r="VII76"/>
      <c r="VIJ76"/>
      <c r="VIK76"/>
      <c r="VIL76"/>
      <c r="VIM76"/>
      <c r="VIN76"/>
      <c r="VIO76"/>
      <c r="VIP76"/>
      <c r="VIQ76"/>
      <c r="VIR76"/>
      <c r="VIS76"/>
      <c r="VIT76"/>
      <c r="VIU76"/>
      <c r="VIV76"/>
      <c r="VIW76"/>
      <c r="VIX76"/>
      <c r="VIY76"/>
      <c r="VIZ76"/>
      <c r="VJA76"/>
      <c r="VJB76"/>
      <c r="VJC76"/>
      <c r="VJD76"/>
      <c r="VJE76"/>
      <c r="VJF76"/>
      <c r="VJG76"/>
      <c r="VJH76"/>
      <c r="VJI76"/>
      <c r="VJJ76"/>
      <c r="VJK76"/>
      <c r="VJL76"/>
      <c r="VJM76"/>
      <c r="VJN76"/>
      <c r="VJO76"/>
      <c r="VJP76"/>
      <c r="VJQ76"/>
      <c r="VJR76"/>
      <c r="VJS76"/>
      <c r="VJT76"/>
      <c r="VJU76"/>
      <c r="VJV76"/>
      <c r="VJW76"/>
      <c r="VJX76"/>
      <c r="VJY76"/>
      <c r="VJZ76"/>
      <c r="VKA76"/>
      <c r="VKB76"/>
      <c r="VKC76"/>
      <c r="VKD76"/>
      <c r="VKE76"/>
      <c r="VKF76"/>
      <c r="VKG76"/>
      <c r="VKH76"/>
      <c r="VKI76"/>
      <c r="VKJ76"/>
      <c r="VKK76"/>
      <c r="VKL76"/>
      <c r="VKM76"/>
      <c r="VKN76"/>
      <c r="VKO76"/>
      <c r="VKP76"/>
      <c r="VKQ76"/>
      <c r="VKR76"/>
      <c r="VKS76"/>
      <c r="VKT76"/>
      <c r="VKU76"/>
      <c r="VKV76"/>
      <c r="VKW76"/>
      <c r="VKX76"/>
      <c r="VKY76"/>
      <c r="VKZ76"/>
      <c r="VLA76"/>
      <c r="VLB76"/>
      <c r="VLC76"/>
      <c r="VLD76"/>
      <c r="VLE76"/>
      <c r="VLF76"/>
      <c r="VLG76"/>
      <c r="VLH76"/>
      <c r="VLI76"/>
      <c r="VLJ76"/>
      <c r="VLK76"/>
      <c r="VLL76"/>
      <c r="VLM76"/>
      <c r="VLN76"/>
      <c r="VLO76"/>
      <c r="VLP76"/>
      <c r="VLQ76"/>
      <c r="VLR76"/>
      <c r="VLS76"/>
      <c r="VLT76"/>
      <c r="VLU76"/>
      <c r="VLV76"/>
      <c r="VLW76"/>
      <c r="VLX76"/>
      <c r="VLY76"/>
      <c r="VLZ76"/>
      <c r="VMA76"/>
      <c r="VMB76"/>
      <c r="VMC76"/>
      <c r="VMD76"/>
      <c r="VME76"/>
      <c r="VMF76"/>
      <c r="VMG76"/>
      <c r="VMH76"/>
      <c r="VMI76"/>
      <c r="VMJ76"/>
      <c r="VMK76"/>
      <c r="VML76"/>
      <c r="VMM76"/>
      <c r="VMN76"/>
      <c r="VMO76"/>
      <c r="VMP76"/>
      <c r="VMQ76"/>
      <c r="VMR76"/>
      <c r="VMS76"/>
      <c r="VMT76"/>
      <c r="VMU76"/>
      <c r="VMV76"/>
      <c r="VMW76"/>
      <c r="VMX76"/>
      <c r="VMY76"/>
      <c r="VMZ76"/>
      <c r="VNA76"/>
      <c r="VNB76"/>
      <c r="VNC76"/>
      <c r="VND76"/>
      <c r="VNE76"/>
      <c r="VNF76"/>
      <c r="VNG76"/>
      <c r="VNH76"/>
      <c r="VNI76"/>
      <c r="VNJ76"/>
      <c r="VNK76"/>
      <c r="VNL76"/>
      <c r="VNM76"/>
      <c r="VNN76"/>
      <c r="VNO76"/>
      <c r="VNP76"/>
      <c r="VNQ76"/>
      <c r="VNR76"/>
      <c r="VNS76"/>
      <c r="VNT76"/>
      <c r="VNU76"/>
      <c r="VNV76"/>
      <c r="VNW76"/>
      <c r="VNX76"/>
      <c r="VNY76"/>
      <c r="VNZ76"/>
      <c r="VOA76"/>
      <c r="VOB76"/>
      <c r="VOC76"/>
      <c r="VOD76"/>
      <c r="VOE76"/>
      <c r="VOF76"/>
      <c r="VOG76"/>
      <c r="VOH76"/>
      <c r="VOI76"/>
      <c r="VOJ76"/>
      <c r="VOK76"/>
      <c r="VOL76"/>
      <c r="VOM76"/>
      <c r="VON76"/>
      <c r="VOO76"/>
      <c r="VOP76"/>
      <c r="VOQ76"/>
      <c r="VOR76"/>
      <c r="VOS76"/>
      <c r="VOT76"/>
      <c r="VOU76"/>
      <c r="VOV76"/>
      <c r="VOW76"/>
      <c r="VOX76"/>
      <c r="VOY76"/>
      <c r="VOZ76"/>
      <c r="VPA76"/>
      <c r="VPB76"/>
      <c r="VPC76"/>
      <c r="VPD76"/>
      <c r="VPE76"/>
      <c r="VPF76"/>
      <c r="VPG76"/>
      <c r="VPH76"/>
      <c r="VPI76"/>
      <c r="VPJ76"/>
      <c r="VPK76"/>
      <c r="VPL76"/>
      <c r="VPM76"/>
      <c r="VPN76"/>
      <c r="VPO76"/>
      <c r="VPP76"/>
      <c r="VPQ76"/>
      <c r="VPR76"/>
      <c r="VPS76"/>
      <c r="VPT76"/>
      <c r="VPU76"/>
      <c r="VPV76"/>
      <c r="VPW76"/>
      <c r="VPX76"/>
      <c r="VPY76"/>
      <c r="VPZ76"/>
      <c r="VQA76"/>
      <c r="VQB76"/>
      <c r="VQC76"/>
      <c r="VQD76"/>
      <c r="VQE76"/>
      <c r="VQF76"/>
      <c r="VQG76"/>
      <c r="VQH76"/>
      <c r="VQI76"/>
      <c r="VQJ76"/>
      <c r="VQK76"/>
      <c r="VQL76"/>
      <c r="VQM76"/>
      <c r="VQN76"/>
      <c r="VQO76"/>
      <c r="VQP76"/>
      <c r="VQQ76"/>
      <c r="VQR76"/>
      <c r="VQS76"/>
      <c r="VQT76"/>
      <c r="VQU76"/>
      <c r="VQV76"/>
      <c r="VQW76"/>
      <c r="VQX76"/>
      <c r="VQY76"/>
      <c r="VQZ76"/>
      <c r="VRA76"/>
      <c r="VRB76"/>
      <c r="VRC76"/>
      <c r="VRD76"/>
      <c r="VRE76"/>
      <c r="VRF76"/>
      <c r="VRG76"/>
      <c r="VRH76"/>
      <c r="VRI76"/>
      <c r="VRJ76"/>
      <c r="VRK76"/>
      <c r="VRL76"/>
      <c r="VRM76"/>
      <c r="VRN76"/>
      <c r="VRO76"/>
      <c r="VRP76"/>
      <c r="VRQ76"/>
      <c r="VRR76"/>
      <c r="VRS76"/>
      <c r="VRT76"/>
      <c r="VRU76"/>
      <c r="VRV76"/>
      <c r="VRW76"/>
      <c r="VRX76"/>
      <c r="VRY76"/>
      <c r="VRZ76"/>
      <c r="VSA76"/>
      <c r="VSB76"/>
      <c r="VSC76"/>
      <c r="VSD76"/>
      <c r="VSE76"/>
      <c r="VSF76"/>
      <c r="VSG76"/>
      <c r="VSH76"/>
      <c r="VSI76"/>
      <c r="VSJ76"/>
      <c r="VSK76"/>
      <c r="VSL76"/>
      <c r="VSM76"/>
      <c r="VSN76"/>
      <c r="VSO76"/>
      <c r="VSP76"/>
      <c r="VSQ76"/>
      <c r="VSR76"/>
      <c r="VSS76"/>
      <c r="VST76"/>
      <c r="VSU76"/>
      <c r="VSV76"/>
      <c r="VSW76"/>
      <c r="VSX76"/>
      <c r="VSY76"/>
      <c r="VSZ76"/>
      <c r="VTA76"/>
      <c r="VTB76"/>
      <c r="VTC76"/>
      <c r="VTD76"/>
      <c r="VTE76"/>
      <c r="VTF76"/>
      <c r="VTG76"/>
      <c r="VTH76"/>
      <c r="VTI76"/>
      <c r="VTJ76"/>
      <c r="VTK76"/>
      <c r="VTL76"/>
      <c r="VTM76"/>
      <c r="VTN76"/>
      <c r="VTO76"/>
      <c r="VTP76"/>
      <c r="VTQ76"/>
      <c r="VTR76"/>
      <c r="VTS76"/>
      <c r="VTT76"/>
      <c r="VTU76"/>
      <c r="VTV76"/>
      <c r="VTW76"/>
      <c r="VTX76"/>
      <c r="VTY76"/>
      <c r="VTZ76"/>
      <c r="VUA76"/>
      <c r="VUB76"/>
      <c r="VUC76"/>
      <c r="VUD76"/>
      <c r="VUE76"/>
      <c r="VUF76"/>
      <c r="VUG76"/>
      <c r="VUH76"/>
      <c r="VUI76"/>
      <c r="VUJ76"/>
      <c r="VUK76"/>
      <c r="VUL76"/>
      <c r="VUM76"/>
      <c r="VUN76"/>
      <c r="VUO76"/>
      <c r="VUP76"/>
      <c r="VUQ76"/>
      <c r="VUR76"/>
      <c r="VUS76"/>
      <c r="VUT76"/>
      <c r="VUU76"/>
      <c r="VUV76"/>
      <c r="VUW76"/>
      <c r="VUX76"/>
      <c r="VUY76"/>
      <c r="VUZ76"/>
      <c r="VVA76"/>
      <c r="VVB76"/>
      <c r="VVC76"/>
      <c r="VVD76"/>
      <c r="VVE76"/>
      <c r="VVF76"/>
      <c r="VVG76"/>
      <c r="VVH76"/>
      <c r="VVI76"/>
      <c r="VVJ76"/>
      <c r="VVK76"/>
      <c r="VVL76"/>
      <c r="VVM76"/>
      <c r="VVN76"/>
      <c r="VVO76"/>
      <c r="VVP76"/>
      <c r="VVQ76"/>
      <c r="VVR76"/>
      <c r="VVS76"/>
      <c r="VVT76"/>
      <c r="VVU76"/>
      <c r="VVV76"/>
      <c r="VVW76"/>
      <c r="VVX76"/>
      <c r="VVY76"/>
      <c r="VVZ76"/>
      <c r="VWA76"/>
      <c r="VWB76"/>
      <c r="VWC76"/>
      <c r="VWD76"/>
      <c r="VWE76"/>
      <c r="VWF76"/>
      <c r="VWG76"/>
      <c r="VWH76"/>
      <c r="VWI76"/>
      <c r="VWJ76"/>
      <c r="VWK76"/>
      <c r="VWL76"/>
      <c r="VWM76"/>
      <c r="VWN76"/>
      <c r="VWO76"/>
      <c r="VWP76"/>
      <c r="VWQ76"/>
      <c r="VWR76"/>
      <c r="VWS76"/>
      <c r="VWT76"/>
      <c r="VWU76"/>
      <c r="VWV76"/>
      <c r="VWW76"/>
      <c r="VWX76"/>
      <c r="VWY76"/>
      <c r="VWZ76"/>
      <c r="VXA76"/>
      <c r="VXB76"/>
      <c r="VXC76"/>
      <c r="VXD76"/>
      <c r="VXE76"/>
      <c r="VXF76"/>
      <c r="VXG76"/>
      <c r="VXH76"/>
      <c r="VXI76"/>
      <c r="VXJ76"/>
      <c r="VXK76"/>
      <c r="VXL76"/>
      <c r="VXM76"/>
      <c r="VXN76"/>
      <c r="VXO76"/>
      <c r="VXP76"/>
      <c r="VXQ76"/>
      <c r="VXR76"/>
      <c r="VXS76"/>
      <c r="VXT76"/>
      <c r="VXU76"/>
      <c r="VXV76"/>
      <c r="VXW76"/>
      <c r="VXX76"/>
      <c r="VXY76"/>
      <c r="VXZ76"/>
      <c r="VYA76"/>
      <c r="VYB76"/>
      <c r="VYC76"/>
      <c r="VYD76"/>
      <c r="VYE76"/>
      <c r="VYF76"/>
      <c r="VYG76"/>
      <c r="VYH76"/>
      <c r="VYI76"/>
      <c r="VYJ76"/>
      <c r="VYK76"/>
      <c r="VYL76"/>
      <c r="VYM76"/>
      <c r="VYN76"/>
      <c r="VYO76"/>
      <c r="VYP76"/>
      <c r="VYQ76"/>
      <c r="VYR76"/>
      <c r="VYS76"/>
      <c r="VYT76"/>
      <c r="VYU76"/>
      <c r="VYV76"/>
      <c r="VYW76"/>
      <c r="VYX76"/>
      <c r="VYY76"/>
      <c r="VYZ76"/>
      <c r="VZA76"/>
      <c r="VZB76"/>
      <c r="VZC76"/>
      <c r="VZD76"/>
      <c r="VZE76"/>
      <c r="VZF76"/>
      <c r="VZG76"/>
      <c r="VZH76"/>
      <c r="VZI76"/>
      <c r="VZJ76"/>
      <c r="VZK76"/>
      <c r="VZL76"/>
      <c r="VZM76"/>
      <c r="VZN76"/>
      <c r="VZO76"/>
      <c r="VZP76"/>
      <c r="VZQ76"/>
      <c r="VZR76"/>
      <c r="VZS76"/>
      <c r="VZT76"/>
      <c r="VZU76"/>
      <c r="VZV76"/>
      <c r="VZW76"/>
      <c r="VZX76"/>
      <c r="VZY76"/>
      <c r="VZZ76"/>
      <c r="WAA76"/>
      <c r="WAB76"/>
      <c r="WAC76"/>
      <c r="WAD76"/>
      <c r="WAE76"/>
      <c r="WAF76"/>
      <c r="WAG76"/>
      <c r="WAH76"/>
      <c r="WAI76"/>
      <c r="WAJ76"/>
      <c r="WAK76"/>
      <c r="WAL76"/>
      <c r="WAM76"/>
      <c r="WAN76"/>
      <c r="WAO76"/>
      <c r="WAP76"/>
      <c r="WAQ76"/>
      <c r="WAR76"/>
      <c r="WAS76"/>
      <c r="WAT76"/>
      <c r="WAU76"/>
      <c r="WAV76"/>
      <c r="WAW76"/>
      <c r="WAX76"/>
      <c r="WAY76"/>
      <c r="WAZ76"/>
      <c r="WBA76"/>
      <c r="WBB76"/>
      <c r="WBC76"/>
      <c r="WBD76"/>
      <c r="WBE76"/>
      <c r="WBF76"/>
      <c r="WBG76"/>
      <c r="WBH76"/>
      <c r="WBI76"/>
      <c r="WBJ76"/>
      <c r="WBK76"/>
      <c r="WBL76"/>
      <c r="WBM76"/>
      <c r="WBN76"/>
      <c r="WBO76"/>
      <c r="WBP76"/>
      <c r="WBQ76"/>
      <c r="WBR76"/>
      <c r="WBS76"/>
      <c r="WBT76"/>
      <c r="WBU76"/>
      <c r="WBV76"/>
      <c r="WBW76"/>
      <c r="WBX76"/>
      <c r="WBY76"/>
      <c r="WBZ76"/>
      <c r="WCA76"/>
      <c r="WCB76"/>
      <c r="WCC76"/>
      <c r="WCD76"/>
      <c r="WCE76"/>
      <c r="WCF76"/>
      <c r="WCG76"/>
      <c r="WCH76"/>
      <c r="WCI76"/>
      <c r="WCJ76"/>
      <c r="WCK76"/>
      <c r="WCL76"/>
      <c r="WCM76"/>
      <c r="WCN76"/>
      <c r="WCO76"/>
      <c r="WCP76"/>
      <c r="WCQ76"/>
      <c r="WCR76"/>
      <c r="WCS76"/>
      <c r="WCT76"/>
      <c r="WCU76"/>
      <c r="WCV76"/>
      <c r="WCW76"/>
      <c r="WCX76"/>
      <c r="WCY76"/>
      <c r="WCZ76"/>
      <c r="WDA76"/>
      <c r="WDB76"/>
      <c r="WDC76"/>
      <c r="WDD76"/>
      <c r="WDE76"/>
      <c r="WDF76"/>
      <c r="WDG76"/>
      <c r="WDH76"/>
      <c r="WDI76"/>
      <c r="WDJ76"/>
      <c r="WDK76"/>
      <c r="WDL76"/>
      <c r="WDM76"/>
      <c r="WDN76"/>
      <c r="WDO76"/>
      <c r="WDP76"/>
      <c r="WDQ76"/>
      <c r="WDR76"/>
      <c r="WDS76"/>
      <c r="WDT76"/>
      <c r="WDU76"/>
      <c r="WDV76"/>
      <c r="WDW76"/>
      <c r="WDX76"/>
      <c r="WDY76"/>
      <c r="WDZ76"/>
      <c r="WEA76"/>
      <c r="WEB76"/>
      <c r="WEC76"/>
      <c r="WED76"/>
      <c r="WEE76"/>
      <c r="WEF76"/>
      <c r="WEG76"/>
      <c r="WEH76"/>
      <c r="WEI76"/>
      <c r="WEJ76"/>
      <c r="WEK76"/>
      <c r="WEL76"/>
      <c r="WEM76"/>
      <c r="WEN76"/>
      <c r="WEO76"/>
      <c r="WEP76"/>
      <c r="WEQ76"/>
      <c r="WER76"/>
      <c r="WES76"/>
      <c r="WET76"/>
      <c r="WEU76"/>
      <c r="WEV76"/>
      <c r="WEW76"/>
      <c r="WEX76"/>
      <c r="WEY76"/>
      <c r="WEZ76"/>
      <c r="WFA76"/>
      <c r="WFB76"/>
      <c r="WFC76"/>
      <c r="WFD76"/>
      <c r="WFE76"/>
      <c r="WFF76"/>
      <c r="WFG76"/>
      <c r="WFH76"/>
      <c r="WFI76"/>
      <c r="WFJ76"/>
      <c r="WFK76"/>
      <c r="WFL76"/>
      <c r="WFM76"/>
      <c r="WFN76"/>
      <c r="WFO76"/>
      <c r="WFP76"/>
      <c r="WFQ76"/>
      <c r="WFR76"/>
      <c r="WFS76"/>
      <c r="WFT76"/>
      <c r="WFU76"/>
      <c r="WFV76"/>
      <c r="WFW76"/>
      <c r="WFX76"/>
      <c r="WFY76"/>
      <c r="WFZ76"/>
      <c r="WGA76"/>
      <c r="WGB76"/>
      <c r="WGC76"/>
      <c r="WGD76"/>
      <c r="WGE76"/>
      <c r="WGF76"/>
      <c r="WGG76"/>
      <c r="WGH76"/>
      <c r="WGI76"/>
      <c r="WGJ76"/>
      <c r="WGK76"/>
      <c r="WGL76"/>
      <c r="WGM76"/>
      <c r="WGN76"/>
      <c r="WGO76"/>
      <c r="WGP76"/>
      <c r="WGQ76"/>
      <c r="WGR76"/>
      <c r="WGS76"/>
      <c r="WGT76"/>
      <c r="WGU76"/>
      <c r="WGV76"/>
      <c r="WGW76"/>
      <c r="WGX76"/>
      <c r="WGY76"/>
      <c r="WGZ76"/>
      <c r="WHA76"/>
      <c r="WHB76"/>
      <c r="WHC76"/>
      <c r="WHD76"/>
      <c r="WHE76"/>
      <c r="WHF76"/>
      <c r="WHG76"/>
      <c r="WHH76"/>
      <c r="WHI76"/>
      <c r="WHJ76"/>
      <c r="WHK76"/>
      <c r="WHL76"/>
      <c r="WHM76"/>
      <c r="WHN76"/>
      <c r="WHO76"/>
      <c r="WHP76"/>
      <c r="WHQ76"/>
      <c r="WHR76"/>
      <c r="WHS76"/>
      <c r="WHT76"/>
      <c r="WHU76"/>
      <c r="WHV76"/>
      <c r="WHW76"/>
      <c r="WHX76"/>
      <c r="WHY76"/>
      <c r="WHZ76"/>
      <c r="WIA76"/>
      <c r="WIB76"/>
      <c r="WIC76"/>
      <c r="WID76"/>
      <c r="WIE76"/>
      <c r="WIF76"/>
      <c r="WIG76"/>
      <c r="WIH76"/>
      <c r="WII76"/>
      <c r="WIJ76"/>
      <c r="WIK76"/>
      <c r="WIL76"/>
      <c r="WIM76"/>
      <c r="WIN76"/>
      <c r="WIO76"/>
      <c r="WIP76"/>
      <c r="WIQ76"/>
      <c r="WIR76"/>
      <c r="WIS76"/>
      <c r="WIT76"/>
      <c r="WIU76"/>
      <c r="WIV76"/>
      <c r="WIW76"/>
      <c r="WIX76"/>
      <c r="WIY76"/>
      <c r="WIZ76"/>
      <c r="WJA76"/>
      <c r="WJB76"/>
      <c r="WJC76"/>
      <c r="WJD76"/>
      <c r="WJE76"/>
      <c r="WJF76"/>
      <c r="WJG76"/>
      <c r="WJH76"/>
      <c r="WJI76"/>
      <c r="WJJ76"/>
      <c r="WJK76"/>
      <c r="WJL76"/>
      <c r="WJM76"/>
      <c r="WJN76"/>
      <c r="WJO76"/>
      <c r="WJP76"/>
      <c r="WJQ76"/>
      <c r="WJR76"/>
      <c r="WJS76"/>
      <c r="WJT76"/>
      <c r="WJU76"/>
      <c r="WJV76"/>
      <c r="WJW76"/>
      <c r="WJX76"/>
      <c r="WJY76"/>
      <c r="WJZ76"/>
      <c r="WKA76"/>
      <c r="WKB76"/>
      <c r="WKC76"/>
      <c r="WKD76"/>
      <c r="WKE76"/>
      <c r="WKF76"/>
      <c r="WKG76"/>
      <c r="WKH76"/>
      <c r="WKI76"/>
      <c r="WKJ76"/>
      <c r="WKK76"/>
      <c r="WKL76"/>
      <c r="WKM76"/>
      <c r="WKN76"/>
      <c r="WKO76"/>
      <c r="WKP76"/>
      <c r="WKQ76"/>
      <c r="WKR76"/>
      <c r="WKS76"/>
      <c r="WKT76"/>
      <c r="WKU76"/>
      <c r="WKV76"/>
      <c r="WKW76"/>
      <c r="WKX76"/>
      <c r="WKY76"/>
      <c r="WKZ76"/>
      <c r="WLA76"/>
      <c r="WLB76"/>
      <c r="WLC76"/>
      <c r="WLD76"/>
      <c r="WLE76"/>
      <c r="WLF76"/>
      <c r="WLG76"/>
      <c r="WLH76"/>
      <c r="WLI76"/>
      <c r="WLJ76"/>
      <c r="WLK76"/>
      <c r="WLL76"/>
      <c r="WLM76"/>
      <c r="WLN76"/>
      <c r="WLO76"/>
      <c r="WLP76"/>
      <c r="WLQ76"/>
      <c r="WLR76"/>
      <c r="WLS76"/>
      <c r="WLT76"/>
      <c r="WLU76"/>
      <c r="WLV76"/>
      <c r="WLW76"/>
      <c r="WLX76"/>
      <c r="WLY76"/>
      <c r="WLZ76"/>
      <c r="WMA76"/>
      <c r="WMB76"/>
      <c r="WMC76"/>
      <c r="WMD76"/>
      <c r="WME76"/>
      <c r="WMF76"/>
      <c r="WMG76"/>
      <c r="WMH76"/>
      <c r="WMI76"/>
      <c r="WMJ76"/>
      <c r="WMK76"/>
      <c r="WML76"/>
      <c r="WMM76"/>
      <c r="WMN76"/>
      <c r="WMO76"/>
      <c r="WMP76"/>
      <c r="WMQ76"/>
      <c r="WMR76"/>
      <c r="WMS76"/>
      <c r="WMT76"/>
      <c r="WMU76"/>
      <c r="WMV76"/>
      <c r="WMW76"/>
      <c r="WMX76"/>
      <c r="WMY76"/>
      <c r="WMZ76"/>
      <c r="WNA76"/>
      <c r="WNB76"/>
      <c r="WNC76"/>
      <c r="WND76"/>
      <c r="WNE76"/>
      <c r="WNF76"/>
      <c r="WNG76"/>
      <c r="WNH76"/>
      <c r="WNI76"/>
      <c r="WNJ76"/>
      <c r="WNK76"/>
      <c r="WNL76"/>
      <c r="WNM76"/>
      <c r="WNN76"/>
      <c r="WNO76"/>
      <c r="WNP76"/>
      <c r="WNQ76"/>
      <c r="WNR76"/>
      <c r="WNS76"/>
      <c r="WNT76"/>
      <c r="WNU76"/>
      <c r="WNV76"/>
      <c r="WNW76"/>
      <c r="WNX76"/>
      <c r="WNY76"/>
      <c r="WNZ76"/>
      <c r="WOA76"/>
      <c r="WOB76"/>
      <c r="WOC76"/>
      <c r="WOD76"/>
      <c r="WOE76"/>
      <c r="WOF76"/>
      <c r="WOG76"/>
      <c r="WOH76"/>
      <c r="WOI76"/>
      <c r="WOJ76"/>
      <c r="WOK76"/>
      <c r="WOL76"/>
      <c r="WOM76"/>
      <c r="WON76"/>
      <c r="WOO76"/>
      <c r="WOP76"/>
      <c r="WOQ76"/>
      <c r="WOR76"/>
      <c r="WOS76"/>
      <c r="WOT76"/>
      <c r="WOU76"/>
      <c r="WOV76"/>
      <c r="WOW76"/>
      <c r="WOX76"/>
      <c r="WOY76"/>
      <c r="WOZ76"/>
      <c r="WPA76"/>
      <c r="WPB76"/>
      <c r="WPC76"/>
      <c r="WPD76"/>
      <c r="WPE76"/>
      <c r="WPF76"/>
      <c r="WPG76"/>
      <c r="WPH76"/>
      <c r="WPI76"/>
      <c r="WPJ76"/>
      <c r="WPK76"/>
      <c r="WPL76"/>
      <c r="WPM76"/>
      <c r="WPN76"/>
      <c r="WPO76"/>
      <c r="WPP76"/>
      <c r="WPQ76"/>
      <c r="WPR76"/>
      <c r="WPS76"/>
      <c r="WPT76"/>
      <c r="WPU76"/>
      <c r="WPV76"/>
      <c r="WPW76"/>
      <c r="WPX76"/>
      <c r="WPY76"/>
      <c r="WPZ76"/>
      <c r="WQA76"/>
      <c r="WQB76"/>
      <c r="WQC76"/>
      <c r="WQD76"/>
      <c r="WQE76"/>
      <c r="WQF76"/>
      <c r="WQG76"/>
      <c r="WQH76"/>
      <c r="WQI76"/>
      <c r="WQJ76"/>
      <c r="WQK76"/>
      <c r="WQL76"/>
      <c r="WQM76"/>
      <c r="WQN76"/>
      <c r="WQO76"/>
      <c r="WQP76"/>
      <c r="WQQ76"/>
      <c r="WQR76"/>
      <c r="WQS76"/>
      <c r="WQT76"/>
      <c r="WQU76"/>
      <c r="WQV76"/>
      <c r="WQW76"/>
      <c r="WQX76"/>
      <c r="WQY76"/>
      <c r="WQZ76"/>
      <c r="WRA76"/>
      <c r="WRB76"/>
      <c r="WRC76"/>
      <c r="WRD76"/>
      <c r="WRE76"/>
      <c r="WRF76"/>
      <c r="WRG76"/>
      <c r="WRH76"/>
      <c r="WRI76"/>
      <c r="WRJ76"/>
      <c r="WRK76"/>
      <c r="WRL76"/>
      <c r="WRM76"/>
      <c r="WRN76"/>
      <c r="WRO76"/>
      <c r="WRP76"/>
      <c r="WRQ76"/>
      <c r="WRR76"/>
      <c r="WRS76"/>
      <c r="WRT76"/>
      <c r="WRU76"/>
      <c r="WRV76"/>
      <c r="WRW76"/>
      <c r="WRX76"/>
      <c r="WRY76"/>
      <c r="WRZ76"/>
      <c r="WSA76"/>
      <c r="WSB76"/>
      <c r="WSC76"/>
      <c r="WSD76"/>
      <c r="WSE76"/>
      <c r="WSF76"/>
      <c r="WSG76"/>
      <c r="WSH76"/>
      <c r="WSI76"/>
      <c r="WSJ76"/>
      <c r="WSK76"/>
      <c r="WSL76"/>
      <c r="WSM76"/>
      <c r="WSN76"/>
      <c r="WSO76"/>
      <c r="WSP76"/>
      <c r="WSQ76"/>
      <c r="WSR76"/>
      <c r="WSS76"/>
      <c r="WST76"/>
      <c r="WSU76"/>
      <c r="WSV76"/>
      <c r="WSW76"/>
      <c r="WSX76"/>
      <c r="WSY76"/>
      <c r="WSZ76"/>
      <c r="WTA76"/>
      <c r="WTB76"/>
      <c r="WTC76"/>
      <c r="WTD76"/>
      <c r="WTE76"/>
      <c r="WTF76"/>
      <c r="WTG76"/>
      <c r="WTH76"/>
      <c r="WTI76"/>
      <c r="WTJ76"/>
      <c r="WTK76"/>
      <c r="WTL76"/>
      <c r="WTM76"/>
      <c r="WTN76"/>
      <c r="WTO76"/>
      <c r="WTP76"/>
      <c r="WTQ76"/>
      <c r="WTR76"/>
      <c r="WTS76"/>
      <c r="WTT76"/>
      <c r="WTU76"/>
      <c r="WTV76"/>
      <c r="WTW76"/>
      <c r="WTX76"/>
      <c r="WTY76"/>
      <c r="WTZ76"/>
      <c r="WUA76"/>
      <c r="WUB76"/>
      <c r="WUC76"/>
      <c r="WUD76"/>
      <c r="WUE76"/>
      <c r="WUF76"/>
      <c r="WUG76"/>
      <c r="WUH76"/>
      <c r="WUI76"/>
      <c r="WUJ76"/>
      <c r="WUK76"/>
      <c r="WUL76"/>
      <c r="WUM76"/>
      <c r="WUN76"/>
      <c r="WUO76"/>
      <c r="WUP76"/>
      <c r="WUQ76"/>
      <c r="WUR76"/>
      <c r="WUS76"/>
      <c r="WUT76"/>
      <c r="WUU76"/>
      <c r="WUV76"/>
      <c r="WUW76"/>
      <c r="WUX76"/>
      <c r="WUY76"/>
      <c r="WUZ76"/>
      <c r="WVA76"/>
      <c r="WVB76"/>
      <c r="WVC76"/>
      <c r="WVD76"/>
      <c r="WVE76"/>
      <c r="WVF76"/>
      <c r="WVG76"/>
      <c r="WVH76"/>
      <c r="WVI76"/>
      <c r="WVJ76"/>
      <c r="WVK76"/>
      <c r="WVL76"/>
      <c r="WVM76"/>
      <c r="WVN76"/>
      <c r="WVO76"/>
      <c r="WVP76"/>
      <c r="WVQ76"/>
      <c r="WVR76"/>
      <c r="WVS76"/>
      <c r="WVT76"/>
      <c r="WVU76"/>
      <c r="WVV76"/>
      <c r="WVW76"/>
      <c r="WVX76"/>
      <c r="WVY76"/>
      <c r="WVZ76"/>
      <c r="WWA76"/>
      <c r="WWB76"/>
      <c r="WWC76"/>
      <c r="WWD76"/>
      <c r="WWE76"/>
      <c r="WWF76"/>
      <c r="WWG76"/>
      <c r="WWH76"/>
      <c r="WWI76"/>
      <c r="WWJ76"/>
      <c r="WWK76"/>
      <c r="WWL76"/>
      <c r="WWM76"/>
      <c r="WWN76"/>
      <c r="WWO76"/>
      <c r="WWP76"/>
      <c r="WWQ76"/>
      <c r="WWR76"/>
      <c r="WWS76"/>
      <c r="WWT76"/>
      <c r="WWU76"/>
      <c r="WWV76"/>
      <c r="WWW76"/>
      <c r="WWX76"/>
      <c r="WWY76"/>
      <c r="WWZ76"/>
      <c r="WXA76"/>
      <c r="WXB76"/>
      <c r="WXC76"/>
      <c r="WXD76"/>
      <c r="WXE76"/>
      <c r="WXF76"/>
      <c r="WXG76"/>
      <c r="WXH76"/>
      <c r="WXI76"/>
      <c r="WXJ76"/>
      <c r="WXK76"/>
      <c r="WXL76"/>
      <c r="WXM76"/>
      <c r="WXN76"/>
      <c r="WXO76"/>
      <c r="WXP76"/>
      <c r="WXQ76"/>
      <c r="WXR76"/>
      <c r="WXS76"/>
      <c r="WXT76"/>
      <c r="WXU76"/>
      <c r="WXV76"/>
      <c r="WXW76"/>
      <c r="WXX76"/>
      <c r="WXY76"/>
      <c r="WXZ76"/>
      <c r="WYA76"/>
      <c r="WYB76"/>
      <c r="WYC76"/>
      <c r="WYD76"/>
      <c r="WYE76"/>
      <c r="WYF76"/>
      <c r="WYG76"/>
      <c r="WYH76"/>
      <c r="WYI76"/>
      <c r="WYJ76"/>
      <c r="WYK76"/>
      <c r="WYL76"/>
      <c r="WYM76"/>
      <c r="WYN76"/>
      <c r="WYO76"/>
      <c r="WYP76"/>
      <c r="WYQ76"/>
      <c r="WYR76"/>
      <c r="WYS76"/>
      <c r="WYT76"/>
      <c r="WYU76"/>
      <c r="WYV76"/>
      <c r="WYW76"/>
      <c r="WYX76"/>
      <c r="WYY76"/>
      <c r="WYZ76"/>
      <c r="WZA76"/>
      <c r="WZB76"/>
      <c r="WZC76"/>
      <c r="WZD76"/>
      <c r="WZE76"/>
      <c r="WZF76"/>
      <c r="WZG76"/>
      <c r="WZH76"/>
      <c r="WZI76"/>
      <c r="WZJ76"/>
      <c r="WZK76"/>
      <c r="WZL76"/>
      <c r="WZM76"/>
      <c r="WZN76"/>
      <c r="WZO76"/>
      <c r="WZP76"/>
      <c r="WZQ76"/>
      <c r="WZR76"/>
      <c r="WZS76"/>
      <c r="WZT76"/>
      <c r="WZU76"/>
      <c r="WZV76"/>
      <c r="WZW76"/>
      <c r="WZX76"/>
      <c r="WZY76"/>
      <c r="WZZ76"/>
      <c r="XAA76"/>
      <c r="XAB76"/>
      <c r="XAC76"/>
      <c r="XAD76"/>
      <c r="XAE76"/>
      <c r="XAF76"/>
      <c r="XAG76"/>
      <c r="XAH76"/>
      <c r="XAI76"/>
      <c r="XAJ76"/>
      <c r="XAK76"/>
      <c r="XAL76"/>
      <c r="XAM76"/>
      <c r="XAN76"/>
      <c r="XAO76"/>
      <c r="XAP76"/>
      <c r="XAQ76"/>
      <c r="XAR76"/>
      <c r="XAS76"/>
      <c r="XAT76"/>
      <c r="XAU76"/>
      <c r="XAV76"/>
      <c r="XAW76"/>
      <c r="XAX76"/>
      <c r="XAY76"/>
      <c r="XAZ76"/>
      <c r="XBA76"/>
      <c r="XBB76"/>
      <c r="XBC76"/>
      <c r="XBD76"/>
      <c r="XBE76"/>
      <c r="XBF76"/>
      <c r="XBG76"/>
      <c r="XBH76"/>
      <c r="XBI76"/>
      <c r="XBJ76"/>
      <c r="XBK76"/>
      <c r="XBL76"/>
      <c r="XBM76"/>
      <c r="XBN76"/>
      <c r="XBO76"/>
      <c r="XBP76"/>
      <c r="XBQ76"/>
      <c r="XBR76"/>
      <c r="XBS76"/>
      <c r="XBT76"/>
      <c r="XBU76"/>
      <c r="XBV76"/>
      <c r="XBW76"/>
      <c r="XBX76"/>
      <c r="XBY76"/>
      <c r="XBZ76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</row>
    <row r="77" spans="2:16328" x14ac:dyDescent="0.35">
      <c r="B77" t="s">
        <v>0</v>
      </c>
      <c r="C77" s="3">
        <f t="shared" ref="C77:L77" si="18">+C38</f>
        <v>1401.1750000000002</v>
      </c>
      <c r="D77" s="3">
        <f t="shared" si="18"/>
        <v>1651.4575500000001</v>
      </c>
      <c r="E77" s="3">
        <f t="shared" si="18"/>
        <v>1864.7130215000002</v>
      </c>
      <c r="F77" s="3">
        <f t="shared" si="18"/>
        <v>2079.6179583950002</v>
      </c>
      <c r="G77" s="3">
        <f t="shared" si="18"/>
        <v>2298.7893994353503</v>
      </c>
      <c r="H77" s="3">
        <f t="shared" si="18"/>
        <v>2513.2139803219357</v>
      </c>
      <c r="I77" s="3">
        <f t="shared" si="18"/>
        <v>2686.7520787046624</v>
      </c>
      <c r="J77" s="3">
        <f t="shared" si="18"/>
        <v>2829.1497463284445</v>
      </c>
      <c r="K77" s="3">
        <f t="shared" si="18"/>
        <v>2979.4653131013411</v>
      </c>
      <c r="L77" s="3">
        <f t="shared" si="18"/>
        <v>3138.1501872852814</v>
      </c>
      <c r="M77" s="4">
        <f>+L77*(1+$J$20)</f>
        <v>3232.2946929038399</v>
      </c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1"/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1"/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1"/>
      <c r="HT77" s="61"/>
      <c r="HU77" s="61"/>
      <c r="HV77" s="61"/>
      <c r="HW77" s="61"/>
      <c r="HX77" s="61"/>
      <c r="HY77" s="61"/>
      <c r="HZ77" s="61"/>
      <c r="IA77" s="61"/>
      <c r="IB77" s="61"/>
      <c r="IC77" s="61"/>
      <c r="ID77" s="61"/>
      <c r="IE77" s="61"/>
      <c r="IF77" s="61"/>
      <c r="IG77" s="61"/>
      <c r="IH77" s="61"/>
      <c r="II77" s="61"/>
      <c r="IJ77" s="61"/>
      <c r="IK77" s="61"/>
      <c r="IL77" s="61"/>
      <c r="IM77" s="61"/>
      <c r="IN77" s="61"/>
      <c r="IO77" s="61"/>
      <c r="IP77" s="61"/>
      <c r="IQ77" s="61"/>
      <c r="IR77" s="61"/>
      <c r="IS77" s="61"/>
      <c r="IT77" s="61"/>
      <c r="IU77" s="61"/>
      <c r="IV77" s="61"/>
      <c r="IW77" s="61"/>
      <c r="IX77" s="61"/>
      <c r="IY77" s="61"/>
      <c r="IZ77" s="61"/>
      <c r="JA77" s="61"/>
      <c r="JB77" s="61"/>
      <c r="JC77" s="61"/>
      <c r="JD77" s="61"/>
      <c r="JE77" s="61"/>
      <c r="JF77" s="61"/>
      <c r="JG77" s="61"/>
      <c r="JH77" s="61"/>
      <c r="JI77" s="61"/>
      <c r="JJ77" s="61"/>
      <c r="JK77" s="61"/>
      <c r="JL77" s="61"/>
      <c r="JM77" s="61"/>
      <c r="JN77" s="61"/>
      <c r="JO77" s="61"/>
      <c r="JP77" s="61"/>
      <c r="JQ77" s="61"/>
      <c r="JR77" s="61"/>
      <c r="JS77" s="61"/>
      <c r="JT77" s="61"/>
      <c r="JU77" s="61"/>
      <c r="JV77" s="61"/>
      <c r="JW77" s="61"/>
      <c r="JX77" s="61"/>
      <c r="JY77" s="61"/>
      <c r="JZ77" s="61"/>
      <c r="KA77" s="61"/>
      <c r="KB77" s="61"/>
      <c r="KC77" s="61"/>
      <c r="KD77" s="61"/>
      <c r="KE77" s="61"/>
      <c r="KF77" s="61"/>
      <c r="KG77" s="61"/>
      <c r="KH77" s="61"/>
      <c r="KI77" s="61"/>
      <c r="KJ77" s="61"/>
      <c r="KK77" s="61"/>
      <c r="KL77" s="61"/>
      <c r="KM77" s="61"/>
      <c r="KN77" s="61"/>
      <c r="KO77" s="61"/>
      <c r="KP77" s="61"/>
      <c r="KQ77" s="61"/>
      <c r="KR77" s="61"/>
      <c r="KS77" s="61"/>
      <c r="KT77" s="61"/>
      <c r="KU77" s="61"/>
      <c r="KV77" s="61"/>
      <c r="KW77" s="61"/>
      <c r="KX77" s="61"/>
      <c r="KY77" s="61"/>
      <c r="KZ77" s="61"/>
      <c r="LA77" s="61"/>
      <c r="LB77" s="61"/>
      <c r="LC77" s="61"/>
      <c r="LD77" s="61"/>
      <c r="LE77" s="61"/>
      <c r="LF77" s="61"/>
      <c r="LG77" s="61"/>
      <c r="LH77" s="61"/>
      <c r="LI77" s="61"/>
      <c r="LJ77" s="61"/>
      <c r="LK77" s="61"/>
      <c r="LL77" s="61"/>
      <c r="LM77" s="61"/>
      <c r="LN77" s="61"/>
      <c r="LO77" s="61"/>
      <c r="LP77" s="61"/>
      <c r="LQ77" s="61"/>
      <c r="LR77" s="61"/>
      <c r="LS77" s="61"/>
      <c r="LT77" s="61"/>
      <c r="LU77" s="61"/>
      <c r="LV77" s="61"/>
      <c r="LW77" s="61"/>
      <c r="LX77" s="61"/>
      <c r="LY77" s="61"/>
      <c r="LZ77" s="61"/>
      <c r="MA77" s="61"/>
      <c r="MB77" s="61"/>
      <c r="MC77" s="61"/>
      <c r="MD77" s="61"/>
      <c r="ME77" s="61"/>
      <c r="MF77" s="61"/>
      <c r="MG77" s="61"/>
      <c r="MH77" s="61"/>
      <c r="MI77" s="61"/>
      <c r="MJ77" s="61"/>
      <c r="MK77" s="61"/>
      <c r="ML77" s="61"/>
      <c r="MM77" s="61"/>
      <c r="MN77" s="61"/>
      <c r="MO77" s="61"/>
      <c r="MP77" s="61"/>
      <c r="MQ77" s="61"/>
      <c r="MR77" s="61"/>
      <c r="MS77" s="61"/>
      <c r="MT77" s="61"/>
      <c r="MU77" s="61"/>
      <c r="MV77" s="61"/>
      <c r="MW77" s="61"/>
      <c r="MX77" s="61"/>
      <c r="MY77" s="61"/>
      <c r="MZ77" s="61"/>
      <c r="NA77" s="61"/>
      <c r="NB77" s="61"/>
      <c r="NC77" s="61"/>
      <c r="ND77" s="61"/>
      <c r="NE77" s="61"/>
      <c r="NF77" s="61"/>
      <c r="NG77" s="61"/>
      <c r="NH77" s="61"/>
      <c r="NI77" s="61"/>
      <c r="NJ77" s="61"/>
      <c r="NK77" s="61"/>
      <c r="NL77" s="61"/>
      <c r="NM77" s="61"/>
      <c r="NN77" s="61"/>
      <c r="NO77" s="61"/>
      <c r="NP77" s="61"/>
      <c r="NQ77" s="61"/>
      <c r="NR77" s="61"/>
      <c r="NS77" s="61"/>
      <c r="NT77" s="61"/>
      <c r="NU77" s="61"/>
      <c r="NV77" s="61"/>
      <c r="NW77" s="61"/>
      <c r="NX77" s="61"/>
      <c r="NY77" s="61"/>
      <c r="NZ77" s="61"/>
      <c r="OA77" s="61"/>
      <c r="OB77" s="61"/>
      <c r="OC77" s="61"/>
      <c r="OD77" s="61"/>
      <c r="OE77" s="61"/>
      <c r="OF77" s="61"/>
      <c r="OG77" s="61"/>
      <c r="OH77" s="61"/>
      <c r="OI77" s="61"/>
      <c r="OJ77" s="61"/>
      <c r="OK77" s="61"/>
      <c r="OL77" s="61"/>
      <c r="OM77" s="61"/>
      <c r="ON77" s="61"/>
      <c r="OO77" s="61"/>
      <c r="OP77" s="61"/>
      <c r="OQ77" s="61"/>
      <c r="OR77" s="61"/>
      <c r="OS77" s="61"/>
      <c r="OT77" s="61"/>
      <c r="OU77" s="61"/>
      <c r="OV77" s="61"/>
      <c r="OW77" s="61"/>
      <c r="OX77" s="61"/>
      <c r="OY77" s="61"/>
      <c r="OZ77" s="61"/>
      <c r="PA77" s="61"/>
      <c r="PB77" s="61"/>
      <c r="PC77" s="61"/>
      <c r="PD77" s="61"/>
      <c r="PE77" s="61"/>
      <c r="PF77" s="61"/>
      <c r="PG77" s="61"/>
      <c r="PH77" s="61"/>
      <c r="PI77" s="61"/>
      <c r="PJ77" s="61"/>
      <c r="PK77" s="61"/>
      <c r="PL77" s="61"/>
      <c r="PM77" s="61"/>
      <c r="PN77" s="61"/>
      <c r="PO77" s="61"/>
      <c r="PP77" s="61"/>
      <c r="PQ77" s="61"/>
      <c r="PR77" s="61"/>
      <c r="PS77" s="61"/>
      <c r="PT77" s="61"/>
      <c r="PU77" s="61"/>
      <c r="PV77" s="61"/>
      <c r="PW77" s="61"/>
      <c r="PX77" s="61"/>
      <c r="PY77" s="61"/>
      <c r="PZ77" s="61"/>
      <c r="QA77" s="61"/>
      <c r="QB77" s="61"/>
      <c r="QC77" s="61"/>
      <c r="QD77" s="61"/>
      <c r="QE77" s="61"/>
      <c r="QF77" s="61"/>
      <c r="QG77" s="61"/>
      <c r="QH77" s="61"/>
      <c r="QI77" s="61"/>
      <c r="QJ77" s="61"/>
      <c r="QK77" s="61"/>
      <c r="QL77" s="61"/>
      <c r="QM77" s="61"/>
      <c r="QN77" s="61"/>
      <c r="QO77" s="61"/>
      <c r="QP77" s="61"/>
      <c r="QQ77" s="61"/>
      <c r="QR77" s="61"/>
      <c r="QS77" s="61"/>
      <c r="QT77" s="61"/>
      <c r="QU77" s="61"/>
      <c r="QV77" s="61"/>
      <c r="QW77" s="61"/>
      <c r="QX77" s="61"/>
      <c r="QY77" s="61"/>
      <c r="QZ77" s="61"/>
      <c r="RA77" s="61"/>
      <c r="RB77" s="61"/>
      <c r="RC77" s="61"/>
      <c r="RD77" s="61"/>
      <c r="RE77" s="61"/>
      <c r="RF77" s="61"/>
      <c r="RG77" s="61"/>
      <c r="RH77" s="61"/>
      <c r="RI77" s="61"/>
      <c r="RJ77" s="61"/>
      <c r="RK77" s="61"/>
      <c r="RL77" s="61"/>
      <c r="RM77" s="61"/>
      <c r="RN77" s="61"/>
      <c r="RO77" s="61"/>
      <c r="RP77" s="61"/>
      <c r="RQ77" s="61"/>
      <c r="RR77" s="61"/>
      <c r="RS77" s="61"/>
      <c r="RT77" s="61"/>
      <c r="RU77" s="61"/>
      <c r="RV77" s="61"/>
      <c r="RW77" s="61"/>
      <c r="RX77" s="61"/>
      <c r="RY77" s="61"/>
      <c r="RZ77" s="61"/>
      <c r="SA77" s="61"/>
      <c r="SB77" s="61"/>
      <c r="SC77" s="61"/>
      <c r="SD77" s="61"/>
      <c r="SE77" s="61"/>
      <c r="SF77" s="61"/>
      <c r="SG77" s="61"/>
      <c r="SH77" s="61"/>
      <c r="SI77" s="61"/>
      <c r="SJ77" s="61"/>
      <c r="SK77" s="61"/>
      <c r="SL77" s="61"/>
      <c r="SM77" s="61"/>
      <c r="SN77" s="61"/>
      <c r="SO77" s="61"/>
      <c r="SP77" s="61"/>
      <c r="SQ77" s="61"/>
      <c r="SR77" s="61"/>
      <c r="SS77" s="61"/>
      <c r="ST77" s="61"/>
      <c r="SU77" s="61"/>
      <c r="SV77" s="61"/>
      <c r="SW77" s="61"/>
      <c r="SX77" s="61"/>
      <c r="SY77" s="61"/>
      <c r="SZ77" s="61"/>
      <c r="TA77" s="61"/>
      <c r="TB77" s="61"/>
      <c r="TC77" s="61"/>
      <c r="TD77" s="61"/>
      <c r="TE77" s="61"/>
      <c r="TF77" s="61"/>
      <c r="TG77" s="61"/>
      <c r="TH77" s="61"/>
      <c r="TI77" s="61"/>
      <c r="TJ77" s="61"/>
      <c r="TK77" s="61"/>
      <c r="TL77" s="61"/>
      <c r="TM77" s="61"/>
      <c r="TN77" s="61"/>
      <c r="TO77" s="61"/>
      <c r="TP77" s="61"/>
      <c r="TQ77" s="61"/>
      <c r="TR77" s="61"/>
      <c r="TS77" s="61"/>
      <c r="TT77" s="61"/>
      <c r="TU77" s="61"/>
      <c r="TV77" s="61"/>
      <c r="TW77" s="61"/>
      <c r="TX77" s="61"/>
      <c r="TY77" s="61"/>
      <c r="TZ77" s="61"/>
      <c r="UA77" s="61"/>
      <c r="UB77" s="61"/>
      <c r="UC77" s="61"/>
      <c r="UD77" s="61"/>
      <c r="UE77" s="61"/>
      <c r="UF77" s="61"/>
      <c r="UG77" s="61"/>
      <c r="UH77" s="61"/>
      <c r="UI77" s="61"/>
      <c r="UJ77" s="61"/>
      <c r="UK77" s="61"/>
      <c r="UL77" s="61"/>
      <c r="UM77" s="61"/>
      <c r="UN77" s="61"/>
      <c r="UO77" s="61"/>
      <c r="UP77" s="61"/>
      <c r="UQ77" s="61"/>
      <c r="UR77" s="61"/>
      <c r="US77" s="61"/>
      <c r="UT77" s="61"/>
      <c r="UU77" s="61"/>
      <c r="UV77" s="61"/>
      <c r="UW77" s="61"/>
      <c r="UX77" s="61"/>
      <c r="UY77" s="61"/>
      <c r="UZ77" s="61"/>
      <c r="VA77" s="61"/>
      <c r="VB77" s="61"/>
      <c r="VC77" s="61"/>
      <c r="VD77" s="61"/>
      <c r="VE77" s="61"/>
      <c r="VF77" s="61"/>
      <c r="VG77" s="61"/>
      <c r="VH77" s="61"/>
      <c r="VI77" s="61"/>
      <c r="VJ77" s="61"/>
      <c r="VK77" s="61"/>
      <c r="VL77" s="61"/>
      <c r="VM77" s="61"/>
      <c r="VN77" s="61"/>
      <c r="VO77" s="61"/>
      <c r="VP77" s="61"/>
      <c r="VQ77" s="61"/>
      <c r="VR77" s="61"/>
      <c r="VS77" s="61"/>
      <c r="VT77" s="61"/>
      <c r="VU77" s="61"/>
      <c r="VV77" s="61"/>
      <c r="VW77" s="61"/>
      <c r="VX77" s="61"/>
      <c r="VY77" s="61"/>
      <c r="VZ77" s="61"/>
      <c r="WA77" s="61"/>
      <c r="WB77" s="61"/>
      <c r="WC77" s="61"/>
      <c r="WD77" s="61"/>
      <c r="WE77" s="61"/>
      <c r="WF77" s="61"/>
      <c r="WG77" s="61"/>
      <c r="WH77" s="61"/>
      <c r="WI77" s="61"/>
      <c r="WJ77" s="61"/>
      <c r="WK77" s="61"/>
      <c r="WL77" s="61"/>
      <c r="WM77" s="61"/>
      <c r="WN77" s="61"/>
      <c r="WO77" s="61"/>
      <c r="WP77" s="61"/>
      <c r="WQ77" s="61"/>
      <c r="WR77" s="61"/>
      <c r="WS77" s="61"/>
      <c r="WT77" s="61"/>
      <c r="WU77" s="61"/>
      <c r="WV77" s="61"/>
      <c r="WW77" s="61"/>
      <c r="WX77" s="61"/>
      <c r="WY77" s="61"/>
      <c r="WZ77" s="61"/>
      <c r="XA77" s="61"/>
      <c r="XB77" s="61"/>
      <c r="XC77" s="61"/>
      <c r="XD77" s="61"/>
      <c r="XE77" s="61"/>
      <c r="XF77" s="61"/>
      <c r="XG77" s="61"/>
      <c r="XH77" s="61"/>
      <c r="XI77" s="61"/>
      <c r="XJ77" s="61"/>
      <c r="XK77" s="61"/>
      <c r="XL77" s="61"/>
      <c r="XM77" s="61"/>
      <c r="XN77" s="61"/>
      <c r="XO77" s="61"/>
      <c r="XP77" s="61"/>
      <c r="XQ77" s="61"/>
      <c r="XR77" s="61"/>
      <c r="XS77" s="61"/>
      <c r="XT77" s="61"/>
      <c r="XU77" s="61"/>
      <c r="XV77" s="61"/>
      <c r="XW77" s="61"/>
      <c r="XX77" s="61"/>
      <c r="XY77" s="61"/>
      <c r="XZ77" s="61"/>
      <c r="YA77" s="61"/>
      <c r="YB77" s="61"/>
      <c r="YC77" s="61"/>
      <c r="YD77" s="61"/>
      <c r="YE77" s="61"/>
      <c r="YF77" s="61"/>
      <c r="YG77" s="61"/>
      <c r="YH77" s="61"/>
      <c r="YI77" s="61"/>
      <c r="YJ77" s="61"/>
      <c r="YK77" s="61"/>
      <c r="YL77" s="61"/>
      <c r="YM77" s="61"/>
      <c r="YN77" s="61"/>
      <c r="YO77" s="61"/>
      <c r="YP77" s="61"/>
      <c r="YQ77" s="61"/>
      <c r="YR77" s="61"/>
      <c r="YS77" s="61"/>
      <c r="YT77" s="61"/>
      <c r="YU77" s="61"/>
      <c r="YV77" s="61"/>
      <c r="YW77" s="61"/>
      <c r="YX77" s="61"/>
      <c r="YY77" s="61"/>
      <c r="YZ77" s="61"/>
      <c r="ZA77" s="61"/>
      <c r="ZB77" s="61"/>
      <c r="ZC77" s="61"/>
      <c r="ZD77" s="61"/>
      <c r="ZE77" s="61"/>
      <c r="ZF77" s="61"/>
      <c r="ZG77" s="61"/>
      <c r="ZH77" s="61"/>
      <c r="ZI77" s="61"/>
      <c r="ZJ77" s="61"/>
      <c r="ZK77" s="61"/>
      <c r="ZL77" s="61"/>
      <c r="ZM77" s="61"/>
      <c r="ZN77" s="61"/>
      <c r="ZO77" s="61"/>
      <c r="ZP77" s="61"/>
      <c r="ZQ77" s="61"/>
      <c r="ZR77" s="61"/>
      <c r="ZS77" s="61"/>
      <c r="ZT77" s="61"/>
      <c r="ZU77" s="61"/>
      <c r="ZV77" s="61"/>
      <c r="ZW77" s="61"/>
      <c r="ZX77" s="61"/>
      <c r="ZY77" s="61"/>
      <c r="ZZ77" s="61"/>
      <c r="AAA77" s="61"/>
      <c r="AAB77" s="61"/>
      <c r="AAC77" s="61"/>
      <c r="AAD77" s="61"/>
      <c r="AAE77" s="61"/>
      <c r="AAF77" s="61"/>
      <c r="AAG77" s="61"/>
      <c r="AAH77" s="61"/>
      <c r="AAI77" s="61"/>
      <c r="AAJ77" s="61"/>
      <c r="AAK77" s="61"/>
      <c r="AAL77" s="61"/>
      <c r="AAM77" s="61"/>
      <c r="AAN77" s="61"/>
      <c r="AAO77" s="61"/>
      <c r="AAP77" s="61"/>
      <c r="AAQ77" s="61"/>
      <c r="AAR77" s="61"/>
      <c r="AAS77" s="61"/>
      <c r="AAT77" s="61"/>
      <c r="AAU77" s="61"/>
      <c r="AAV77" s="61"/>
      <c r="AAW77" s="61"/>
      <c r="AAX77" s="61"/>
      <c r="AAY77" s="61"/>
      <c r="AAZ77" s="61"/>
      <c r="ABA77" s="61"/>
      <c r="ABB77" s="61"/>
      <c r="ABC77" s="61"/>
      <c r="ABD77" s="61"/>
      <c r="ABE77" s="61"/>
      <c r="ABF77" s="61"/>
      <c r="ABG77" s="61"/>
      <c r="ABH77" s="61"/>
      <c r="ABI77" s="61"/>
      <c r="ABJ77" s="61"/>
      <c r="ABK77" s="61"/>
      <c r="ABL77" s="61"/>
      <c r="ABM77" s="61"/>
      <c r="ABN77" s="61"/>
      <c r="ABO77" s="61"/>
      <c r="ABP77" s="61"/>
      <c r="ABQ77" s="61"/>
      <c r="ABR77" s="61"/>
      <c r="ABS77" s="61"/>
      <c r="ABT77" s="61"/>
      <c r="ABU77" s="61"/>
      <c r="ABV77" s="61"/>
      <c r="ABW77" s="61"/>
      <c r="ABX77" s="61"/>
      <c r="ABY77" s="61"/>
      <c r="ABZ77" s="61"/>
      <c r="ACA77" s="61"/>
      <c r="ACB77" s="61"/>
      <c r="ACC77" s="61"/>
      <c r="ACD77" s="61"/>
      <c r="ACE77" s="61"/>
      <c r="ACF77" s="61"/>
      <c r="ACG77" s="61"/>
      <c r="ACH77" s="61"/>
      <c r="ACI77" s="61"/>
      <c r="ACJ77" s="61"/>
      <c r="ACK77" s="61"/>
      <c r="ACL77" s="61"/>
      <c r="ACM77" s="61"/>
      <c r="ACN77" s="61"/>
      <c r="ACO77" s="61"/>
      <c r="ACP77" s="61"/>
      <c r="ACQ77" s="61"/>
      <c r="ACR77" s="61"/>
      <c r="ACS77" s="61"/>
      <c r="ACT77" s="61"/>
      <c r="ACU77" s="61"/>
      <c r="ACV77" s="61"/>
      <c r="ACW77" s="61"/>
      <c r="ACX77" s="61"/>
      <c r="ACY77" s="61"/>
      <c r="ACZ77" s="61"/>
      <c r="ADA77" s="61"/>
      <c r="ADB77" s="61"/>
      <c r="ADC77" s="61"/>
      <c r="ADD77" s="61"/>
      <c r="ADE77" s="61"/>
      <c r="ADF77" s="61"/>
      <c r="ADG77" s="61"/>
      <c r="ADH77" s="61"/>
      <c r="ADI77" s="61"/>
      <c r="ADJ77" s="61"/>
      <c r="ADK77" s="61"/>
      <c r="ADL77" s="61"/>
      <c r="ADM77" s="61"/>
      <c r="ADN77" s="61"/>
      <c r="ADO77" s="61"/>
      <c r="ADP77" s="61"/>
      <c r="ADQ77" s="61"/>
      <c r="ADR77" s="61"/>
      <c r="ADS77" s="61"/>
      <c r="ADT77" s="61"/>
      <c r="ADU77" s="61"/>
      <c r="ADV77" s="61"/>
      <c r="ADW77" s="61"/>
      <c r="ADX77" s="61"/>
      <c r="ADY77" s="61"/>
      <c r="ADZ77" s="61"/>
      <c r="AEA77" s="61"/>
      <c r="AEB77" s="61"/>
      <c r="AEC77" s="61"/>
      <c r="AED77" s="61"/>
      <c r="AEE77" s="61"/>
      <c r="AEF77" s="61"/>
      <c r="AEG77" s="61"/>
      <c r="AEH77" s="61"/>
      <c r="AEI77" s="61"/>
      <c r="AEJ77" s="61"/>
      <c r="AEK77" s="61"/>
      <c r="AEL77" s="61"/>
      <c r="AEM77" s="61"/>
      <c r="AEN77" s="61"/>
      <c r="AEO77" s="61"/>
      <c r="AEP77" s="61"/>
      <c r="AEQ77" s="61"/>
      <c r="AER77" s="61"/>
      <c r="AES77" s="61"/>
      <c r="AET77" s="61"/>
      <c r="AEU77" s="61"/>
      <c r="AEV77" s="61"/>
      <c r="AEW77" s="61"/>
      <c r="AEX77" s="61"/>
      <c r="AEY77" s="61"/>
      <c r="AEZ77" s="61"/>
      <c r="AFA77" s="61"/>
      <c r="AFB77" s="61"/>
      <c r="AFC77" s="61"/>
      <c r="AFD77" s="61"/>
      <c r="AFE77" s="61"/>
      <c r="AFF77" s="61"/>
      <c r="AFG77" s="61"/>
      <c r="AFH77" s="61"/>
      <c r="AFI77" s="61"/>
      <c r="AFJ77" s="61"/>
      <c r="AFK77" s="61"/>
      <c r="AFL77" s="61"/>
      <c r="AFM77" s="61"/>
      <c r="AFN77" s="61"/>
      <c r="AFO77" s="61"/>
      <c r="AFP77" s="61"/>
      <c r="AFQ77" s="61"/>
      <c r="AFR77" s="61"/>
      <c r="AFS77" s="61"/>
      <c r="AFT77" s="61"/>
      <c r="AFU77" s="61"/>
      <c r="AFV77" s="61"/>
      <c r="AFW77" s="61"/>
      <c r="AFX77" s="61"/>
      <c r="AFY77" s="61"/>
      <c r="AFZ77" s="61"/>
      <c r="AGA77" s="61"/>
      <c r="AGB77" s="61"/>
      <c r="AGC77" s="61"/>
      <c r="AGD77" s="61"/>
      <c r="AGE77" s="61"/>
      <c r="AGF77" s="61"/>
      <c r="AGG77" s="61"/>
      <c r="AGH77" s="61"/>
      <c r="AGI77" s="61"/>
      <c r="AGJ77" s="61"/>
      <c r="AGK77" s="61"/>
      <c r="AGL77" s="61"/>
      <c r="AGM77" s="61"/>
      <c r="AGN77" s="61"/>
      <c r="AGO77" s="61"/>
      <c r="AGP77" s="61"/>
      <c r="AGQ77" s="61"/>
      <c r="AGR77" s="61"/>
      <c r="AGS77" s="61"/>
      <c r="AGT77" s="61"/>
      <c r="AGU77" s="61"/>
      <c r="AGV77" s="61"/>
      <c r="AGW77" s="61"/>
      <c r="AGX77" s="61"/>
      <c r="AGY77" s="61"/>
      <c r="AGZ77" s="61"/>
      <c r="AHA77" s="61"/>
      <c r="AHB77" s="61"/>
      <c r="AHC77" s="61"/>
      <c r="AHD77" s="61"/>
      <c r="AHE77" s="61"/>
      <c r="AHF77" s="61"/>
      <c r="AHG77" s="61"/>
      <c r="AHH77" s="61"/>
      <c r="AHI77" s="61"/>
      <c r="AHJ77" s="61"/>
      <c r="AHK77" s="61"/>
      <c r="AHL77" s="61"/>
      <c r="AHM77" s="61"/>
      <c r="AHN77" s="61"/>
      <c r="AHO77" s="61"/>
      <c r="AHP77" s="61"/>
      <c r="AHQ77" s="61"/>
      <c r="AHR77" s="61"/>
      <c r="AHS77" s="61"/>
      <c r="AHT77" s="61"/>
      <c r="AHU77" s="61"/>
      <c r="AHV77" s="61"/>
      <c r="AHW77" s="61"/>
      <c r="AHX77" s="61"/>
      <c r="AHY77" s="61"/>
      <c r="AHZ77" s="61"/>
      <c r="AIA77" s="61"/>
      <c r="AIB77" s="61"/>
      <c r="AIC77" s="61"/>
      <c r="AID77" s="61"/>
      <c r="AIE77" s="61"/>
      <c r="AIF77" s="61"/>
      <c r="AIG77" s="61"/>
      <c r="AIH77" s="61"/>
      <c r="AII77" s="61"/>
      <c r="AIJ77" s="61"/>
      <c r="AIK77" s="61"/>
      <c r="AIL77" s="61"/>
      <c r="AIM77" s="61"/>
      <c r="AIN77" s="61"/>
      <c r="AIO77" s="61"/>
      <c r="AIP77" s="61"/>
      <c r="AIQ77" s="61"/>
      <c r="AIR77" s="61"/>
      <c r="AIS77" s="61"/>
      <c r="AIT77" s="61"/>
      <c r="AIU77" s="61"/>
      <c r="AIV77" s="61"/>
      <c r="AIW77" s="61"/>
      <c r="AIX77" s="61"/>
      <c r="AIY77" s="61"/>
      <c r="AIZ77" s="61"/>
      <c r="AJA77" s="61"/>
      <c r="AJB77" s="61"/>
      <c r="AJC77" s="61"/>
      <c r="AJD77" s="61"/>
      <c r="AJE77" s="61"/>
      <c r="AJF77" s="61"/>
      <c r="AJG77" s="61"/>
      <c r="AJH77" s="61"/>
      <c r="AJI77" s="61"/>
      <c r="AJJ77" s="61"/>
      <c r="AJK77" s="61"/>
      <c r="AJL77" s="61"/>
      <c r="AJM77" s="61"/>
      <c r="AJN77" s="61"/>
      <c r="AJO77" s="61"/>
      <c r="AJP77" s="61"/>
      <c r="AJQ77" s="61"/>
      <c r="AJR77" s="61"/>
      <c r="AJS77" s="61"/>
      <c r="AJT77" s="61"/>
      <c r="AJU77" s="61"/>
      <c r="AJV77" s="61"/>
      <c r="AJW77" s="61"/>
      <c r="AJX77" s="61"/>
      <c r="AJY77" s="61"/>
      <c r="AJZ77" s="61"/>
      <c r="AKA77" s="61"/>
      <c r="AKB77" s="61"/>
      <c r="AKC77" s="61"/>
      <c r="AKD77" s="61"/>
      <c r="AKE77" s="61"/>
      <c r="AKF77" s="61"/>
      <c r="AKG77" s="61"/>
      <c r="AKH77" s="61"/>
      <c r="AKI77" s="61"/>
      <c r="AKJ77" s="61"/>
      <c r="AKK77" s="61"/>
      <c r="AKL77" s="61"/>
      <c r="AKM77" s="61"/>
      <c r="AKN77" s="61"/>
      <c r="AKO77" s="61"/>
      <c r="AKP77" s="61"/>
      <c r="AKQ77" s="61"/>
      <c r="AKR77" s="61"/>
      <c r="AKS77" s="61"/>
      <c r="AKT77" s="61"/>
      <c r="AKU77" s="61"/>
      <c r="AKV77" s="61"/>
      <c r="AKW77" s="61"/>
      <c r="AKX77" s="61"/>
      <c r="AKY77" s="61"/>
      <c r="AKZ77" s="61"/>
      <c r="ALA77" s="61"/>
      <c r="ALB77" s="61"/>
      <c r="ALC77" s="61"/>
      <c r="ALD77" s="61"/>
      <c r="ALE77" s="61"/>
      <c r="ALF77" s="61"/>
      <c r="ALG77" s="61"/>
      <c r="ALH77" s="61"/>
      <c r="ALI77" s="61"/>
      <c r="ALJ77" s="61"/>
      <c r="ALK77" s="61"/>
      <c r="ALL77" s="61"/>
      <c r="ALM77" s="61"/>
      <c r="ALN77" s="61"/>
      <c r="ALO77" s="61"/>
      <c r="ALP77" s="61"/>
      <c r="ALQ77" s="61"/>
      <c r="ALR77" s="61"/>
      <c r="ALS77" s="61"/>
      <c r="ALT77" s="61"/>
      <c r="ALU77" s="61"/>
      <c r="ALV77" s="61"/>
      <c r="ALW77" s="61"/>
      <c r="ALX77" s="61"/>
      <c r="ALY77" s="61"/>
      <c r="ALZ77" s="61"/>
      <c r="AMA77" s="61"/>
      <c r="AMB77" s="61"/>
      <c r="AMC77" s="61"/>
      <c r="AMD77" s="61"/>
      <c r="AME77" s="61"/>
      <c r="AMF77" s="61"/>
      <c r="AMG77" s="61"/>
      <c r="AMH77" s="61"/>
      <c r="AMI77" s="61"/>
      <c r="AMJ77" s="61"/>
      <c r="AMK77" s="61"/>
      <c r="AML77" s="61"/>
      <c r="AMM77" s="61"/>
      <c r="AMN77" s="61"/>
      <c r="AMO77" s="61"/>
      <c r="AMP77" s="61"/>
      <c r="AMQ77" s="61"/>
      <c r="AMR77" s="61"/>
      <c r="AMS77" s="61"/>
      <c r="AMT77" s="61"/>
      <c r="AMU77" s="61"/>
      <c r="AMV77" s="61"/>
      <c r="AMW77" s="61"/>
      <c r="AMX77" s="61"/>
      <c r="AMY77" s="61"/>
      <c r="AMZ77" s="61"/>
      <c r="ANA77" s="61"/>
      <c r="ANB77" s="61"/>
      <c r="ANC77" s="61"/>
      <c r="AND77" s="61"/>
      <c r="ANE77" s="61"/>
      <c r="ANF77" s="61"/>
      <c r="ANG77" s="61"/>
      <c r="ANH77" s="61"/>
      <c r="ANI77" s="61"/>
      <c r="ANJ77" s="61"/>
      <c r="ANK77" s="61"/>
      <c r="ANL77" s="61"/>
      <c r="ANM77" s="61"/>
      <c r="ANN77" s="61"/>
      <c r="ANO77" s="61"/>
      <c r="ANP77" s="61"/>
      <c r="ANQ77" s="61"/>
      <c r="ANR77" s="61"/>
      <c r="ANS77" s="61"/>
      <c r="ANT77" s="61"/>
      <c r="ANU77" s="61"/>
      <c r="ANV77" s="61"/>
      <c r="ANW77" s="61"/>
      <c r="ANX77" s="61"/>
      <c r="ANY77" s="61"/>
      <c r="ANZ77" s="61"/>
      <c r="AOA77" s="61"/>
      <c r="AOB77" s="61"/>
      <c r="AOC77" s="61"/>
      <c r="AOD77" s="61"/>
      <c r="AOE77" s="61"/>
      <c r="AOF77" s="61"/>
      <c r="AOG77" s="61"/>
      <c r="AOH77" s="61"/>
      <c r="AOI77" s="61"/>
      <c r="AOJ77" s="61"/>
      <c r="AOK77" s="61"/>
      <c r="AOL77" s="61"/>
      <c r="AOM77" s="61"/>
      <c r="AON77" s="61"/>
      <c r="AOO77" s="61"/>
      <c r="AOP77" s="61"/>
      <c r="AOQ77" s="61"/>
      <c r="AOR77" s="61"/>
      <c r="AOS77" s="61"/>
      <c r="AOT77" s="61"/>
      <c r="AOU77" s="61"/>
      <c r="AOV77" s="61"/>
      <c r="AOW77" s="61"/>
      <c r="AOX77" s="61"/>
      <c r="AOY77" s="61"/>
      <c r="AOZ77" s="61"/>
      <c r="APA77" s="61"/>
      <c r="APB77" s="61"/>
      <c r="APC77" s="61"/>
      <c r="APD77" s="61"/>
      <c r="APE77" s="61"/>
      <c r="APF77" s="61"/>
      <c r="APG77" s="61"/>
      <c r="APH77" s="61"/>
      <c r="API77" s="61"/>
      <c r="APJ77" s="61"/>
      <c r="APK77" s="61"/>
      <c r="APL77" s="61"/>
      <c r="APM77" s="61"/>
      <c r="APN77" s="61"/>
      <c r="APO77" s="61"/>
      <c r="APP77" s="61"/>
      <c r="APQ77" s="61"/>
      <c r="APR77" s="61"/>
      <c r="APS77" s="61"/>
      <c r="APT77" s="61"/>
      <c r="APU77" s="61"/>
      <c r="APV77" s="61"/>
      <c r="APW77" s="61"/>
      <c r="APX77" s="61"/>
      <c r="APY77" s="61"/>
      <c r="APZ77" s="61"/>
      <c r="AQA77" s="61"/>
      <c r="AQB77" s="61"/>
      <c r="AQC77" s="61"/>
      <c r="AQD77" s="61"/>
      <c r="AQE77" s="61"/>
      <c r="AQF77" s="61"/>
      <c r="AQG77" s="61"/>
      <c r="AQH77" s="61"/>
      <c r="AQI77" s="61"/>
      <c r="AQJ77" s="61"/>
      <c r="AQK77" s="61"/>
      <c r="AQL77" s="61"/>
      <c r="AQM77" s="61"/>
      <c r="AQN77" s="61"/>
      <c r="AQO77" s="61"/>
      <c r="AQP77" s="61"/>
      <c r="AQQ77" s="61"/>
      <c r="AQR77" s="61"/>
      <c r="AQS77" s="61"/>
      <c r="AQT77" s="61"/>
      <c r="AQU77" s="61"/>
      <c r="AQV77" s="61"/>
      <c r="AQW77" s="61"/>
      <c r="AQX77" s="61"/>
      <c r="AQY77" s="61"/>
      <c r="AQZ77" s="61"/>
      <c r="ARA77" s="61"/>
      <c r="ARB77" s="61"/>
      <c r="ARC77" s="61"/>
      <c r="ARD77" s="61"/>
      <c r="ARE77" s="61"/>
      <c r="ARF77" s="61"/>
      <c r="ARG77" s="61"/>
      <c r="ARH77" s="61"/>
      <c r="ARI77" s="61"/>
      <c r="ARJ77" s="61"/>
      <c r="ARK77" s="61"/>
      <c r="ARL77" s="61"/>
      <c r="ARM77" s="61"/>
      <c r="ARN77" s="61"/>
      <c r="ARO77" s="61"/>
      <c r="ARP77" s="61"/>
      <c r="ARQ77" s="61"/>
      <c r="ARR77" s="61"/>
      <c r="ARS77" s="61"/>
      <c r="ART77" s="61"/>
      <c r="ARU77" s="61"/>
      <c r="ARV77" s="61"/>
      <c r="ARW77" s="61"/>
      <c r="ARX77" s="61"/>
      <c r="ARY77" s="61"/>
      <c r="ARZ77" s="61"/>
      <c r="ASA77" s="61"/>
      <c r="ASB77" s="61"/>
      <c r="ASC77" s="61"/>
      <c r="ASD77" s="61"/>
      <c r="ASE77" s="61"/>
      <c r="ASF77" s="61"/>
      <c r="ASG77" s="61"/>
      <c r="ASH77" s="61"/>
      <c r="ASI77" s="61"/>
      <c r="ASJ77" s="61"/>
      <c r="ASK77" s="61"/>
      <c r="ASL77" s="61"/>
      <c r="ASM77" s="61"/>
      <c r="ASN77" s="61"/>
      <c r="ASO77" s="61"/>
      <c r="ASP77" s="61"/>
      <c r="ASQ77" s="61"/>
      <c r="ASR77" s="61"/>
      <c r="ASS77" s="61"/>
      <c r="AST77" s="61"/>
      <c r="ASU77" s="61"/>
      <c r="ASV77" s="61"/>
      <c r="ASW77" s="61"/>
      <c r="ASX77" s="61"/>
      <c r="ASY77" s="61"/>
      <c r="ASZ77" s="61"/>
      <c r="ATA77" s="61"/>
      <c r="ATB77" s="61"/>
      <c r="ATC77" s="61"/>
      <c r="ATD77" s="61"/>
      <c r="ATE77" s="61"/>
      <c r="ATF77" s="61"/>
      <c r="ATG77" s="61"/>
      <c r="ATH77" s="61"/>
      <c r="ATI77" s="61"/>
      <c r="ATJ77" s="61"/>
      <c r="ATK77" s="61"/>
      <c r="ATL77" s="61"/>
      <c r="ATM77" s="61"/>
      <c r="ATN77" s="61"/>
      <c r="ATO77" s="61"/>
      <c r="ATP77" s="61"/>
      <c r="ATQ77" s="61"/>
      <c r="ATR77" s="61"/>
      <c r="ATS77" s="61"/>
      <c r="ATT77" s="61"/>
      <c r="ATU77" s="61"/>
      <c r="ATV77" s="61"/>
      <c r="ATW77" s="61"/>
      <c r="ATX77" s="61"/>
      <c r="ATY77" s="61"/>
      <c r="ATZ77" s="61"/>
      <c r="AUA77" s="61"/>
      <c r="AUB77" s="61"/>
      <c r="AUC77" s="61"/>
      <c r="AUD77" s="61"/>
      <c r="AUE77" s="61"/>
      <c r="AUF77" s="61"/>
      <c r="AUG77" s="61"/>
      <c r="AUH77" s="61"/>
      <c r="AUI77" s="61"/>
      <c r="AUJ77" s="61"/>
      <c r="AUK77" s="61"/>
      <c r="AUL77" s="61"/>
      <c r="AUM77" s="61"/>
      <c r="AUN77" s="61"/>
      <c r="AUO77" s="61"/>
      <c r="AUP77" s="61"/>
      <c r="AUQ77" s="61"/>
      <c r="AUR77" s="61"/>
      <c r="AUS77" s="61"/>
      <c r="AUT77" s="61"/>
      <c r="AUU77" s="61"/>
      <c r="AUV77" s="61"/>
      <c r="AUW77" s="61"/>
      <c r="AUX77" s="61"/>
      <c r="AUY77" s="61"/>
      <c r="AUZ77" s="61"/>
      <c r="AVA77" s="61"/>
      <c r="AVB77" s="61"/>
      <c r="AVC77" s="61"/>
      <c r="AVD77" s="61"/>
      <c r="AVE77" s="61"/>
      <c r="AVF77" s="61"/>
      <c r="AVG77" s="61"/>
      <c r="AVH77" s="61"/>
      <c r="AVI77" s="61"/>
      <c r="AVJ77" s="61"/>
      <c r="AVK77" s="61"/>
      <c r="AVL77" s="61"/>
      <c r="AVM77" s="61"/>
      <c r="AVN77" s="61"/>
      <c r="AVO77" s="61"/>
      <c r="AVP77" s="61"/>
      <c r="AVQ77" s="61"/>
      <c r="AVR77" s="61"/>
      <c r="AVS77" s="61"/>
      <c r="AVT77" s="61"/>
      <c r="AVU77" s="61"/>
      <c r="AVV77" s="61"/>
      <c r="AVW77" s="61"/>
      <c r="AVX77" s="61"/>
      <c r="AVY77" s="61"/>
      <c r="AVZ77" s="61"/>
      <c r="AWA77" s="61"/>
      <c r="AWB77" s="61"/>
      <c r="AWC77" s="61"/>
      <c r="AWD77" s="61"/>
      <c r="AWE77" s="61"/>
      <c r="AWF77" s="61"/>
      <c r="AWG77" s="61"/>
      <c r="AWH77" s="61"/>
      <c r="AWI77" s="61"/>
      <c r="AWJ77" s="61"/>
      <c r="AWK77" s="61"/>
      <c r="AWL77" s="61"/>
      <c r="AWM77" s="61"/>
      <c r="AWN77" s="61"/>
      <c r="AWO77" s="61"/>
      <c r="AWP77" s="61"/>
      <c r="AWQ77" s="61"/>
      <c r="AWR77" s="61"/>
      <c r="AWS77" s="61"/>
      <c r="AWT77" s="61"/>
      <c r="AWU77" s="61"/>
      <c r="AWV77" s="61"/>
      <c r="AWW77" s="61"/>
      <c r="AWX77" s="61"/>
      <c r="AWY77" s="61"/>
      <c r="AWZ77" s="61"/>
      <c r="AXA77" s="61"/>
      <c r="AXB77" s="61"/>
      <c r="AXC77" s="61"/>
      <c r="AXD77" s="61"/>
      <c r="AXE77" s="61"/>
      <c r="AXF77" s="61"/>
      <c r="AXG77" s="61"/>
      <c r="AXH77" s="61"/>
      <c r="AXI77" s="61"/>
      <c r="AXJ77" s="61"/>
      <c r="AXK77" s="61"/>
      <c r="AXL77" s="61"/>
      <c r="AXM77" s="61"/>
      <c r="AXN77" s="61"/>
      <c r="AXO77" s="61"/>
      <c r="AXP77" s="61"/>
      <c r="AXQ77" s="61"/>
      <c r="AXR77" s="61"/>
      <c r="AXS77" s="61"/>
      <c r="AXT77" s="61"/>
      <c r="AXU77" s="61"/>
      <c r="AXV77" s="61"/>
      <c r="AXW77" s="61"/>
      <c r="AXX77" s="61"/>
      <c r="AXY77" s="61"/>
      <c r="AXZ77" s="61"/>
      <c r="AYA77" s="61"/>
      <c r="AYB77" s="61"/>
      <c r="AYC77" s="61"/>
      <c r="AYD77" s="61"/>
      <c r="AYE77" s="61"/>
      <c r="AYF77" s="61"/>
      <c r="AYG77" s="61"/>
      <c r="AYH77" s="61"/>
      <c r="AYI77" s="61"/>
      <c r="AYJ77" s="61"/>
      <c r="AYK77" s="61"/>
      <c r="AYL77" s="61"/>
      <c r="AYM77" s="61"/>
      <c r="AYN77" s="61"/>
      <c r="AYO77" s="61"/>
      <c r="AYP77" s="61"/>
      <c r="AYQ77" s="61"/>
      <c r="AYR77" s="61"/>
      <c r="AYS77" s="61"/>
      <c r="AYT77" s="61"/>
      <c r="AYU77" s="61"/>
      <c r="AYV77" s="61"/>
      <c r="AYW77" s="61"/>
      <c r="AYX77" s="61"/>
      <c r="AYY77" s="61"/>
      <c r="AYZ77" s="61"/>
      <c r="AZA77" s="61"/>
      <c r="AZB77" s="61"/>
      <c r="AZC77" s="61"/>
      <c r="AZD77" s="61"/>
      <c r="AZE77" s="61"/>
      <c r="AZF77" s="61"/>
      <c r="AZG77" s="61"/>
      <c r="AZH77" s="61"/>
      <c r="AZI77" s="61"/>
      <c r="AZJ77" s="61"/>
      <c r="AZK77" s="61"/>
      <c r="AZL77" s="61"/>
      <c r="AZM77" s="61"/>
      <c r="AZN77" s="61"/>
      <c r="AZO77" s="61"/>
      <c r="AZP77" s="61"/>
      <c r="AZQ77" s="61"/>
      <c r="AZR77" s="61"/>
      <c r="AZS77" s="61"/>
      <c r="AZT77" s="61"/>
      <c r="AZU77" s="61"/>
      <c r="AZV77" s="61"/>
      <c r="AZW77" s="61"/>
      <c r="AZX77" s="61"/>
      <c r="AZY77" s="61"/>
      <c r="AZZ77" s="61"/>
      <c r="BAA77" s="61"/>
      <c r="BAB77" s="61"/>
      <c r="BAC77" s="61"/>
      <c r="BAD77" s="61"/>
      <c r="BAE77" s="61"/>
      <c r="BAF77" s="61"/>
      <c r="BAG77" s="61"/>
      <c r="BAH77" s="61"/>
      <c r="BAI77" s="61"/>
      <c r="BAJ77" s="61"/>
      <c r="BAK77" s="61"/>
      <c r="BAL77" s="61"/>
      <c r="BAM77" s="61"/>
      <c r="BAN77" s="61"/>
      <c r="BAO77" s="61"/>
      <c r="BAP77" s="61"/>
      <c r="BAQ77" s="61"/>
      <c r="BAR77" s="61"/>
      <c r="BAS77" s="61"/>
      <c r="BAT77" s="61"/>
      <c r="BAU77" s="61"/>
      <c r="BAV77" s="61"/>
      <c r="BAW77" s="61"/>
      <c r="BAX77" s="61"/>
      <c r="BAY77" s="61"/>
      <c r="BAZ77" s="61"/>
      <c r="BBA77" s="61"/>
      <c r="BBB77" s="61"/>
      <c r="BBC77" s="61"/>
      <c r="BBD77" s="61"/>
      <c r="BBE77" s="61"/>
      <c r="BBF77" s="61"/>
      <c r="BBG77" s="61"/>
      <c r="BBH77" s="61"/>
      <c r="BBI77" s="61"/>
      <c r="BBJ77" s="61"/>
      <c r="BBK77" s="61"/>
      <c r="BBL77" s="61"/>
      <c r="BBM77" s="61"/>
      <c r="BBN77" s="61"/>
      <c r="BBO77" s="61"/>
      <c r="BBP77" s="61"/>
      <c r="BBQ77" s="61"/>
      <c r="BBR77" s="61"/>
      <c r="BBS77" s="61"/>
      <c r="BBT77" s="61"/>
      <c r="BBU77" s="61"/>
      <c r="BBV77" s="61"/>
      <c r="BBW77" s="61"/>
      <c r="BBX77" s="61"/>
      <c r="BBY77" s="61"/>
      <c r="BBZ77" s="61"/>
      <c r="BCA77" s="61"/>
      <c r="BCB77" s="61"/>
      <c r="BCC77" s="61"/>
      <c r="BCD77" s="61"/>
      <c r="BCE77" s="61"/>
      <c r="BCF77" s="61"/>
      <c r="BCG77" s="61"/>
      <c r="BCH77" s="61"/>
      <c r="BCI77" s="61"/>
      <c r="BCJ77" s="61"/>
      <c r="BCK77" s="61"/>
      <c r="BCL77" s="61"/>
      <c r="BCM77" s="61"/>
      <c r="BCN77" s="61"/>
      <c r="BCO77" s="61"/>
      <c r="BCP77" s="61"/>
      <c r="BCQ77" s="61"/>
      <c r="BCR77" s="61"/>
      <c r="BCS77" s="61"/>
      <c r="BCT77" s="61"/>
      <c r="BCU77" s="61"/>
      <c r="BCV77" s="61"/>
      <c r="BCW77" s="61"/>
      <c r="BCX77" s="61"/>
      <c r="BCY77" s="61"/>
      <c r="BCZ77" s="61"/>
      <c r="BDA77" s="61"/>
      <c r="BDB77" s="61"/>
      <c r="BDC77" s="61"/>
      <c r="BDD77" s="61"/>
      <c r="BDE77" s="61"/>
      <c r="BDF77" s="61"/>
      <c r="BDG77" s="61"/>
      <c r="BDH77" s="61"/>
      <c r="BDI77" s="61"/>
      <c r="BDJ77" s="61"/>
      <c r="BDK77" s="61"/>
      <c r="BDL77" s="61"/>
      <c r="BDM77" s="61"/>
      <c r="BDN77" s="61"/>
      <c r="BDO77" s="61"/>
      <c r="BDP77" s="61"/>
      <c r="BDQ77" s="61"/>
      <c r="BDR77" s="61"/>
      <c r="BDS77" s="61"/>
      <c r="BDT77" s="61"/>
      <c r="BDU77" s="61"/>
      <c r="BDV77" s="61"/>
      <c r="BDW77" s="61"/>
      <c r="BDX77" s="61"/>
      <c r="BDY77" s="61"/>
      <c r="BDZ77" s="61"/>
      <c r="BEA77" s="61"/>
      <c r="BEB77" s="61"/>
      <c r="BEC77" s="61"/>
      <c r="BED77" s="61"/>
      <c r="BEE77" s="61"/>
      <c r="BEF77" s="61"/>
      <c r="BEG77" s="61"/>
      <c r="BEH77" s="61"/>
      <c r="BEI77" s="61"/>
      <c r="BEJ77" s="61"/>
      <c r="BEK77" s="61"/>
      <c r="BEL77" s="61"/>
      <c r="BEM77" s="61"/>
      <c r="BEN77" s="61"/>
      <c r="BEO77" s="61"/>
      <c r="BEP77" s="61"/>
      <c r="BEQ77" s="61"/>
      <c r="BER77" s="61"/>
      <c r="BES77" s="61"/>
      <c r="BET77" s="61"/>
      <c r="BEU77" s="61"/>
      <c r="BEV77" s="61"/>
      <c r="BEW77" s="61"/>
      <c r="BEX77" s="61"/>
      <c r="BEY77" s="61"/>
      <c r="BEZ77" s="61"/>
      <c r="BFA77" s="61"/>
      <c r="BFB77" s="61"/>
      <c r="BFC77" s="61"/>
      <c r="BFD77" s="61"/>
      <c r="BFE77" s="61"/>
      <c r="BFF77" s="61"/>
      <c r="BFG77" s="61"/>
      <c r="BFH77" s="61"/>
      <c r="BFI77" s="61"/>
      <c r="BFJ77" s="61"/>
      <c r="BFK77" s="61"/>
      <c r="BFL77" s="61"/>
      <c r="BFM77" s="61"/>
      <c r="BFN77" s="61"/>
      <c r="BFO77" s="61"/>
      <c r="BFP77" s="61"/>
      <c r="BFQ77" s="61"/>
      <c r="BFR77" s="61"/>
      <c r="BFS77" s="61"/>
      <c r="BFT77" s="61"/>
      <c r="BFU77" s="61"/>
      <c r="BFV77" s="61"/>
      <c r="BFW77" s="61"/>
      <c r="BFX77" s="61"/>
      <c r="BFY77" s="61"/>
      <c r="BFZ77" s="61"/>
      <c r="BGA77" s="61"/>
      <c r="BGB77" s="61"/>
      <c r="BGC77" s="61"/>
      <c r="BGD77" s="61"/>
      <c r="BGE77" s="61"/>
      <c r="BGF77" s="61"/>
      <c r="BGG77" s="61"/>
      <c r="BGH77" s="61"/>
      <c r="BGI77" s="61"/>
      <c r="BGJ77" s="61"/>
      <c r="BGK77" s="61"/>
      <c r="BGL77" s="61"/>
      <c r="BGM77" s="61"/>
      <c r="BGN77" s="61"/>
      <c r="BGO77" s="61"/>
      <c r="BGP77" s="61"/>
      <c r="BGQ77" s="61"/>
      <c r="BGR77" s="61"/>
      <c r="BGS77" s="61"/>
      <c r="BGT77" s="61"/>
      <c r="BGU77" s="61"/>
      <c r="BGV77" s="61"/>
      <c r="BGW77" s="61"/>
      <c r="BGX77" s="61"/>
      <c r="BGY77" s="61"/>
      <c r="BGZ77" s="61"/>
      <c r="BHA77" s="61"/>
      <c r="BHB77" s="61"/>
      <c r="BHC77" s="61"/>
      <c r="BHD77" s="61"/>
      <c r="BHE77" s="61"/>
      <c r="BHF77" s="61"/>
      <c r="BHG77" s="61"/>
      <c r="BHH77" s="61"/>
      <c r="BHI77" s="61"/>
      <c r="BHJ77" s="61"/>
      <c r="BHK77" s="61"/>
      <c r="BHL77" s="61"/>
      <c r="BHM77" s="61"/>
      <c r="BHN77" s="61"/>
      <c r="BHO77" s="61"/>
      <c r="BHP77" s="61"/>
      <c r="BHQ77" s="61"/>
      <c r="BHR77" s="61"/>
      <c r="BHS77" s="61"/>
      <c r="BHT77" s="61"/>
      <c r="BHU77" s="61"/>
      <c r="BHV77" s="61"/>
      <c r="BHW77" s="61"/>
      <c r="BHX77" s="61"/>
      <c r="BHY77" s="61"/>
      <c r="BHZ77" s="61"/>
      <c r="BIA77" s="61"/>
      <c r="BIB77" s="61"/>
      <c r="BIC77" s="61"/>
      <c r="BID77" s="61"/>
      <c r="BIE77" s="61"/>
      <c r="BIF77" s="61"/>
      <c r="BIG77" s="61"/>
      <c r="BIH77" s="61"/>
      <c r="BII77" s="61"/>
      <c r="BIJ77" s="61"/>
      <c r="BIK77" s="61"/>
      <c r="BIL77" s="61"/>
      <c r="BIM77" s="61"/>
      <c r="BIN77" s="61"/>
      <c r="BIO77" s="61"/>
      <c r="BIP77" s="61"/>
      <c r="BIQ77" s="61"/>
      <c r="BIR77" s="61"/>
      <c r="BIS77" s="61"/>
      <c r="BIT77" s="61"/>
      <c r="BIU77" s="61"/>
      <c r="BIV77" s="61"/>
      <c r="BIW77" s="61"/>
      <c r="BIX77" s="61"/>
      <c r="BIY77" s="61"/>
      <c r="BIZ77" s="61"/>
      <c r="BJA77" s="61"/>
      <c r="BJB77" s="61"/>
      <c r="BJC77" s="61"/>
      <c r="BJD77" s="61"/>
      <c r="BJE77" s="61"/>
      <c r="BJF77" s="61"/>
      <c r="BJG77" s="61"/>
      <c r="BJH77" s="61"/>
      <c r="BJI77" s="61"/>
      <c r="BJJ77" s="61"/>
      <c r="BJK77" s="61"/>
      <c r="BJL77" s="61"/>
      <c r="BJM77" s="61"/>
      <c r="BJN77" s="61"/>
      <c r="BJO77" s="61"/>
      <c r="BJP77" s="61"/>
      <c r="BJQ77" s="61"/>
      <c r="BJR77" s="61"/>
      <c r="BJS77" s="61"/>
      <c r="BJT77" s="61"/>
      <c r="BJU77" s="61"/>
      <c r="BJV77" s="61"/>
      <c r="BJW77" s="61"/>
      <c r="BJX77" s="61"/>
      <c r="BJY77" s="61"/>
      <c r="BJZ77" s="61"/>
      <c r="BKA77" s="61"/>
      <c r="BKB77" s="61"/>
      <c r="BKC77" s="61"/>
      <c r="BKD77" s="61"/>
      <c r="BKE77" s="61"/>
      <c r="BKF77" s="61"/>
      <c r="BKG77" s="61"/>
      <c r="BKH77" s="61"/>
      <c r="BKI77" s="61"/>
      <c r="BKJ77" s="61"/>
      <c r="BKK77" s="61"/>
      <c r="BKL77" s="61"/>
      <c r="BKM77" s="61"/>
      <c r="BKN77" s="61"/>
      <c r="BKO77" s="61"/>
      <c r="BKP77" s="61"/>
      <c r="BKQ77" s="61"/>
      <c r="BKR77" s="61"/>
      <c r="BKS77" s="61"/>
      <c r="BKT77" s="61"/>
      <c r="BKU77" s="61"/>
      <c r="BKV77" s="61"/>
      <c r="BKW77" s="61"/>
      <c r="BKX77" s="61"/>
      <c r="BKY77" s="61"/>
      <c r="BKZ77" s="61"/>
      <c r="BLA77" s="61"/>
      <c r="BLB77" s="61"/>
      <c r="BLC77" s="61"/>
      <c r="BLD77" s="61"/>
      <c r="BLE77" s="61"/>
      <c r="BLF77" s="61"/>
      <c r="BLG77" s="61"/>
      <c r="BLH77" s="61"/>
      <c r="BLI77" s="61"/>
      <c r="BLJ77" s="61"/>
      <c r="BLK77" s="61"/>
      <c r="BLL77" s="61"/>
      <c r="BLM77" s="61"/>
      <c r="BLN77" s="61"/>
      <c r="BLO77" s="61"/>
      <c r="BLP77" s="61"/>
      <c r="BLQ77" s="61"/>
      <c r="BLR77" s="61"/>
      <c r="BLS77" s="61"/>
      <c r="BLT77" s="61"/>
      <c r="BLU77" s="61"/>
      <c r="BLV77" s="61"/>
      <c r="BLW77" s="61"/>
      <c r="BLX77" s="61"/>
      <c r="BLY77" s="61"/>
      <c r="BLZ77" s="61"/>
      <c r="BMA77" s="61"/>
      <c r="BMB77" s="61"/>
      <c r="BMC77" s="61"/>
      <c r="BMD77" s="61"/>
      <c r="BME77" s="61"/>
      <c r="BMF77" s="61"/>
      <c r="BMG77" s="61"/>
      <c r="BMH77" s="61"/>
      <c r="BMI77" s="61"/>
      <c r="BMJ77" s="61"/>
      <c r="BMK77" s="61"/>
      <c r="BML77" s="61"/>
      <c r="BMM77" s="61"/>
      <c r="BMN77" s="61"/>
      <c r="BMO77" s="61"/>
      <c r="BMP77" s="61"/>
      <c r="BMQ77" s="61"/>
      <c r="BMR77" s="61"/>
      <c r="BMS77" s="61"/>
      <c r="BMT77" s="61"/>
      <c r="BMU77" s="61"/>
      <c r="BMV77" s="61"/>
      <c r="BMW77" s="61"/>
      <c r="BMX77" s="61"/>
      <c r="BMY77" s="61"/>
      <c r="BMZ77" s="61"/>
      <c r="BNA77" s="61"/>
      <c r="BNB77" s="61"/>
      <c r="BNC77" s="61"/>
      <c r="BND77" s="61"/>
      <c r="BNE77" s="61"/>
      <c r="BNF77" s="61"/>
      <c r="BNG77" s="61"/>
      <c r="BNH77" s="61"/>
      <c r="BNI77" s="61"/>
      <c r="BNJ77" s="61"/>
      <c r="BNK77" s="61"/>
      <c r="BNL77" s="61"/>
      <c r="BNM77" s="61"/>
      <c r="BNN77" s="61"/>
      <c r="BNO77" s="61"/>
      <c r="BNP77" s="61"/>
      <c r="BNQ77" s="61"/>
      <c r="BNR77" s="61"/>
      <c r="BNS77" s="61"/>
      <c r="BNT77" s="61"/>
      <c r="BNU77" s="61"/>
      <c r="BNV77" s="61"/>
      <c r="BNW77" s="61"/>
      <c r="BNX77" s="61"/>
      <c r="BNY77" s="61"/>
      <c r="BNZ77" s="61"/>
      <c r="BOA77" s="61"/>
      <c r="BOB77" s="61"/>
      <c r="BOC77" s="61"/>
      <c r="BOD77" s="61"/>
      <c r="BOE77" s="61"/>
      <c r="BOF77" s="61"/>
      <c r="BOG77" s="61"/>
      <c r="BOH77" s="61"/>
      <c r="BOI77" s="61"/>
      <c r="BOJ77" s="61"/>
      <c r="BOK77" s="61"/>
      <c r="BOL77" s="61"/>
      <c r="BOM77" s="61"/>
      <c r="BON77" s="61"/>
      <c r="BOO77" s="61"/>
      <c r="BOP77" s="61"/>
      <c r="BOQ77" s="61"/>
      <c r="BOR77" s="61"/>
      <c r="BOS77" s="61"/>
      <c r="BOT77" s="61"/>
      <c r="BOU77" s="61"/>
      <c r="BOV77" s="61"/>
      <c r="BOW77" s="61"/>
      <c r="BOX77" s="61"/>
      <c r="BOY77" s="61"/>
      <c r="BOZ77" s="61"/>
      <c r="BPA77" s="61"/>
      <c r="BPB77" s="61"/>
      <c r="BPC77" s="61"/>
      <c r="BPD77" s="61"/>
      <c r="BPE77" s="61"/>
      <c r="BPF77" s="61"/>
      <c r="BPG77" s="61"/>
      <c r="BPH77" s="61"/>
      <c r="BPI77" s="61"/>
      <c r="BPJ77" s="61"/>
      <c r="BPK77" s="61"/>
      <c r="BPL77" s="61"/>
      <c r="BPM77" s="61"/>
      <c r="BPN77" s="61"/>
      <c r="BPO77" s="61"/>
      <c r="BPP77" s="61"/>
      <c r="BPQ77" s="61"/>
      <c r="BPR77" s="61"/>
      <c r="BPS77" s="61"/>
      <c r="BPT77" s="61"/>
      <c r="BPU77" s="61"/>
      <c r="BPV77" s="61"/>
      <c r="BPW77" s="61"/>
      <c r="BPX77" s="61"/>
      <c r="BPY77" s="61"/>
      <c r="BPZ77" s="61"/>
      <c r="BQA77" s="61"/>
      <c r="BQB77" s="61"/>
      <c r="BQC77" s="61"/>
      <c r="BQD77" s="61"/>
      <c r="BQE77" s="61"/>
      <c r="BQF77" s="61"/>
      <c r="BQG77" s="61"/>
      <c r="BQH77" s="61"/>
      <c r="BQI77" s="61"/>
      <c r="BQJ77" s="61"/>
      <c r="BQK77" s="61"/>
      <c r="BQL77" s="61"/>
      <c r="BQM77" s="61"/>
      <c r="BQN77" s="61"/>
      <c r="BQO77" s="61"/>
      <c r="BQP77" s="61"/>
      <c r="BQQ77" s="61"/>
      <c r="BQR77" s="61"/>
      <c r="BQS77" s="61"/>
      <c r="BQT77" s="61"/>
      <c r="BQU77" s="61"/>
      <c r="BQV77" s="61"/>
      <c r="BQW77" s="61"/>
      <c r="BQX77" s="61"/>
      <c r="BQY77" s="61"/>
      <c r="BQZ77" s="61"/>
      <c r="BRA77" s="61"/>
      <c r="BRB77" s="61"/>
      <c r="BRC77" s="61"/>
      <c r="BRD77" s="61"/>
      <c r="BRE77" s="61"/>
      <c r="BRF77" s="61"/>
      <c r="BRG77" s="61"/>
      <c r="BRH77" s="61"/>
      <c r="BRI77" s="61"/>
      <c r="BRJ77" s="61"/>
      <c r="BRK77" s="61"/>
      <c r="BRL77" s="61"/>
      <c r="BRM77" s="61"/>
      <c r="BRN77" s="61"/>
      <c r="BRO77" s="61"/>
      <c r="BRP77" s="61"/>
      <c r="BRQ77" s="61"/>
      <c r="BRR77" s="61"/>
      <c r="BRS77" s="61"/>
      <c r="BRT77" s="61"/>
      <c r="BRU77" s="61"/>
      <c r="BRV77" s="61"/>
      <c r="BRW77" s="61"/>
      <c r="BRX77" s="61"/>
      <c r="BRY77" s="61"/>
      <c r="BRZ77" s="61"/>
      <c r="BSA77" s="61"/>
      <c r="BSB77" s="61"/>
      <c r="BSC77" s="61"/>
      <c r="BSD77" s="61"/>
      <c r="BSE77" s="61"/>
      <c r="BSF77" s="61"/>
      <c r="BSG77" s="61"/>
      <c r="BSH77" s="61"/>
      <c r="BSI77" s="61"/>
      <c r="BSJ77" s="61"/>
      <c r="BSK77" s="61"/>
      <c r="BSL77" s="61"/>
      <c r="BSM77" s="61"/>
      <c r="BSN77" s="61"/>
      <c r="BSO77" s="61"/>
      <c r="BSP77" s="61"/>
      <c r="BSQ77" s="61"/>
      <c r="BSR77" s="61"/>
      <c r="BSS77" s="61"/>
      <c r="BST77" s="61"/>
      <c r="BSU77" s="61"/>
      <c r="BSV77" s="61"/>
      <c r="BSW77" s="61"/>
      <c r="BSX77" s="61"/>
      <c r="BSY77" s="61"/>
      <c r="BSZ77" s="61"/>
      <c r="BTA77" s="61"/>
      <c r="BTB77" s="61"/>
      <c r="BTC77" s="61"/>
      <c r="BTD77" s="61"/>
      <c r="BTE77" s="61"/>
      <c r="BTF77" s="61"/>
      <c r="BTG77" s="61"/>
      <c r="BTH77" s="61"/>
      <c r="BTI77" s="61"/>
      <c r="BTJ77" s="61"/>
      <c r="BTK77" s="61"/>
      <c r="BTL77" s="61"/>
      <c r="BTM77" s="61"/>
      <c r="BTN77" s="61"/>
      <c r="BTO77" s="61"/>
      <c r="BTP77" s="61"/>
      <c r="BTQ77" s="61"/>
      <c r="BTR77" s="61"/>
      <c r="BTS77" s="61"/>
      <c r="BTT77" s="61"/>
      <c r="BTU77" s="61"/>
      <c r="BTV77" s="61"/>
      <c r="BTW77" s="61"/>
      <c r="BTX77" s="61"/>
      <c r="BTY77" s="61"/>
      <c r="BTZ77" s="61"/>
      <c r="BUA77" s="61"/>
      <c r="BUB77" s="61"/>
      <c r="BUC77" s="61"/>
      <c r="BUD77" s="61"/>
      <c r="BUE77" s="61"/>
      <c r="BUF77" s="61"/>
      <c r="BUG77" s="61"/>
      <c r="BUH77" s="61"/>
      <c r="BUI77" s="61"/>
      <c r="BUJ77" s="61"/>
      <c r="BUK77" s="61"/>
      <c r="BUL77" s="61"/>
      <c r="BUM77" s="61"/>
      <c r="BUN77" s="61"/>
      <c r="BUO77" s="61"/>
      <c r="BUP77" s="61"/>
      <c r="BUQ77" s="61"/>
      <c r="BUR77" s="61"/>
      <c r="BUS77" s="61"/>
      <c r="BUT77" s="61"/>
      <c r="BUU77" s="61"/>
      <c r="BUV77" s="61"/>
      <c r="BUW77" s="61"/>
      <c r="BUX77" s="61"/>
      <c r="BUY77" s="61"/>
      <c r="BUZ77" s="61"/>
      <c r="BVA77" s="61"/>
      <c r="BVB77" s="61"/>
      <c r="BVC77" s="61"/>
      <c r="BVD77" s="61"/>
      <c r="BVE77" s="61"/>
      <c r="BVF77" s="61"/>
      <c r="BVG77" s="61"/>
      <c r="BVH77" s="61"/>
      <c r="BVI77" s="61"/>
      <c r="BVJ77" s="61"/>
      <c r="BVK77" s="61"/>
      <c r="BVL77" s="61"/>
      <c r="BVM77" s="61"/>
      <c r="BVN77" s="61"/>
      <c r="BVO77" s="61"/>
      <c r="BVP77" s="61"/>
      <c r="BVQ77" s="61"/>
      <c r="BVR77" s="61"/>
      <c r="BVS77" s="61"/>
      <c r="BVT77" s="61"/>
      <c r="BVU77" s="61"/>
      <c r="BVV77" s="61"/>
      <c r="BVW77" s="61"/>
      <c r="BVX77" s="61"/>
      <c r="BVY77" s="61"/>
      <c r="BVZ77" s="61"/>
      <c r="BWA77" s="61"/>
      <c r="BWB77" s="61"/>
      <c r="BWC77" s="61"/>
      <c r="BWD77" s="61"/>
      <c r="BWE77" s="61"/>
      <c r="BWF77" s="61"/>
      <c r="BWG77" s="61"/>
      <c r="BWH77" s="61"/>
      <c r="BWI77" s="61"/>
      <c r="BWJ77" s="61"/>
      <c r="BWK77" s="61"/>
      <c r="BWL77" s="61"/>
      <c r="BWM77" s="61"/>
      <c r="BWN77" s="61"/>
      <c r="BWO77" s="61"/>
      <c r="BWP77" s="61"/>
      <c r="BWQ77" s="61"/>
      <c r="BWR77" s="61"/>
      <c r="BWS77" s="61"/>
      <c r="BWT77" s="61"/>
      <c r="BWU77" s="61"/>
      <c r="BWV77" s="61"/>
      <c r="BWW77" s="61"/>
      <c r="BWX77" s="61"/>
      <c r="BWY77" s="61"/>
      <c r="BWZ77" s="61"/>
      <c r="BXA77" s="61"/>
      <c r="BXB77" s="61"/>
      <c r="BXC77" s="61"/>
      <c r="BXD77" s="61"/>
      <c r="BXE77" s="61"/>
      <c r="BXF77" s="61"/>
      <c r="BXG77" s="61"/>
      <c r="BXH77" s="61"/>
      <c r="BXI77" s="61"/>
      <c r="BXJ77" s="61"/>
      <c r="BXK77" s="61"/>
      <c r="BXL77" s="61"/>
      <c r="BXM77" s="61"/>
      <c r="BXN77" s="61"/>
      <c r="BXO77" s="61"/>
      <c r="BXP77" s="61"/>
      <c r="BXQ77" s="61"/>
      <c r="BXR77" s="61"/>
      <c r="BXS77" s="61"/>
      <c r="BXT77" s="61"/>
      <c r="BXU77" s="61"/>
      <c r="BXV77" s="61"/>
      <c r="BXW77" s="61"/>
      <c r="BXX77" s="61"/>
      <c r="BXY77" s="61"/>
      <c r="BXZ77" s="61"/>
      <c r="BYA77" s="61"/>
      <c r="BYB77" s="61"/>
      <c r="BYC77" s="61"/>
      <c r="BYD77" s="61"/>
      <c r="BYE77" s="61"/>
      <c r="BYF77" s="61"/>
      <c r="BYG77" s="61"/>
      <c r="BYH77" s="61"/>
      <c r="BYI77" s="61"/>
      <c r="BYJ77" s="61"/>
      <c r="BYK77" s="61"/>
      <c r="BYL77" s="61"/>
      <c r="BYM77" s="61"/>
      <c r="BYN77" s="61"/>
      <c r="BYO77" s="61"/>
      <c r="BYP77" s="61"/>
      <c r="BYQ77" s="61"/>
      <c r="BYR77" s="61"/>
      <c r="BYS77" s="61"/>
      <c r="BYT77" s="61"/>
      <c r="BYU77" s="61"/>
      <c r="BYV77" s="61"/>
      <c r="BYW77" s="61"/>
      <c r="BYX77" s="61"/>
      <c r="BYY77" s="61"/>
      <c r="BYZ77" s="61"/>
      <c r="BZA77" s="61"/>
      <c r="BZB77" s="61"/>
      <c r="BZC77" s="61"/>
      <c r="BZD77" s="61"/>
      <c r="BZE77" s="61"/>
      <c r="BZF77" s="61"/>
      <c r="BZG77" s="61"/>
      <c r="BZH77" s="61"/>
      <c r="BZI77" s="61"/>
      <c r="BZJ77" s="61"/>
      <c r="BZK77" s="61"/>
      <c r="BZL77" s="61"/>
      <c r="BZM77" s="61"/>
      <c r="BZN77" s="61"/>
      <c r="BZO77" s="61"/>
      <c r="BZP77" s="61"/>
      <c r="BZQ77" s="61"/>
      <c r="BZR77" s="61"/>
      <c r="BZS77" s="61"/>
      <c r="BZT77" s="61"/>
      <c r="BZU77" s="61"/>
      <c r="BZV77" s="61"/>
      <c r="BZW77" s="61"/>
      <c r="BZX77" s="61"/>
      <c r="BZY77" s="61"/>
      <c r="BZZ77" s="61"/>
      <c r="CAA77" s="61"/>
      <c r="CAB77" s="61"/>
      <c r="CAC77" s="61"/>
      <c r="CAD77" s="61"/>
      <c r="CAE77" s="61"/>
      <c r="CAF77" s="61"/>
      <c r="CAG77" s="61"/>
      <c r="CAH77" s="61"/>
      <c r="CAI77" s="61"/>
      <c r="CAJ77" s="61"/>
      <c r="CAK77" s="61"/>
      <c r="CAL77" s="61"/>
      <c r="CAM77" s="61"/>
      <c r="CAN77" s="61"/>
      <c r="CAO77" s="61"/>
      <c r="CAP77" s="61"/>
      <c r="CAQ77" s="61"/>
      <c r="CAR77" s="61"/>
      <c r="CAS77" s="61"/>
      <c r="CAT77" s="61"/>
      <c r="CAU77" s="61"/>
      <c r="CAV77" s="61"/>
      <c r="CAW77" s="61"/>
      <c r="CAX77" s="61"/>
      <c r="CAY77" s="61"/>
      <c r="CAZ77" s="61"/>
      <c r="CBA77" s="61"/>
      <c r="CBB77" s="61"/>
      <c r="CBC77" s="61"/>
      <c r="CBD77" s="61"/>
      <c r="CBE77" s="61"/>
      <c r="CBF77" s="61"/>
      <c r="CBG77" s="61"/>
      <c r="CBH77" s="61"/>
      <c r="CBI77" s="61"/>
      <c r="CBJ77" s="61"/>
      <c r="CBK77" s="61"/>
      <c r="CBL77" s="61"/>
      <c r="CBM77" s="61"/>
      <c r="CBN77" s="61"/>
      <c r="CBO77" s="61"/>
      <c r="CBP77" s="61"/>
      <c r="CBQ77" s="61"/>
      <c r="CBR77" s="61"/>
      <c r="CBS77" s="61"/>
      <c r="CBT77" s="61"/>
      <c r="CBU77" s="61"/>
      <c r="CBV77" s="61"/>
      <c r="CBW77" s="61"/>
      <c r="CBX77" s="61"/>
      <c r="CBY77" s="61"/>
      <c r="CBZ77" s="61"/>
      <c r="CCA77" s="61"/>
      <c r="CCB77" s="61"/>
      <c r="CCC77" s="61"/>
      <c r="CCD77" s="61"/>
      <c r="CCE77" s="61"/>
      <c r="CCF77" s="61"/>
      <c r="CCG77" s="61"/>
      <c r="CCH77" s="61"/>
      <c r="CCI77" s="61"/>
      <c r="CCJ77" s="61"/>
      <c r="CCK77" s="61"/>
      <c r="CCL77" s="61"/>
      <c r="CCM77" s="61"/>
      <c r="CCN77" s="61"/>
      <c r="CCO77" s="61"/>
      <c r="CCP77" s="61"/>
      <c r="CCQ77" s="61"/>
      <c r="CCR77" s="61"/>
      <c r="CCS77" s="61"/>
      <c r="CCT77" s="61"/>
      <c r="CCU77" s="61"/>
      <c r="CCV77" s="61"/>
      <c r="CCW77" s="61"/>
      <c r="CCX77" s="61"/>
      <c r="CCY77" s="61"/>
      <c r="CCZ77" s="61"/>
      <c r="CDA77" s="61"/>
      <c r="CDB77" s="61"/>
      <c r="CDC77" s="61"/>
      <c r="CDD77" s="61"/>
      <c r="CDE77" s="61"/>
      <c r="CDF77" s="61"/>
      <c r="CDG77" s="61"/>
      <c r="CDH77" s="61"/>
      <c r="CDI77" s="61"/>
      <c r="CDJ77" s="61"/>
      <c r="CDK77" s="61"/>
      <c r="CDL77" s="61"/>
      <c r="CDM77" s="61"/>
      <c r="CDN77" s="61"/>
      <c r="CDO77" s="61"/>
      <c r="CDP77" s="61"/>
      <c r="CDQ77" s="61"/>
      <c r="CDR77" s="61"/>
      <c r="CDS77" s="61"/>
      <c r="CDT77" s="61"/>
      <c r="CDU77" s="61"/>
      <c r="CDV77" s="61"/>
      <c r="CDW77" s="61"/>
      <c r="CDX77" s="61"/>
      <c r="CDY77" s="61"/>
      <c r="CDZ77" s="61"/>
      <c r="CEA77" s="61"/>
      <c r="CEB77" s="61"/>
      <c r="CEC77" s="61"/>
      <c r="CED77" s="61"/>
      <c r="CEE77" s="61"/>
      <c r="CEF77" s="61"/>
      <c r="CEG77" s="61"/>
      <c r="CEH77" s="61"/>
      <c r="CEI77" s="61"/>
      <c r="CEJ77" s="61"/>
      <c r="CEK77" s="61"/>
      <c r="CEL77" s="61"/>
      <c r="CEM77" s="61"/>
      <c r="CEN77" s="61"/>
      <c r="CEO77" s="61"/>
      <c r="CEP77" s="61"/>
      <c r="CEQ77" s="61"/>
      <c r="CER77" s="61"/>
      <c r="CES77" s="61"/>
      <c r="CET77" s="61"/>
      <c r="CEU77" s="61"/>
      <c r="CEV77" s="61"/>
      <c r="CEW77" s="61"/>
      <c r="CEX77" s="61"/>
      <c r="CEY77" s="61"/>
      <c r="CEZ77" s="61"/>
      <c r="CFA77" s="61"/>
      <c r="CFB77" s="61"/>
      <c r="CFC77" s="61"/>
      <c r="CFD77" s="61"/>
      <c r="CFE77" s="61"/>
      <c r="CFF77" s="61"/>
      <c r="CFG77" s="61"/>
      <c r="CFH77" s="61"/>
      <c r="CFI77" s="61"/>
      <c r="CFJ77" s="61"/>
      <c r="CFK77" s="61"/>
      <c r="CFL77" s="61"/>
      <c r="CFM77" s="61"/>
      <c r="CFN77" s="61"/>
      <c r="CFO77" s="61"/>
      <c r="CFP77" s="61"/>
      <c r="CFQ77" s="61"/>
      <c r="CFR77" s="61"/>
      <c r="CFS77" s="61"/>
      <c r="CFT77" s="61"/>
      <c r="CFU77" s="61"/>
      <c r="CFV77" s="61"/>
      <c r="CFW77" s="61"/>
      <c r="CFX77" s="61"/>
      <c r="CFY77" s="61"/>
      <c r="CFZ77" s="61"/>
      <c r="CGA77" s="61"/>
      <c r="CGB77" s="61"/>
      <c r="CGC77" s="61"/>
      <c r="CGD77" s="61"/>
      <c r="CGE77" s="61"/>
      <c r="CGF77" s="61"/>
      <c r="CGG77" s="61"/>
      <c r="CGH77" s="61"/>
      <c r="CGI77" s="61"/>
      <c r="CGJ77" s="61"/>
      <c r="CGK77" s="61"/>
      <c r="CGL77" s="61"/>
      <c r="CGM77" s="61"/>
      <c r="CGN77" s="61"/>
      <c r="CGO77" s="61"/>
      <c r="CGP77" s="61"/>
      <c r="CGQ77" s="61"/>
      <c r="CGR77" s="61"/>
      <c r="CGS77" s="61"/>
      <c r="CGT77" s="61"/>
      <c r="CGU77" s="61"/>
      <c r="CGV77" s="61"/>
      <c r="CGW77" s="61"/>
      <c r="CGX77" s="61"/>
      <c r="CGY77" s="61"/>
      <c r="CGZ77" s="61"/>
      <c r="CHA77" s="61"/>
      <c r="CHB77" s="61"/>
      <c r="CHC77" s="61"/>
      <c r="CHD77" s="61"/>
      <c r="CHE77" s="61"/>
      <c r="CHF77" s="61"/>
      <c r="CHG77" s="61"/>
      <c r="CHH77" s="61"/>
      <c r="CHI77" s="61"/>
      <c r="CHJ77" s="61"/>
      <c r="CHK77" s="61"/>
      <c r="CHL77" s="61"/>
      <c r="CHM77" s="61"/>
      <c r="CHN77" s="61"/>
      <c r="CHO77" s="61"/>
      <c r="CHP77" s="61"/>
      <c r="CHQ77" s="61"/>
      <c r="CHR77" s="61"/>
      <c r="CHS77" s="61"/>
      <c r="CHT77" s="61"/>
      <c r="CHU77" s="61"/>
      <c r="CHV77" s="61"/>
      <c r="CHW77" s="61"/>
      <c r="CHX77" s="61"/>
      <c r="CHY77" s="61"/>
      <c r="CHZ77" s="61"/>
      <c r="CIA77" s="61"/>
      <c r="CIB77" s="61"/>
      <c r="CIC77" s="61"/>
      <c r="CID77" s="61"/>
      <c r="CIE77" s="61"/>
      <c r="CIF77" s="61"/>
      <c r="CIG77" s="61"/>
      <c r="CIH77" s="61"/>
      <c r="CII77" s="61"/>
      <c r="CIJ77" s="61"/>
      <c r="CIK77" s="61"/>
      <c r="CIL77" s="61"/>
      <c r="CIM77" s="61"/>
      <c r="CIN77" s="61"/>
      <c r="CIO77" s="61"/>
      <c r="CIP77" s="61"/>
      <c r="CIQ77" s="61"/>
      <c r="CIR77" s="61"/>
      <c r="CIS77" s="61"/>
      <c r="CIT77" s="61"/>
      <c r="CIU77" s="61"/>
      <c r="CIV77" s="61"/>
      <c r="CIW77" s="61"/>
      <c r="CIX77" s="61"/>
      <c r="CIY77" s="61"/>
      <c r="CIZ77" s="61"/>
      <c r="CJA77" s="61"/>
      <c r="CJB77" s="61"/>
      <c r="CJC77" s="61"/>
      <c r="CJD77" s="61"/>
      <c r="CJE77" s="61"/>
      <c r="CJF77" s="61"/>
      <c r="CJG77" s="61"/>
      <c r="CJH77" s="61"/>
      <c r="CJI77" s="61"/>
      <c r="CJJ77" s="61"/>
      <c r="CJK77" s="61"/>
      <c r="CJL77" s="61"/>
      <c r="CJM77" s="61"/>
      <c r="CJN77" s="61"/>
      <c r="CJO77" s="61"/>
      <c r="CJP77" s="61"/>
      <c r="CJQ77" s="61"/>
      <c r="CJR77" s="61"/>
      <c r="CJS77" s="61"/>
      <c r="CJT77" s="61"/>
      <c r="CJU77" s="61"/>
      <c r="CJV77" s="61"/>
      <c r="CJW77" s="61"/>
      <c r="CJX77" s="61"/>
      <c r="CJY77" s="61"/>
      <c r="CJZ77" s="61"/>
      <c r="CKA77" s="61"/>
      <c r="CKB77" s="61"/>
      <c r="CKC77" s="61"/>
      <c r="CKD77" s="61"/>
      <c r="CKE77" s="61"/>
      <c r="CKF77" s="61"/>
      <c r="CKG77" s="61"/>
      <c r="CKH77" s="61"/>
      <c r="CKI77" s="61"/>
      <c r="CKJ77" s="61"/>
      <c r="CKK77" s="61"/>
      <c r="CKL77" s="61"/>
      <c r="CKM77" s="61"/>
      <c r="CKN77" s="61"/>
      <c r="CKO77" s="61"/>
      <c r="CKP77" s="61"/>
      <c r="CKQ77" s="61"/>
      <c r="CKR77" s="61"/>
      <c r="CKS77" s="61"/>
      <c r="CKT77" s="61"/>
      <c r="CKU77" s="61"/>
      <c r="CKV77" s="61"/>
      <c r="CKW77" s="61"/>
      <c r="CKX77" s="61"/>
      <c r="CKY77" s="61"/>
      <c r="CKZ77" s="61"/>
      <c r="CLA77" s="61"/>
      <c r="CLB77" s="61"/>
      <c r="CLC77" s="61"/>
      <c r="CLD77" s="61"/>
      <c r="CLE77" s="61"/>
      <c r="CLF77" s="61"/>
      <c r="CLG77" s="61"/>
      <c r="CLH77" s="61"/>
      <c r="CLI77" s="61"/>
      <c r="CLJ77" s="61"/>
      <c r="CLK77" s="61"/>
      <c r="CLL77" s="61"/>
      <c r="CLM77" s="61"/>
      <c r="CLN77" s="61"/>
      <c r="CLO77" s="61"/>
      <c r="CLP77" s="61"/>
      <c r="CLQ77" s="61"/>
      <c r="CLR77" s="61"/>
      <c r="CLS77" s="61"/>
      <c r="CLT77" s="61"/>
      <c r="CLU77" s="61"/>
      <c r="CLV77" s="61"/>
      <c r="CLW77" s="61"/>
      <c r="CLX77" s="61"/>
      <c r="CLY77" s="61"/>
      <c r="CLZ77" s="61"/>
      <c r="CMA77" s="61"/>
      <c r="CMB77" s="61"/>
      <c r="CMC77" s="61"/>
      <c r="CMD77" s="61"/>
      <c r="CME77" s="61"/>
      <c r="CMF77" s="61"/>
      <c r="CMG77" s="61"/>
      <c r="CMH77" s="61"/>
      <c r="CMI77" s="61"/>
      <c r="CMJ77" s="61"/>
      <c r="CMK77" s="61"/>
      <c r="CML77" s="61"/>
      <c r="CMM77" s="61"/>
      <c r="CMN77" s="61"/>
      <c r="CMO77" s="61"/>
      <c r="CMP77" s="61"/>
      <c r="CMQ77" s="61"/>
      <c r="CMR77" s="61"/>
      <c r="CMS77" s="61"/>
      <c r="CMT77" s="61"/>
      <c r="CMU77" s="61"/>
      <c r="CMV77" s="61"/>
      <c r="CMW77" s="61"/>
      <c r="CMX77" s="61"/>
      <c r="CMY77" s="61"/>
      <c r="CMZ77" s="61"/>
      <c r="CNA77" s="61"/>
      <c r="CNB77" s="61"/>
      <c r="CNC77" s="61"/>
      <c r="CND77" s="61"/>
      <c r="CNE77" s="61"/>
      <c r="CNF77" s="61"/>
      <c r="CNG77" s="61"/>
      <c r="CNH77" s="61"/>
      <c r="CNI77" s="61"/>
      <c r="CNJ77" s="61"/>
      <c r="CNK77" s="61"/>
      <c r="CNL77" s="61"/>
      <c r="CNM77" s="61"/>
      <c r="CNN77" s="61"/>
      <c r="CNO77" s="61"/>
      <c r="CNP77" s="61"/>
      <c r="CNQ77" s="61"/>
      <c r="CNR77" s="61"/>
      <c r="CNS77" s="61"/>
      <c r="CNT77" s="61"/>
      <c r="CNU77" s="61"/>
      <c r="CNV77" s="61"/>
      <c r="CNW77" s="61"/>
      <c r="CNX77" s="61"/>
      <c r="CNY77" s="61"/>
      <c r="CNZ77" s="61"/>
      <c r="COA77" s="61"/>
      <c r="COB77" s="61"/>
      <c r="COC77" s="61"/>
      <c r="COD77" s="61"/>
      <c r="COE77" s="61"/>
      <c r="COF77" s="61"/>
      <c r="COG77" s="61"/>
      <c r="COH77" s="61"/>
      <c r="COI77" s="61"/>
      <c r="COJ77" s="61"/>
      <c r="COK77" s="61"/>
      <c r="COL77" s="61"/>
      <c r="COM77" s="61"/>
      <c r="CON77" s="61"/>
      <c r="COO77" s="61"/>
      <c r="COP77" s="61"/>
      <c r="COQ77" s="61"/>
      <c r="COR77" s="61"/>
      <c r="COS77" s="61"/>
      <c r="COT77" s="61"/>
      <c r="COU77" s="61"/>
      <c r="COV77" s="61"/>
      <c r="COW77" s="61"/>
      <c r="COX77" s="61"/>
      <c r="COY77" s="61"/>
      <c r="COZ77" s="61"/>
      <c r="CPA77" s="61"/>
      <c r="CPB77" s="61"/>
      <c r="CPC77" s="61"/>
      <c r="CPD77" s="61"/>
      <c r="CPE77" s="61"/>
      <c r="CPF77" s="61"/>
      <c r="CPG77" s="61"/>
      <c r="CPH77" s="61"/>
      <c r="CPI77" s="61"/>
      <c r="CPJ77" s="61"/>
      <c r="CPK77" s="61"/>
      <c r="CPL77" s="61"/>
      <c r="CPM77" s="61"/>
      <c r="CPN77" s="61"/>
      <c r="CPO77" s="61"/>
      <c r="CPP77" s="61"/>
      <c r="CPQ77" s="61"/>
      <c r="CPR77" s="61"/>
      <c r="CPS77" s="61"/>
      <c r="CPT77" s="61"/>
      <c r="CPU77" s="61"/>
      <c r="CPV77" s="61"/>
      <c r="CPW77" s="61"/>
      <c r="CPX77" s="61"/>
      <c r="CPY77" s="61"/>
      <c r="CPZ77" s="61"/>
      <c r="CQA77" s="61"/>
      <c r="CQB77" s="61"/>
      <c r="CQC77" s="61"/>
      <c r="CQD77" s="61"/>
      <c r="CQE77" s="61"/>
      <c r="CQF77" s="61"/>
      <c r="CQG77" s="61"/>
      <c r="CQH77" s="61"/>
      <c r="CQI77" s="61"/>
      <c r="CQJ77" s="61"/>
      <c r="CQK77" s="61"/>
      <c r="CQL77" s="61"/>
      <c r="CQM77" s="61"/>
      <c r="CQN77" s="61"/>
      <c r="CQO77" s="61"/>
      <c r="CQP77" s="61"/>
      <c r="CQQ77" s="61"/>
      <c r="CQR77" s="61"/>
      <c r="CQS77" s="61"/>
      <c r="CQT77" s="61"/>
      <c r="CQU77" s="61"/>
      <c r="CQV77" s="61"/>
      <c r="CQW77" s="61"/>
      <c r="CQX77" s="61"/>
      <c r="CQY77" s="61"/>
      <c r="CQZ77" s="61"/>
      <c r="CRA77" s="61"/>
      <c r="CRB77" s="61"/>
      <c r="CRC77" s="61"/>
      <c r="CRD77" s="61"/>
      <c r="CRE77" s="61"/>
      <c r="CRF77" s="61"/>
      <c r="CRG77" s="61"/>
      <c r="CRH77" s="61"/>
      <c r="CRI77" s="61"/>
      <c r="CRJ77" s="61"/>
      <c r="CRK77" s="61"/>
      <c r="CRL77" s="61"/>
      <c r="CRM77" s="61"/>
      <c r="CRN77" s="61"/>
      <c r="CRO77" s="61"/>
      <c r="CRP77" s="61"/>
      <c r="CRQ77" s="61"/>
      <c r="CRR77" s="61"/>
      <c r="CRS77" s="61"/>
      <c r="CRT77" s="61"/>
      <c r="CRU77" s="61"/>
      <c r="CRV77" s="61"/>
      <c r="CRW77" s="61"/>
      <c r="CRX77" s="61"/>
      <c r="CRY77" s="61"/>
      <c r="CRZ77" s="61"/>
      <c r="CSA77" s="61"/>
      <c r="CSB77" s="61"/>
      <c r="CSC77" s="61"/>
      <c r="CSD77" s="61"/>
      <c r="CSE77" s="61"/>
      <c r="CSF77" s="61"/>
      <c r="CSG77" s="61"/>
      <c r="CSH77" s="61"/>
      <c r="CSI77" s="61"/>
      <c r="CSJ77" s="61"/>
      <c r="CSK77" s="61"/>
      <c r="CSL77" s="61"/>
      <c r="CSM77" s="61"/>
      <c r="CSN77" s="61"/>
      <c r="CSO77" s="61"/>
      <c r="CSP77" s="61"/>
      <c r="CSQ77" s="61"/>
      <c r="CSR77" s="61"/>
      <c r="CSS77" s="61"/>
      <c r="CST77" s="61"/>
      <c r="CSU77" s="61"/>
      <c r="CSV77" s="61"/>
      <c r="CSW77" s="61"/>
      <c r="CSX77" s="61"/>
      <c r="CSY77" s="61"/>
      <c r="CSZ77" s="61"/>
      <c r="CTA77" s="61"/>
      <c r="CTB77" s="61"/>
      <c r="CTC77" s="61"/>
      <c r="CTD77" s="61"/>
      <c r="CTE77" s="61"/>
      <c r="CTF77" s="61"/>
      <c r="CTG77" s="61"/>
      <c r="CTH77" s="61"/>
      <c r="CTI77" s="61"/>
      <c r="CTJ77" s="61"/>
      <c r="CTK77" s="61"/>
      <c r="CTL77" s="61"/>
      <c r="CTM77" s="61"/>
      <c r="CTN77" s="61"/>
      <c r="CTO77" s="61"/>
      <c r="CTP77" s="61"/>
      <c r="CTQ77" s="61"/>
      <c r="CTR77" s="61"/>
      <c r="CTS77" s="61"/>
      <c r="CTT77" s="61"/>
      <c r="CTU77" s="61"/>
      <c r="CTV77" s="61"/>
      <c r="CTW77" s="61"/>
      <c r="CTX77" s="61"/>
      <c r="CTY77" s="61"/>
      <c r="CTZ77" s="61"/>
      <c r="CUA77" s="61"/>
      <c r="CUB77" s="61"/>
      <c r="CUC77" s="61"/>
      <c r="CUD77" s="61"/>
      <c r="CUE77" s="61"/>
      <c r="CUF77" s="61"/>
      <c r="CUG77" s="61"/>
      <c r="CUH77" s="61"/>
      <c r="CUI77" s="61"/>
      <c r="CUJ77" s="61"/>
      <c r="CUK77" s="61"/>
      <c r="CUL77" s="61"/>
      <c r="CUM77" s="61"/>
      <c r="CUN77" s="61"/>
      <c r="CUO77" s="61"/>
      <c r="CUP77" s="61"/>
      <c r="CUQ77" s="61"/>
      <c r="CUR77" s="61"/>
      <c r="CUS77" s="61"/>
      <c r="CUT77" s="61"/>
      <c r="CUU77" s="61"/>
      <c r="CUV77" s="61"/>
      <c r="CUW77" s="61"/>
      <c r="CUX77" s="61"/>
      <c r="CUY77" s="61"/>
      <c r="CUZ77" s="61"/>
      <c r="CVA77" s="61"/>
      <c r="CVB77" s="61"/>
      <c r="CVC77" s="61"/>
      <c r="CVD77" s="61"/>
      <c r="CVE77" s="61"/>
      <c r="CVF77" s="61"/>
      <c r="CVG77" s="61"/>
      <c r="CVH77" s="61"/>
      <c r="CVI77" s="61"/>
      <c r="CVJ77" s="61"/>
      <c r="CVK77" s="61"/>
      <c r="CVL77" s="61"/>
      <c r="CVM77" s="61"/>
      <c r="CVN77" s="61"/>
      <c r="CVO77" s="61"/>
      <c r="CVP77" s="61"/>
      <c r="CVQ77" s="61"/>
      <c r="CVR77" s="61"/>
      <c r="CVS77" s="61"/>
      <c r="CVT77" s="61"/>
      <c r="CVU77" s="61"/>
      <c r="CVV77" s="61"/>
      <c r="CVW77" s="61"/>
      <c r="CVX77" s="61"/>
      <c r="CVY77" s="61"/>
      <c r="CVZ77" s="61"/>
      <c r="CWA77" s="61"/>
      <c r="CWB77" s="61"/>
      <c r="CWC77" s="61"/>
      <c r="CWD77" s="61"/>
      <c r="CWE77" s="61"/>
      <c r="CWF77" s="61"/>
      <c r="CWG77" s="61"/>
      <c r="CWH77" s="61"/>
      <c r="CWI77" s="61"/>
      <c r="CWJ77" s="61"/>
      <c r="CWK77" s="61"/>
      <c r="CWL77" s="61"/>
      <c r="CWM77" s="61"/>
      <c r="CWN77" s="61"/>
      <c r="CWO77" s="61"/>
      <c r="CWP77" s="61"/>
      <c r="CWQ77" s="61"/>
      <c r="CWR77" s="61"/>
      <c r="CWS77" s="61"/>
      <c r="CWT77" s="61"/>
      <c r="CWU77" s="61"/>
      <c r="CWV77" s="61"/>
      <c r="CWW77" s="61"/>
      <c r="CWX77" s="61"/>
      <c r="CWY77" s="61"/>
      <c r="CWZ77" s="61"/>
      <c r="CXA77" s="61"/>
      <c r="CXB77" s="61"/>
      <c r="CXC77" s="61"/>
      <c r="CXD77" s="61"/>
      <c r="CXE77" s="61"/>
      <c r="CXF77" s="61"/>
      <c r="CXG77" s="61"/>
      <c r="CXH77" s="61"/>
      <c r="CXI77" s="61"/>
      <c r="CXJ77" s="61"/>
      <c r="CXK77" s="61"/>
      <c r="CXL77" s="61"/>
      <c r="CXM77" s="61"/>
      <c r="CXN77" s="61"/>
      <c r="CXO77" s="61"/>
      <c r="CXP77" s="61"/>
      <c r="CXQ77" s="61"/>
      <c r="CXR77" s="61"/>
      <c r="CXS77" s="61"/>
      <c r="CXT77" s="61"/>
      <c r="CXU77" s="61"/>
      <c r="CXV77" s="61"/>
      <c r="CXW77" s="61"/>
      <c r="CXX77" s="61"/>
      <c r="CXY77" s="61"/>
      <c r="CXZ77" s="61"/>
      <c r="CYA77" s="61"/>
      <c r="CYB77" s="61"/>
      <c r="CYC77" s="61"/>
      <c r="CYD77" s="61"/>
      <c r="CYE77" s="61"/>
      <c r="CYF77" s="61"/>
      <c r="CYG77" s="61"/>
      <c r="CYH77" s="61"/>
      <c r="CYI77" s="61"/>
      <c r="CYJ77" s="61"/>
      <c r="CYK77" s="61"/>
      <c r="CYL77" s="61"/>
      <c r="CYM77" s="61"/>
      <c r="CYN77" s="61"/>
      <c r="CYO77" s="61"/>
      <c r="CYP77" s="61"/>
      <c r="CYQ77" s="61"/>
      <c r="CYR77" s="61"/>
      <c r="CYS77" s="61"/>
      <c r="CYT77" s="61"/>
      <c r="CYU77" s="61"/>
      <c r="CYV77" s="61"/>
      <c r="CYW77" s="61"/>
      <c r="CYX77" s="61"/>
      <c r="CYY77" s="61"/>
      <c r="CYZ77" s="61"/>
      <c r="CZA77" s="61"/>
      <c r="CZB77" s="61"/>
      <c r="CZC77" s="61"/>
      <c r="CZD77" s="61"/>
      <c r="CZE77" s="61"/>
      <c r="CZF77" s="61"/>
      <c r="CZG77" s="61"/>
      <c r="CZH77" s="61"/>
      <c r="CZI77" s="61"/>
      <c r="CZJ77" s="61"/>
      <c r="CZK77" s="61"/>
      <c r="CZL77" s="61"/>
      <c r="CZM77" s="61"/>
      <c r="CZN77" s="61"/>
      <c r="CZO77" s="61"/>
      <c r="CZP77" s="61"/>
      <c r="CZQ77" s="61"/>
      <c r="CZR77" s="61"/>
      <c r="CZS77" s="61"/>
      <c r="CZT77" s="61"/>
      <c r="CZU77" s="61"/>
      <c r="CZV77" s="61"/>
      <c r="CZW77" s="61"/>
      <c r="CZX77" s="61"/>
      <c r="CZY77" s="61"/>
      <c r="CZZ77" s="61"/>
      <c r="DAA77" s="61"/>
      <c r="DAB77" s="61"/>
      <c r="DAC77" s="61"/>
      <c r="DAD77" s="61"/>
      <c r="DAE77" s="61"/>
      <c r="DAF77" s="61"/>
      <c r="DAG77" s="61"/>
      <c r="DAH77" s="61"/>
      <c r="DAI77" s="61"/>
      <c r="DAJ77" s="61"/>
      <c r="DAK77" s="61"/>
      <c r="DAL77" s="61"/>
      <c r="DAM77" s="61"/>
      <c r="DAN77" s="61"/>
      <c r="DAO77" s="61"/>
      <c r="DAP77" s="61"/>
      <c r="DAQ77" s="61"/>
      <c r="DAR77" s="61"/>
      <c r="DAS77" s="61"/>
      <c r="DAT77" s="61"/>
      <c r="DAU77" s="61"/>
      <c r="DAV77" s="61"/>
      <c r="DAW77" s="61"/>
      <c r="DAX77" s="61"/>
      <c r="DAY77" s="61"/>
      <c r="DAZ77" s="61"/>
      <c r="DBA77" s="61"/>
      <c r="DBB77" s="61"/>
      <c r="DBC77" s="61"/>
      <c r="DBD77" s="61"/>
      <c r="DBE77" s="61"/>
      <c r="DBF77" s="61"/>
      <c r="DBG77" s="61"/>
      <c r="DBH77" s="61"/>
      <c r="DBI77" s="61"/>
      <c r="DBJ77" s="61"/>
      <c r="DBK77" s="61"/>
      <c r="DBL77" s="61"/>
      <c r="DBM77" s="61"/>
      <c r="DBN77" s="61"/>
      <c r="DBO77" s="61"/>
      <c r="DBP77" s="61"/>
      <c r="DBQ77" s="61"/>
      <c r="DBR77" s="61"/>
      <c r="DBS77" s="61"/>
      <c r="DBT77" s="61"/>
      <c r="DBU77" s="61"/>
      <c r="DBV77" s="61"/>
      <c r="DBW77" s="61"/>
      <c r="DBX77" s="61"/>
      <c r="DBY77" s="61"/>
      <c r="DBZ77" s="61"/>
      <c r="DCA77" s="61"/>
      <c r="DCB77" s="61"/>
      <c r="DCC77" s="61"/>
      <c r="DCD77" s="61"/>
      <c r="DCE77" s="61"/>
      <c r="DCF77" s="61"/>
      <c r="DCG77" s="61"/>
      <c r="DCH77" s="61"/>
      <c r="DCI77" s="61"/>
      <c r="DCJ77" s="61"/>
      <c r="DCK77" s="61"/>
      <c r="DCL77" s="61"/>
      <c r="DCM77" s="61"/>
      <c r="DCN77" s="61"/>
      <c r="DCO77" s="61"/>
      <c r="DCP77" s="61"/>
      <c r="DCQ77" s="61"/>
      <c r="DCR77" s="61"/>
      <c r="DCS77" s="61"/>
      <c r="DCT77" s="61"/>
      <c r="DCU77" s="61"/>
      <c r="DCV77" s="61"/>
      <c r="DCW77" s="61"/>
      <c r="DCX77" s="61"/>
      <c r="DCY77" s="61"/>
      <c r="DCZ77" s="61"/>
      <c r="DDA77" s="61"/>
      <c r="DDB77" s="61"/>
      <c r="DDC77" s="61"/>
      <c r="DDD77" s="61"/>
      <c r="DDE77" s="61"/>
      <c r="DDF77" s="61"/>
      <c r="DDG77" s="61"/>
      <c r="DDH77" s="61"/>
      <c r="DDI77" s="61"/>
      <c r="DDJ77" s="61"/>
      <c r="DDK77" s="61"/>
      <c r="DDL77" s="61"/>
      <c r="DDM77" s="61"/>
      <c r="DDN77" s="61"/>
      <c r="DDO77" s="61"/>
      <c r="DDP77" s="61"/>
      <c r="DDQ77" s="61"/>
      <c r="DDR77" s="61"/>
      <c r="DDS77" s="61"/>
      <c r="DDT77" s="61"/>
      <c r="DDU77" s="61"/>
      <c r="DDV77" s="61"/>
      <c r="DDW77" s="61"/>
      <c r="DDX77" s="61"/>
      <c r="DDY77" s="61"/>
      <c r="DDZ77" s="61"/>
      <c r="DEA77" s="61"/>
      <c r="DEB77" s="61"/>
      <c r="DEC77" s="61"/>
      <c r="DED77" s="61"/>
      <c r="DEE77" s="61"/>
      <c r="DEF77" s="61"/>
      <c r="DEG77" s="61"/>
      <c r="DEH77" s="61"/>
      <c r="DEI77" s="61"/>
      <c r="DEJ77" s="61"/>
      <c r="DEK77" s="61"/>
      <c r="DEL77" s="61"/>
      <c r="DEM77" s="61"/>
      <c r="DEN77" s="61"/>
      <c r="DEO77" s="61"/>
      <c r="DEP77" s="61"/>
      <c r="DEQ77" s="61"/>
      <c r="DER77" s="61"/>
      <c r="DES77" s="61"/>
      <c r="DET77" s="61"/>
      <c r="DEU77" s="61"/>
      <c r="DEV77" s="61"/>
      <c r="DEW77" s="61"/>
      <c r="DEX77" s="61"/>
      <c r="DEY77" s="61"/>
      <c r="DEZ77" s="61"/>
      <c r="DFA77" s="61"/>
      <c r="DFB77" s="61"/>
      <c r="DFC77" s="61"/>
      <c r="DFD77" s="61"/>
      <c r="DFE77" s="61"/>
      <c r="DFF77" s="61"/>
      <c r="DFG77" s="61"/>
      <c r="DFH77" s="61"/>
      <c r="DFI77" s="61"/>
      <c r="DFJ77" s="61"/>
      <c r="DFK77" s="61"/>
      <c r="DFL77" s="61"/>
      <c r="DFM77" s="61"/>
      <c r="DFN77" s="61"/>
      <c r="DFO77" s="61"/>
      <c r="DFP77" s="61"/>
      <c r="DFQ77" s="61"/>
      <c r="DFR77" s="61"/>
      <c r="DFS77" s="61"/>
      <c r="DFT77" s="61"/>
      <c r="DFU77" s="61"/>
      <c r="DFV77" s="61"/>
      <c r="DFW77" s="61"/>
      <c r="DFX77" s="61"/>
      <c r="DFY77" s="61"/>
      <c r="DFZ77" s="61"/>
      <c r="DGA77" s="61"/>
      <c r="DGB77" s="61"/>
      <c r="DGC77" s="61"/>
      <c r="DGD77" s="61"/>
      <c r="DGE77" s="61"/>
      <c r="DGF77" s="61"/>
      <c r="DGG77" s="61"/>
      <c r="DGH77" s="61"/>
      <c r="DGI77" s="61"/>
      <c r="DGJ77" s="61"/>
      <c r="DGK77" s="61"/>
      <c r="DGL77" s="61"/>
      <c r="DGM77" s="61"/>
      <c r="DGN77" s="61"/>
      <c r="DGO77" s="61"/>
      <c r="DGP77" s="61"/>
      <c r="DGQ77" s="61"/>
      <c r="DGR77" s="61"/>
      <c r="DGS77" s="61"/>
      <c r="DGT77" s="61"/>
      <c r="DGU77" s="61"/>
      <c r="DGV77" s="61"/>
      <c r="DGW77" s="61"/>
      <c r="DGX77" s="61"/>
      <c r="DGY77" s="61"/>
      <c r="DGZ77" s="61"/>
      <c r="DHA77" s="61"/>
      <c r="DHB77" s="61"/>
      <c r="DHC77" s="61"/>
      <c r="DHD77" s="61"/>
      <c r="DHE77" s="61"/>
      <c r="DHF77" s="61"/>
      <c r="DHG77" s="61"/>
      <c r="DHH77" s="61"/>
      <c r="DHI77" s="61"/>
      <c r="DHJ77" s="61"/>
      <c r="DHK77" s="61"/>
      <c r="DHL77" s="61"/>
      <c r="DHM77" s="61"/>
      <c r="DHN77" s="61"/>
      <c r="DHO77" s="61"/>
      <c r="DHP77" s="61"/>
      <c r="DHQ77" s="61"/>
      <c r="DHR77" s="61"/>
      <c r="DHS77" s="61"/>
      <c r="DHT77" s="61"/>
      <c r="DHU77" s="61"/>
      <c r="DHV77" s="61"/>
      <c r="DHW77" s="61"/>
      <c r="DHX77" s="61"/>
      <c r="DHY77" s="61"/>
      <c r="DHZ77" s="61"/>
      <c r="DIA77" s="61"/>
      <c r="DIB77" s="61"/>
      <c r="DIC77" s="61"/>
      <c r="DID77" s="61"/>
      <c r="DIE77" s="61"/>
      <c r="DIF77" s="61"/>
      <c r="DIG77" s="61"/>
      <c r="DIH77" s="61"/>
      <c r="DII77" s="61"/>
      <c r="DIJ77" s="61"/>
      <c r="DIK77" s="61"/>
      <c r="DIL77" s="61"/>
      <c r="DIM77" s="61"/>
      <c r="DIN77" s="61"/>
      <c r="DIO77" s="61"/>
      <c r="DIP77" s="61"/>
      <c r="DIQ77" s="61"/>
      <c r="DIR77" s="61"/>
      <c r="DIS77" s="61"/>
      <c r="DIT77" s="61"/>
      <c r="DIU77" s="61"/>
      <c r="DIV77" s="61"/>
      <c r="DIW77" s="61"/>
      <c r="DIX77" s="61"/>
      <c r="DIY77" s="61"/>
      <c r="DIZ77" s="61"/>
      <c r="DJA77" s="61"/>
      <c r="DJB77" s="61"/>
      <c r="DJC77" s="61"/>
      <c r="DJD77" s="61"/>
      <c r="DJE77" s="61"/>
      <c r="DJF77" s="61"/>
      <c r="DJG77" s="61"/>
      <c r="DJH77" s="61"/>
      <c r="DJI77" s="61"/>
      <c r="DJJ77" s="61"/>
      <c r="DJK77" s="61"/>
      <c r="DJL77" s="61"/>
      <c r="DJM77" s="61"/>
      <c r="DJN77" s="61"/>
      <c r="DJO77" s="61"/>
      <c r="DJP77" s="61"/>
      <c r="DJQ77" s="61"/>
      <c r="DJR77" s="61"/>
      <c r="DJS77" s="61"/>
      <c r="DJT77" s="61"/>
      <c r="DJU77" s="61"/>
      <c r="DJV77" s="61"/>
      <c r="DJW77" s="61"/>
      <c r="DJX77" s="61"/>
      <c r="DJY77" s="61"/>
      <c r="DJZ77" s="61"/>
      <c r="DKA77" s="61"/>
      <c r="DKB77" s="61"/>
      <c r="DKC77" s="61"/>
      <c r="DKD77" s="61"/>
      <c r="DKE77" s="61"/>
      <c r="DKF77" s="61"/>
      <c r="DKG77" s="61"/>
      <c r="DKH77" s="61"/>
      <c r="DKI77" s="61"/>
      <c r="DKJ77" s="61"/>
      <c r="DKK77" s="61"/>
      <c r="DKL77" s="61"/>
      <c r="DKM77" s="61"/>
      <c r="DKN77" s="61"/>
      <c r="DKO77" s="61"/>
      <c r="DKP77" s="61"/>
      <c r="DKQ77" s="61"/>
      <c r="DKR77" s="61"/>
      <c r="DKS77" s="61"/>
      <c r="DKT77" s="61"/>
      <c r="DKU77" s="61"/>
      <c r="DKV77" s="61"/>
      <c r="DKW77" s="61"/>
      <c r="DKX77" s="61"/>
      <c r="DKY77" s="61"/>
      <c r="DKZ77" s="61"/>
      <c r="DLA77" s="61"/>
      <c r="DLB77" s="61"/>
      <c r="DLC77" s="61"/>
      <c r="DLD77" s="61"/>
      <c r="DLE77" s="61"/>
      <c r="DLF77" s="61"/>
      <c r="DLG77" s="61"/>
      <c r="DLH77" s="61"/>
      <c r="DLI77" s="61"/>
      <c r="DLJ77" s="61"/>
      <c r="DLK77" s="61"/>
      <c r="DLL77" s="61"/>
      <c r="DLM77" s="61"/>
      <c r="DLN77" s="61"/>
      <c r="DLO77" s="61"/>
      <c r="DLP77" s="61"/>
      <c r="DLQ77" s="61"/>
      <c r="DLR77" s="61"/>
      <c r="DLS77" s="61"/>
      <c r="DLT77" s="61"/>
      <c r="DLU77" s="61"/>
      <c r="DLV77" s="61"/>
      <c r="DLW77" s="61"/>
      <c r="DLX77" s="61"/>
      <c r="DLY77" s="61"/>
      <c r="DLZ77" s="61"/>
      <c r="DMA77" s="61"/>
      <c r="DMB77" s="61"/>
      <c r="DMC77" s="61"/>
      <c r="DMD77" s="61"/>
      <c r="DME77" s="61"/>
      <c r="DMF77" s="61"/>
      <c r="DMG77" s="61"/>
      <c r="DMH77" s="61"/>
      <c r="DMI77" s="61"/>
      <c r="DMJ77" s="61"/>
      <c r="DMK77" s="61"/>
      <c r="DML77" s="61"/>
      <c r="DMM77" s="61"/>
      <c r="DMN77" s="61"/>
      <c r="DMO77" s="61"/>
      <c r="DMP77" s="61"/>
      <c r="DMQ77" s="61"/>
      <c r="DMR77" s="61"/>
      <c r="DMS77" s="61"/>
      <c r="DMT77" s="61"/>
      <c r="DMU77" s="61"/>
      <c r="DMV77" s="61"/>
      <c r="DMW77" s="61"/>
      <c r="DMX77" s="61"/>
      <c r="DMY77" s="61"/>
      <c r="DMZ77" s="61"/>
      <c r="DNA77" s="61"/>
      <c r="DNB77" s="61"/>
      <c r="DNC77" s="61"/>
      <c r="DND77" s="61"/>
      <c r="DNE77" s="61"/>
      <c r="DNF77" s="61"/>
      <c r="DNG77" s="61"/>
      <c r="DNH77" s="61"/>
      <c r="DNI77" s="61"/>
      <c r="DNJ77" s="61"/>
      <c r="DNK77" s="61"/>
      <c r="DNL77" s="61"/>
      <c r="DNM77" s="61"/>
      <c r="DNN77" s="61"/>
      <c r="DNO77" s="61"/>
      <c r="DNP77" s="61"/>
      <c r="DNQ77" s="61"/>
      <c r="DNR77" s="61"/>
      <c r="DNS77" s="61"/>
      <c r="DNT77" s="61"/>
      <c r="DNU77" s="61"/>
      <c r="DNV77" s="61"/>
      <c r="DNW77" s="61"/>
      <c r="DNX77" s="61"/>
      <c r="DNY77" s="61"/>
      <c r="DNZ77" s="61"/>
      <c r="DOA77" s="61"/>
      <c r="DOB77" s="61"/>
      <c r="DOC77" s="61"/>
      <c r="DOD77" s="61"/>
      <c r="DOE77" s="61"/>
      <c r="DOF77" s="61"/>
      <c r="DOG77" s="61"/>
      <c r="DOH77" s="61"/>
      <c r="DOI77" s="61"/>
      <c r="DOJ77" s="61"/>
      <c r="DOK77" s="61"/>
      <c r="DOL77" s="61"/>
      <c r="DOM77" s="61"/>
      <c r="DON77" s="61"/>
      <c r="DOO77" s="61"/>
      <c r="DOP77" s="61"/>
      <c r="DOQ77" s="61"/>
      <c r="DOR77" s="61"/>
      <c r="DOS77" s="61"/>
      <c r="DOT77" s="61"/>
      <c r="DOU77" s="61"/>
      <c r="DOV77" s="61"/>
      <c r="DOW77" s="61"/>
      <c r="DOX77" s="61"/>
      <c r="DOY77" s="61"/>
      <c r="DOZ77" s="61"/>
      <c r="DPA77" s="61"/>
      <c r="DPB77" s="61"/>
      <c r="DPC77" s="61"/>
      <c r="DPD77" s="61"/>
      <c r="DPE77" s="61"/>
      <c r="DPF77" s="61"/>
      <c r="DPG77" s="61"/>
      <c r="DPH77" s="61"/>
      <c r="DPI77" s="61"/>
      <c r="DPJ77" s="61"/>
      <c r="DPK77" s="61"/>
      <c r="DPL77" s="61"/>
      <c r="DPM77" s="61"/>
      <c r="DPN77" s="61"/>
      <c r="DPO77" s="61"/>
      <c r="DPP77" s="61"/>
      <c r="DPQ77" s="61"/>
      <c r="DPR77" s="61"/>
      <c r="DPS77" s="61"/>
      <c r="DPT77" s="61"/>
      <c r="DPU77" s="61"/>
      <c r="DPV77" s="61"/>
      <c r="DPW77" s="61"/>
      <c r="DPX77" s="61"/>
      <c r="DPY77" s="61"/>
      <c r="DPZ77" s="61"/>
      <c r="DQA77" s="61"/>
      <c r="DQB77" s="61"/>
      <c r="DQC77" s="61"/>
      <c r="DQD77" s="61"/>
      <c r="DQE77" s="61"/>
      <c r="DQF77" s="61"/>
      <c r="DQG77" s="61"/>
      <c r="DQH77" s="61"/>
      <c r="DQI77" s="61"/>
      <c r="DQJ77" s="61"/>
      <c r="DQK77" s="61"/>
      <c r="DQL77" s="61"/>
      <c r="DQM77" s="61"/>
      <c r="DQN77" s="61"/>
      <c r="DQO77" s="61"/>
      <c r="DQP77" s="61"/>
      <c r="DQQ77" s="61"/>
      <c r="DQR77" s="61"/>
      <c r="DQS77" s="61"/>
      <c r="DQT77" s="61"/>
      <c r="DQU77" s="61"/>
      <c r="DQV77" s="61"/>
      <c r="DQW77" s="61"/>
      <c r="DQX77" s="61"/>
      <c r="DQY77" s="61"/>
      <c r="DQZ77" s="61"/>
      <c r="DRA77" s="61"/>
      <c r="DRB77" s="61"/>
      <c r="DRC77" s="61"/>
      <c r="DRD77" s="61"/>
      <c r="DRE77" s="61"/>
      <c r="DRF77" s="61"/>
      <c r="DRG77" s="61"/>
      <c r="DRH77" s="61"/>
      <c r="DRI77" s="61"/>
      <c r="DRJ77" s="61"/>
      <c r="DRK77" s="61"/>
      <c r="DRL77" s="61"/>
      <c r="DRM77" s="61"/>
      <c r="DRN77" s="61"/>
      <c r="DRO77" s="61"/>
      <c r="DRP77" s="61"/>
      <c r="DRQ77" s="61"/>
      <c r="DRR77" s="61"/>
      <c r="DRS77" s="61"/>
      <c r="DRT77" s="61"/>
      <c r="DRU77" s="61"/>
      <c r="DRV77" s="61"/>
      <c r="DRW77" s="61"/>
      <c r="DRX77" s="61"/>
      <c r="DRY77" s="61"/>
      <c r="DRZ77" s="61"/>
      <c r="DSA77" s="61"/>
      <c r="DSB77" s="61"/>
      <c r="DSC77" s="61"/>
      <c r="DSD77" s="61"/>
      <c r="DSE77" s="61"/>
      <c r="DSF77" s="61"/>
      <c r="DSG77" s="61"/>
      <c r="DSH77" s="61"/>
      <c r="DSI77" s="61"/>
      <c r="DSJ77" s="61"/>
      <c r="DSK77" s="61"/>
      <c r="DSL77" s="61"/>
      <c r="DSM77" s="61"/>
      <c r="DSN77" s="61"/>
      <c r="DSO77" s="61"/>
      <c r="DSP77" s="61"/>
      <c r="DSQ77" s="61"/>
      <c r="DSR77" s="61"/>
      <c r="DSS77" s="61"/>
      <c r="DST77" s="61"/>
      <c r="DSU77" s="61"/>
      <c r="DSV77" s="61"/>
      <c r="DSW77" s="61"/>
      <c r="DSX77" s="61"/>
      <c r="DSY77" s="61"/>
      <c r="DSZ77" s="61"/>
      <c r="DTA77" s="61"/>
      <c r="DTB77" s="61"/>
      <c r="DTC77" s="61"/>
      <c r="DTD77" s="61"/>
      <c r="DTE77" s="61"/>
      <c r="DTF77" s="61"/>
      <c r="DTG77" s="61"/>
      <c r="DTH77" s="61"/>
      <c r="DTI77" s="61"/>
      <c r="DTJ77" s="61"/>
      <c r="DTK77" s="61"/>
      <c r="DTL77" s="61"/>
      <c r="DTM77" s="61"/>
      <c r="DTN77" s="61"/>
      <c r="DTO77" s="61"/>
      <c r="DTP77" s="61"/>
      <c r="DTQ77" s="61"/>
      <c r="DTR77" s="61"/>
      <c r="DTS77" s="61"/>
      <c r="DTT77" s="61"/>
      <c r="DTU77" s="61"/>
      <c r="DTV77" s="61"/>
      <c r="DTW77" s="61"/>
      <c r="DTX77" s="61"/>
      <c r="DTY77" s="61"/>
      <c r="DTZ77" s="61"/>
      <c r="DUA77" s="61"/>
      <c r="DUB77" s="61"/>
      <c r="DUC77" s="61"/>
      <c r="DUD77" s="61"/>
      <c r="DUE77" s="61"/>
      <c r="DUF77" s="61"/>
      <c r="DUG77" s="61"/>
      <c r="DUH77" s="61"/>
      <c r="DUI77" s="61"/>
      <c r="DUJ77" s="61"/>
      <c r="DUK77" s="61"/>
      <c r="DUL77" s="61"/>
      <c r="DUM77" s="61"/>
      <c r="DUN77" s="61"/>
      <c r="DUO77" s="61"/>
      <c r="DUP77" s="61"/>
      <c r="DUQ77" s="61"/>
      <c r="DUR77" s="61"/>
      <c r="DUS77" s="61"/>
      <c r="DUT77" s="61"/>
      <c r="DUU77" s="61"/>
      <c r="DUV77" s="61"/>
      <c r="DUW77" s="61"/>
      <c r="DUX77" s="61"/>
      <c r="DUY77" s="61"/>
      <c r="DUZ77" s="61"/>
      <c r="DVA77" s="61"/>
      <c r="DVB77" s="61"/>
      <c r="DVC77" s="61"/>
      <c r="DVD77" s="61"/>
      <c r="DVE77" s="61"/>
      <c r="DVF77" s="61"/>
      <c r="DVG77" s="61"/>
      <c r="DVH77" s="61"/>
      <c r="DVI77" s="61"/>
      <c r="DVJ77" s="61"/>
      <c r="DVK77" s="61"/>
      <c r="DVL77" s="61"/>
      <c r="DVM77" s="61"/>
      <c r="DVN77" s="61"/>
      <c r="DVO77" s="61"/>
      <c r="DVP77" s="61"/>
      <c r="DVQ77" s="61"/>
      <c r="DVR77" s="61"/>
      <c r="DVS77" s="61"/>
      <c r="DVT77" s="61"/>
      <c r="DVU77" s="61"/>
      <c r="DVV77" s="61"/>
      <c r="DVW77" s="61"/>
      <c r="DVX77" s="61"/>
      <c r="DVY77" s="61"/>
      <c r="DVZ77" s="61"/>
      <c r="DWA77" s="61"/>
      <c r="DWB77" s="61"/>
      <c r="DWC77" s="61"/>
      <c r="DWD77" s="61"/>
      <c r="DWE77" s="61"/>
      <c r="DWF77" s="61"/>
      <c r="DWG77" s="61"/>
      <c r="DWH77" s="61"/>
      <c r="DWI77" s="61"/>
      <c r="DWJ77" s="61"/>
      <c r="DWK77" s="61"/>
      <c r="DWL77" s="61"/>
      <c r="DWM77" s="61"/>
      <c r="DWN77" s="61"/>
      <c r="DWO77" s="61"/>
      <c r="DWP77" s="61"/>
      <c r="DWQ77" s="61"/>
      <c r="DWR77" s="61"/>
      <c r="DWS77" s="61"/>
      <c r="DWT77" s="61"/>
      <c r="DWU77" s="61"/>
      <c r="DWV77" s="61"/>
      <c r="DWW77" s="61"/>
      <c r="DWX77" s="61"/>
      <c r="DWY77" s="61"/>
      <c r="DWZ77" s="61"/>
      <c r="DXA77" s="61"/>
      <c r="DXB77" s="61"/>
      <c r="DXC77" s="61"/>
      <c r="DXD77" s="61"/>
      <c r="DXE77" s="61"/>
      <c r="DXF77" s="61"/>
      <c r="DXG77" s="61"/>
      <c r="DXH77" s="61"/>
      <c r="DXI77" s="61"/>
      <c r="DXJ77" s="61"/>
      <c r="DXK77" s="61"/>
      <c r="DXL77" s="61"/>
      <c r="DXM77" s="61"/>
      <c r="DXN77" s="61"/>
      <c r="DXO77" s="61"/>
      <c r="DXP77" s="61"/>
      <c r="DXQ77" s="61"/>
      <c r="DXR77" s="61"/>
      <c r="DXS77" s="61"/>
      <c r="DXT77" s="61"/>
      <c r="DXU77" s="61"/>
      <c r="DXV77" s="61"/>
      <c r="DXW77" s="61"/>
      <c r="DXX77" s="61"/>
      <c r="DXY77" s="61"/>
      <c r="DXZ77" s="61"/>
      <c r="DYA77" s="61"/>
      <c r="DYB77" s="61"/>
      <c r="DYC77" s="61"/>
      <c r="DYD77" s="61"/>
      <c r="DYE77" s="61"/>
      <c r="DYF77" s="61"/>
      <c r="DYG77" s="61"/>
      <c r="DYH77" s="61"/>
      <c r="DYI77" s="61"/>
      <c r="DYJ77" s="61"/>
      <c r="DYK77" s="61"/>
      <c r="DYL77" s="61"/>
      <c r="DYM77" s="61"/>
      <c r="DYN77" s="61"/>
      <c r="DYO77" s="61"/>
      <c r="DYP77" s="61"/>
      <c r="DYQ77" s="61"/>
      <c r="DYR77" s="61"/>
      <c r="DYS77" s="61"/>
      <c r="DYT77" s="61"/>
      <c r="DYU77" s="61"/>
      <c r="DYV77" s="61"/>
      <c r="DYW77" s="61"/>
      <c r="DYX77" s="61"/>
      <c r="DYY77" s="61"/>
      <c r="DYZ77" s="61"/>
      <c r="DZA77" s="61"/>
      <c r="DZB77" s="61"/>
      <c r="DZC77" s="61"/>
      <c r="DZD77" s="61"/>
      <c r="DZE77" s="61"/>
      <c r="DZF77" s="61"/>
      <c r="DZG77" s="61"/>
      <c r="DZH77" s="61"/>
      <c r="DZI77" s="61"/>
      <c r="DZJ77" s="61"/>
      <c r="DZK77" s="61"/>
      <c r="DZL77" s="61"/>
      <c r="DZM77" s="61"/>
      <c r="DZN77" s="61"/>
      <c r="DZO77" s="61"/>
      <c r="DZP77" s="61"/>
      <c r="DZQ77" s="61"/>
      <c r="DZR77" s="61"/>
      <c r="DZS77" s="61"/>
      <c r="DZT77" s="61"/>
      <c r="DZU77" s="61"/>
      <c r="DZV77" s="61"/>
      <c r="DZW77" s="61"/>
      <c r="DZX77" s="61"/>
      <c r="DZY77" s="61"/>
      <c r="DZZ77" s="61"/>
      <c r="EAA77" s="61"/>
      <c r="EAB77" s="61"/>
      <c r="EAC77" s="61"/>
      <c r="EAD77" s="61"/>
      <c r="EAE77" s="61"/>
      <c r="EAF77" s="61"/>
      <c r="EAG77" s="61"/>
      <c r="EAH77" s="61"/>
      <c r="EAI77" s="61"/>
      <c r="EAJ77" s="61"/>
      <c r="EAK77" s="61"/>
      <c r="EAL77" s="61"/>
      <c r="EAM77" s="61"/>
      <c r="EAN77" s="61"/>
      <c r="EAO77" s="61"/>
      <c r="EAP77" s="61"/>
      <c r="EAQ77" s="61"/>
      <c r="EAR77" s="61"/>
      <c r="EAS77" s="61"/>
      <c r="EAT77" s="61"/>
      <c r="EAU77" s="61"/>
      <c r="EAV77" s="61"/>
      <c r="EAW77" s="61"/>
      <c r="EAX77" s="61"/>
      <c r="EAY77" s="61"/>
      <c r="EAZ77" s="61"/>
      <c r="EBA77" s="61"/>
      <c r="EBB77" s="61"/>
      <c r="EBC77" s="61"/>
      <c r="EBD77" s="61"/>
      <c r="EBE77" s="61"/>
      <c r="EBF77" s="61"/>
      <c r="EBG77" s="61"/>
      <c r="EBH77" s="61"/>
      <c r="EBI77" s="61"/>
      <c r="EBJ77" s="61"/>
      <c r="EBK77" s="61"/>
      <c r="EBL77" s="61"/>
      <c r="EBM77" s="61"/>
      <c r="EBN77" s="61"/>
      <c r="EBO77" s="61"/>
      <c r="EBP77" s="61"/>
      <c r="EBQ77" s="61"/>
      <c r="EBR77" s="61"/>
      <c r="EBS77" s="61"/>
      <c r="EBT77" s="61"/>
      <c r="EBU77" s="61"/>
      <c r="EBV77" s="61"/>
      <c r="EBW77" s="61"/>
      <c r="EBX77" s="61"/>
      <c r="EBY77" s="61"/>
      <c r="EBZ77" s="61"/>
      <c r="ECA77" s="61"/>
      <c r="ECB77" s="61"/>
      <c r="ECC77" s="61"/>
      <c r="ECD77" s="61"/>
      <c r="ECE77" s="61"/>
      <c r="ECF77" s="61"/>
      <c r="ECG77" s="61"/>
      <c r="ECH77" s="61"/>
      <c r="ECI77" s="61"/>
      <c r="ECJ77" s="61"/>
      <c r="ECK77" s="61"/>
      <c r="ECL77" s="61"/>
      <c r="ECM77" s="61"/>
      <c r="ECN77" s="61"/>
      <c r="ECO77" s="61"/>
      <c r="ECP77" s="61"/>
      <c r="ECQ77" s="61"/>
      <c r="ECR77" s="61"/>
      <c r="ECS77" s="61"/>
      <c r="ECT77" s="61"/>
      <c r="ECU77" s="61"/>
      <c r="ECV77" s="61"/>
      <c r="ECW77" s="61"/>
      <c r="ECX77" s="61"/>
      <c r="ECY77" s="61"/>
      <c r="ECZ77" s="61"/>
      <c r="EDA77" s="61"/>
      <c r="EDB77" s="61"/>
      <c r="EDC77" s="61"/>
      <c r="EDD77" s="61"/>
      <c r="EDE77" s="61"/>
      <c r="EDF77" s="61"/>
      <c r="EDG77" s="61"/>
      <c r="EDH77" s="61"/>
      <c r="EDI77" s="61"/>
      <c r="EDJ77" s="61"/>
      <c r="EDK77" s="61"/>
      <c r="EDL77" s="61"/>
      <c r="EDM77" s="61"/>
      <c r="EDN77" s="61"/>
      <c r="EDO77" s="61"/>
      <c r="EDP77" s="61"/>
      <c r="EDQ77" s="61"/>
      <c r="EDR77" s="61"/>
      <c r="EDS77" s="61"/>
      <c r="EDT77" s="61"/>
      <c r="EDU77" s="61"/>
      <c r="EDV77" s="61"/>
      <c r="EDW77" s="61"/>
      <c r="EDX77" s="61"/>
      <c r="EDY77" s="61"/>
      <c r="EDZ77" s="61"/>
      <c r="EEA77" s="61"/>
      <c r="EEB77" s="61"/>
      <c r="EEC77" s="61"/>
      <c r="EED77" s="61"/>
      <c r="EEE77" s="61"/>
      <c r="EEF77" s="61"/>
      <c r="EEG77" s="61"/>
      <c r="EEH77" s="61"/>
      <c r="EEI77" s="61"/>
      <c r="EEJ77" s="61"/>
      <c r="EEK77" s="61"/>
      <c r="EEL77" s="61"/>
      <c r="EEM77" s="61"/>
      <c r="EEN77" s="61"/>
      <c r="EEO77" s="61"/>
      <c r="EEP77" s="61"/>
      <c r="EEQ77" s="61"/>
      <c r="EER77" s="61"/>
      <c r="EES77" s="61"/>
      <c r="EET77" s="61"/>
      <c r="EEU77" s="61"/>
      <c r="EEV77" s="61"/>
      <c r="EEW77" s="61"/>
      <c r="EEX77" s="61"/>
      <c r="EEY77" s="61"/>
      <c r="EEZ77" s="61"/>
      <c r="EFA77" s="61"/>
      <c r="EFB77" s="61"/>
      <c r="EFC77" s="61"/>
      <c r="EFD77" s="61"/>
      <c r="EFE77" s="61"/>
      <c r="EFF77" s="61"/>
      <c r="EFG77" s="61"/>
      <c r="EFH77" s="61"/>
      <c r="EFI77" s="61"/>
      <c r="EFJ77" s="61"/>
      <c r="EFK77" s="61"/>
      <c r="EFL77" s="61"/>
      <c r="EFM77" s="61"/>
      <c r="EFN77" s="61"/>
      <c r="EFO77" s="61"/>
      <c r="EFP77" s="61"/>
      <c r="EFQ77" s="61"/>
      <c r="EFR77" s="61"/>
      <c r="EFS77" s="61"/>
      <c r="EFT77" s="61"/>
      <c r="EFU77" s="61"/>
      <c r="EFV77" s="61"/>
      <c r="EFW77" s="61"/>
      <c r="EFX77" s="61"/>
      <c r="EFY77" s="61"/>
      <c r="EFZ77" s="61"/>
      <c r="EGA77" s="61"/>
      <c r="EGB77" s="61"/>
      <c r="EGC77" s="61"/>
      <c r="EGD77" s="61"/>
      <c r="EGE77" s="61"/>
      <c r="EGF77" s="61"/>
      <c r="EGG77" s="61"/>
      <c r="EGH77" s="61"/>
      <c r="EGI77" s="61"/>
      <c r="EGJ77" s="61"/>
      <c r="EGK77" s="61"/>
      <c r="EGL77" s="61"/>
      <c r="EGM77" s="61"/>
      <c r="EGN77" s="61"/>
      <c r="EGO77" s="61"/>
      <c r="EGP77" s="61"/>
      <c r="EGQ77" s="61"/>
      <c r="EGR77" s="61"/>
      <c r="EGS77" s="61"/>
      <c r="EGT77" s="61"/>
      <c r="EGU77" s="61"/>
      <c r="EGV77" s="61"/>
      <c r="EGW77" s="61"/>
      <c r="EGX77" s="61"/>
      <c r="EGY77" s="61"/>
      <c r="EGZ77" s="61"/>
      <c r="EHA77" s="61"/>
      <c r="EHB77" s="61"/>
      <c r="EHC77" s="61"/>
      <c r="EHD77" s="61"/>
      <c r="EHE77" s="61"/>
      <c r="EHF77" s="61"/>
      <c r="EHG77" s="61"/>
      <c r="EHH77" s="61"/>
      <c r="EHI77" s="61"/>
      <c r="EHJ77" s="61"/>
      <c r="EHK77" s="61"/>
      <c r="EHL77" s="61"/>
      <c r="EHM77" s="61"/>
      <c r="EHN77" s="61"/>
      <c r="EHO77" s="61"/>
      <c r="EHP77" s="61"/>
      <c r="EHQ77" s="61"/>
      <c r="EHR77" s="61"/>
      <c r="EHS77" s="61"/>
      <c r="EHT77" s="61"/>
      <c r="EHU77" s="61"/>
      <c r="EHV77" s="61"/>
      <c r="EHW77" s="61"/>
      <c r="EHX77" s="61"/>
      <c r="EHY77" s="61"/>
      <c r="EHZ77" s="61"/>
      <c r="EIA77" s="61"/>
      <c r="EIB77" s="61"/>
      <c r="EIC77" s="61"/>
      <c r="EID77" s="61"/>
      <c r="EIE77" s="61"/>
      <c r="EIF77" s="61"/>
      <c r="EIG77" s="61"/>
      <c r="EIH77" s="61"/>
      <c r="EII77" s="61"/>
      <c r="EIJ77" s="61"/>
      <c r="EIK77" s="61"/>
      <c r="EIL77" s="61"/>
      <c r="EIM77" s="61"/>
      <c r="EIN77" s="61"/>
      <c r="EIO77" s="61"/>
      <c r="EIP77" s="61"/>
      <c r="EIQ77" s="61"/>
      <c r="EIR77" s="61"/>
      <c r="EIS77" s="61"/>
      <c r="EIT77" s="61"/>
      <c r="EIU77" s="61"/>
      <c r="EIV77" s="61"/>
      <c r="EIW77" s="61"/>
      <c r="EIX77" s="61"/>
      <c r="EIY77" s="61"/>
      <c r="EIZ77" s="61"/>
      <c r="EJA77" s="61"/>
      <c r="EJB77" s="61"/>
      <c r="EJC77" s="61"/>
      <c r="EJD77" s="61"/>
      <c r="EJE77" s="61"/>
      <c r="EJF77" s="61"/>
      <c r="EJG77" s="61"/>
      <c r="EJH77" s="61"/>
      <c r="EJI77" s="61"/>
      <c r="EJJ77" s="61"/>
      <c r="EJK77" s="61"/>
      <c r="EJL77" s="61"/>
      <c r="EJM77" s="61"/>
      <c r="EJN77" s="61"/>
      <c r="EJO77" s="61"/>
      <c r="EJP77" s="61"/>
      <c r="EJQ77" s="61"/>
      <c r="EJR77" s="61"/>
      <c r="EJS77" s="61"/>
      <c r="EJT77" s="61"/>
      <c r="EJU77" s="61"/>
      <c r="EJV77" s="61"/>
      <c r="EJW77" s="61"/>
      <c r="EJX77" s="61"/>
      <c r="EJY77" s="61"/>
      <c r="EJZ77" s="61"/>
      <c r="EKA77" s="61"/>
      <c r="EKB77" s="61"/>
      <c r="EKC77" s="61"/>
      <c r="EKD77" s="61"/>
      <c r="EKE77" s="61"/>
      <c r="EKF77" s="61"/>
      <c r="EKG77" s="61"/>
      <c r="EKH77" s="61"/>
      <c r="EKI77" s="61"/>
      <c r="EKJ77" s="61"/>
      <c r="EKK77" s="61"/>
      <c r="EKL77" s="61"/>
      <c r="EKM77" s="61"/>
      <c r="EKN77" s="61"/>
      <c r="EKO77" s="61"/>
      <c r="EKP77" s="61"/>
      <c r="EKQ77" s="61"/>
      <c r="EKR77" s="61"/>
      <c r="EKS77" s="61"/>
      <c r="EKT77" s="61"/>
      <c r="EKU77" s="61"/>
      <c r="EKV77" s="61"/>
      <c r="EKW77" s="61"/>
      <c r="EKX77" s="61"/>
      <c r="EKY77" s="61"/>
      <c r="EKZ77" s="61"/>
      <c r="ELA77" s="61"/>
      <c r="ELB77" s="61"/>
      <c r="ELC77" s="61"/>
      <c r="ELD77" s="61"/>
      <c r="ELE77" s="61"/>
      <c r="ELF77" s="61"/>
      <c r="ELG77" s="61"/>
      <c r="ELH77" s="61"/>
      <c r="ELI77" s="61"/>
      <c r="ELJ77" s="61"/>
      <c r="ELK77" s="61"/>
      <c r="ELL77" s="61"/>
      <c r="ELM77" s="61"/>
      <c r="ELN77" s="61"/>
      <c r="ELO77" s="61"/>
      <c r="ELP77" s="61"/>
      <c r="ELQ77" s="61"/>
      <c r="ELR77" s="61"/>
      <c r="ELS77" s="61"/>
      <c r="ELT77" s="61"/>
      <c r="ELU77" s="61"/>
      <c r="ELV77" s="61"/>
      <c r="ELW77" s="61"/>
      <c r="ELX77" s="61"/>
      <c r="ELY77" s="61"/>
      <c r="ELZ77" s="61"/>
      <c r="EMA77" s="61"/>
      <c r="EMB77" s="61"/>
      <c r="EMC77" s="61"/>
      <c r="EMD77" s="61"/>
      <c r="EME77" s="61"/>
      <c r="EMF77" s="61"/>
      <c r="EMG77" s="61"/>
      <c r="EMH77" s="61"/>
      <c r="EMI77" s="61"/>
      <c r="EMJ77" s="61"/>
      <c r="EMK77" s="61"/>
      <c r="EML77" s="61"/>
      <c r="EMM77" s="61"/>
      <c r="EMN77" s="61"/>
      <c r="EMO77" s="61"/>
      <c r="EMP77" s="61"/>
      <c r="EMQ77" s="61"/>
      <c r="EMR77" s="61"/>
      <c r="EMS77" s="61"/>
      <c r="EMT77" s="61"/>
      <c r="EMU77" s="61"/>
      <c r="EMV77" s="61"/>
      <c r="EMW77" s="61"/>
      <c r="EMX77" s="61"/>
      <c r="EMY77" s="61"/>
      <c r="EMZ77" s="61"/>
      <c r="ENA77" s="61"/>
      <c r="ENB77" s="61"/>
      <c r="ENC77" s="61"/>
      <c r="END77" s="61"/>
      <c r="ENE77" s="61"/>
      <c r="ENF77" s="61"/>
      <c r="ENG77" s="61"/>
      <c r="ENH77" s="61"/>
      <c r="ENI77" s="61"/>
      <c r="ENJ77" s="61"/>
      <c r="ENK77" s="61"/>
      <c r="ENL77" s="61"/>
      <c r="ENM77" s="61"/>
      <c r="ENN77" s="61"/>
      <c r="ENO77" s="61"/>
      <c r="ENP77" s="61"/>
      <c r="ENQ77" s="61"/>
      <c r="ENR77" s="61"/>
      <c r="ENS77" s="61"/>
      <c r="ENT77" s="61"/>
      <c r="ENU77" s="61"/>
      <c r="ENV77" s="61"/>
      <c r="ENW77" s="61"/>
      <c r="ENX77" s="61"/>
      <c r="ENY77" s="61"/>
      <c r="ENZ77" s="61"/>
      <c r="EOA77" s="61"/>
      <c r="EOB77" s="61"/>
      <c r="EOC77" s="61"/>
      <c r="EOD77" s="61"/>
      <c r="EOE77" s="61"/>
      <c r="EOF77" s="61"/>
      <c r="EOG77" s="61"/>
      <c r="EOH77" s="61"/>
      <c r="EOI77" s="61"/>
      <c r="EOJ77" s="61"/>
      <c r="EOK77" s="61"/>
      <c r="EOL77" s="61"/>
      <c r="EOM77" s="61"/>
      <c r="EON77" s="61"/>
      <c r="EOO77" s="61"/>
      <c r="EOP77" s="61"/>
      <c r="EOQ77" s="61"/>
      <c r="EOR77" s="61"/>
      <c r="EOS77" s="61"/>
      <c r="EOT77" s="61"/>
      <c r="EOU77" s="61"/>
      <c r="EOV77" s="61"/>
      <c r="EOW77" s="61"/>
      <c r="EOX77" s="61"/>
      <c r="EOY77" s="61"/>
      <c r="EOZ77" s="61"/>
      <c r="EPA77" s="61"/>
      <c r="EPB77" s="61"/>
      <c r="EPC77" s="61"/>
      <c r="EPD77" s="61"/>
      <c r="EPE77" s="61"/>
      <c r="EPF77" s="61"/>
      <c r="EPG77" s="61"/>
      <c r="EPH77" s="61"/>
      <c r="EPI77" s="61"/>
      <c r="EPJ77" s="61"/>
      <c r="EPK77" s="61"/>
      <c r="EPL77" s="61"/>
      <c r="EPM77" s="61"/>
      <c r="EPN77" s="61"/>
      <c r="EPO77" s="61"/>
      <c r="EPP77" s="61"/>
      <c r="EPQ77" s="61"/>
      <c r="EPR77" s="61"/>
      <c r="EPS77" s="61"/>
      <c r="EPT77" s="61"/>
      <c r="EPU77" s="61"/>
      <c r="EPV77" s="61"/>
      <c r="EPW77" s="61"/>
      <c r="EPX77" s="61"/>
      <c r="EPY77" s="61"/>
      <c r="EPZ77" s="61"/>
      <c r="EQA77" s="61"/>
      <c r="EQB77" s="61"/>
      <c r="EQC77" s="61"/>
      <c r="EQD77" s="61"/>
      <c r="EQE77" s="61"/>
      <c r="EQF77" s="61"/>
      <c r="EQG77" s="61"/>
      <c r="EQH77" s="61"/>
      <c r="EQI77" s="61"/>
      <c r="EQJ77" s="61"/>
      <c r="EQK77" s="61"/>
      <c r="EQL77" s="61"/>
      <c r="EQM77" s="61"/>
      <c r="EQN77" s="61"/>
      <c r="EQO77" s="61"/>
      <c r="EQP77" s="61"/>
      <c r="EQQ77" s="61"/>
      <c r="EQR77" s="61"/>
      <c r="EQS77" s="61"/>
      <c r="EQT77" s="61"/>
      <c r="EQU77" s="61"/>
      <c r="EQV77" s="61"/>
      <c r="EQW77" s="61"/>
      <c r="EQX77" s="61"/>
      <c r="EQY77" s="61"/>
      <c r="EQZ77" s="61"/>
      <c r="ERA77" s="61"/>
      <c r="ERB77" s="61"/>
      <c r="ERC77" s="61"/>
      <c r="ERD77" s="61"/>
      <c r="ERE77" s="61"/>
      <c r="ERF77" s="61"/>
      <c r="ERG77" s="61"/>
      <c r="ERH77" s="61"/>
      <c r="ERI77" s="61"/>
      <c r="ERJ77" s="61"/>
      <c r="ERK77" s="61"/>
      <c r="ERL77" s="61"/>
      <c r="ERM77" s="61"/>
      <c r="ERN77" s="61"/>
      <c r="ERO77" s="61"/>
      <c r="ERP77" s="61"/>
      <c r="ERQ77" s="61"/>
      <c r="ERR77" s="61"/>
      <c r="ERS77" s="61"/>
      <c r="ERT77" s="61"/>
      <c r="ERU77" s="61"/>
      <c r="ERV77" s="61"/>
      <c r="ERW77" s="61"/>
      <c r="ERX77" s="61"/>
      <c r="ERY77" s="61"/>
      <c r="ERZ77" s="61"/>
      <c r="ESA77" s="61"/>
      <c r="ESB77" s="61"/>
      <c r="ESC77" s="61"/>
      <c r="ESD77" s="61"/>
      <c r="ESE77" s="61"/>
      <c r="ESF77" s="61"/>
      <c r="ESG77" s="61"/>
      <c r="ESH77" s="61"/>
      <c r="ESI77" s="61"/>
      <c r="ESJ77" s="61"/>
      <c r="ESK77" s="61"/>
      <c r="ESL77" s="61"/>
      <c r="ESM77" s="61"/>
      <c r="ESN77" s="61"/>
      <c r="ESO77" s="61"/>
      <c r="ESP77" s="61"/>
      <c r="ESQ77" s="61"/>
      <c r="ESR77" s="61"/>
      <c r="ESS77" s="61"/>
      <c r="EST77" s="61"/>
      <c r="ESU77" s="61"/>
      <c r="ESV77" s="61"/>
      <c r="ESW77" s="61"/>
      <c r="ESX77" s="61"/>
      <c r="ESY77" s="61"/>
      <c r="ESZ77" s="61"/>
      <c r="ETA77" s="61"/>
      <c r="ETB77" s="61"/>
      <c r="ETC77" s="61"/>
      <c r="ETD77" s="61"/>
      <c r="ETE77" s="61"/>
      <c r="ETF77" s="61"/>
      <c r="ETG77" s="61"/>
      <c r="ETH77" s="61"/>
      <c r="ETI77" s="61"/>
      <c r="ETJ77" s="61"/>
      <c r="ETK77" s="61"/>
      <c r="ETL77" s="61"/>
      <c r="ETM77" s="61"/>
      <c r="ETN77" s="61"/>
      <c r="ETO77" s="61"/>
      <c r="ETP77" s="61"/>
      <c r="ETQ77" s="61"/>
      <c r="ETR77" s="61"/>
      <c r="ETS77" s="61"/>
      <c r="ETT77" s="61"/>
      <c r="ETU77" s="61"/>
      <c r="ETV77" s="61"/>
      <c r="ETW77" s="61"/>
      <c r="ETX77" s="61"/>
      <c r="ETY77" s="61"/>
      <c r="ETZ77" s="61"/>
      <c r="EUA77" s="61"/>
      <c r="EUB77" s="61"/>
      <c r="EUC77" s="61"/>
      <c r="EUD77" s="61"/>
      <c r="EUE77" s="61"/>
      <c r="EUF77" s="61"/>
      <c r="EUG77" s="61"/>
      <c r="EUH77" s="61"/>
      <c r="EUI77" s="61"/>
      <c r="EUJ77" s="61"/>
      <c r="EUK77" s="61"/>
      <c r="EUL77" s="61"/>
      <c r="EUM77" s="61"/>
      <c r="EUN77" s="61"/>
      <c r="EUO77" s="61"/>
      <c r="EUP77" s="61"/>
      <c r="EUQ77" s="61"/>
      <c r="EUR77" s="61"/>
      <c r="EUS77" s="61"/>
      <c r="EUT77" s="61"/>
      <c r="EUU77" s="61"/>
      <c r="EUV77" s="61"/>
      <c r="EUW77" s="61"/>
      <c r="EUX77" s="61"/>
      <c r="EUY77" s="61"/>
      <c r="EUZ77" s="61"/>
      <c r="EVA77" s="61"/>
      <c r="EVB77" s="61"/>
      <c r="EVC77" s="61"/>
      <c r="EVD77" s="61"/>
      <c r="EVE77" s="61"/>
      <c r="EVF77" s="61"/>
      <c r="EVG77" s="61"/>
      <c r="EVH77" s="61"/>
      <c r="EVI77" s="61"/>
      <c r="EVJ77" s="61"/>
      <c r="EVK77" s="61"/>
      <c r="EVL77" s="61"/>
      <c r="EVM77" s="61"/>
      <c r="EVN77" s="61"/>
      <c r="EVO77" s="61"/>
      <c r="EVP77" s="61"/>
      <c r="EVQ77" s="61"/>
      <c r="EVR77" s="61"/>
      <c r="EVS77" s="61"/>
      <c r="EVT77" s="61"/>
      <c r="EVU77" s="61"/>
      <c r="EVV77" s="61"/>
      <c r="EVW77" s="61"/>
      <c r="EVX77" s="61"/>
      <c r="EVY77" s="61"/>
      <c r="EVZ77" s="61"/>
      <c r="EWA77" s="61"/>
      <c r="EWB77" s="61"/>
      <c r="EWC77" s="61"/>
      <c r="EWD77" s="61"/>
      <c r="EWE77" s="61"/>
      <c r="EWF77" s="61"/>
      <c r="EWG77" s="61"/>
      <c r="EWH77" s="61"/>
      <c r="EWI77" s="61"/>
      <c r="EWJ77" s="61"/>
      <c r="EWK77" s="61"/>
      <c r="EWL77" s="61"/>
      <c r="EWM77" s="61"/>
      <c r="EWN77" s="61"/>
      <c r="EWO77" s="61"/>
      <c r="EWP77" s="61"/>
      <c r="EWQ77" s="61"/>
      <c r="EWR77" s="61"/>
      <c r="EWS77" s="61"/>
      <c r="EWT77" s="61"/>
      <c r="EWU77" s="61"/>
      <c r="EWV77" s="61"/>
      <c r="EWW77" s="61"/>
      <c r="EWX77" s="61"/>
      <c r="EWY77" s="61"/>
      <c r="EWZ77" s="61"/>
      <c r="EXA77" s="61"/>
      <c r="EXB77" s="61"/>
      <c r="EXC77" s="61"/>
      <c r="EXD77" s="61"/>
      <c r="EXE77" s="61"/>
      <c r="EXF77" s="61"/>
      <c r="EXG77" s="61"/>
      <c r="EXH77" s="61"/>
      <c r="EXI77" s="61"/>
      <c r="EXJ77" s="61"/>
      <c r="EXK77" s="61"/>
      <c r="EXL77" s="61"/>
      <c r="EXM77" s="61"/>
      <c r="EXN77" s="61"/>
      <c r="EXO77" s="61"/>
      <c r="EXP77" s="61"/>
      <c r="EXQ77" s="61"/>
      <c r="EXR77" s="61"/>
      <c r="EXS77" s="61"/>
      <c r="EXT77" s="61"/>
      <c r="EXU77" s="61"/>
      <c r="EXV77" s="61"/>
      <c r="EXW77" s="61"/>
      <c r="EXX77" s="61"/>
      <c r="EXY77" s="61"/>
      <c r="EXZ77" s="61"/>
      <c r="EYA77" s="61"/>
      <c r="EYB77" s="61"/>
      <c r="EYC77" s="61"/>
      <c r="EYD77" s="61"/>
      <c r="EYE77" s="61"/>
      <c r="EYF77" s="61"/>
      <c r="EYG77" s="61"/>
      <c r="EYH77" s="61"/>
      <c r="EYI77" s="61"/>
      <c r="EYJ77" s="61"/>
      <c r="EYK77" s="61"/>
      <c r="EYL77" s="61"/>
      <c r="EYM77" s="61"/>
      <c r="EYN77" s="61"/>
      <c r="EYO77" s="61"/>
      <c r="EYP77" s="61"/>
      <c r="EYQ77" s="61"/>
      <c r="EYR77" s="61"/>
      <c r="EYS77" s="61"/>
      <c r="EYT77" s="61"/>
      <c r="EYU77" s="61"/>
      <c r="EYV77" s="61"/>
      <c r="EYW77" s="61"/>
      <c r="EYX77" s="61"/>
      <c r="EYY77" s="61"/>
      <c r="EYZ77" s="61"/>
      <c r="EZA77" s="61"/>
      <c r="EZB77" s="61"/>
      <c r="EZC77" s="61"/>
      <c r="EZD77" s="61"/>
      <c r="EZE77" s="61"/>
      <c r="EZF77" s="61"/>
      <c r="EZG77" s="61"/>
      <c r="EZH77" s="61"/>
      <c r="EZI77" s="61"/>
      <c r="EZJ77" s="61"/>
      <c r="EZK77" s="61"/>
      <c r="EZL77" s="61"/>
      <c r="EZM77" s="61"/>
      <c r="EZN77" s="61"/>
      <c r="EZO77" s="61"/>
      <c r="EZP77" s="61"/>
      <c r="EZQ77" s="61"/>
      <c r="EZR77" s="61"/>
      <c r="EZS77" s="61"/>
      <c r="EZT77" s="61"/>
      <c r="EZU77" s="61"/>
      <c r="EZV77" s="61"/>
      <c r="EZW77" s="61"/>
      <c r="EZX77" s="61"/>
      <c r="EZY77" s="61"/>
      <c r="EZZ77" s="61"/>
      <c r="FAA77" s="61"/>
      <c r="FAB77" s="61"/>
      <c r="FAC77" s="61"/>
      <c r="FAD77" s="61"/>
      <c r="FAE77" s="61"/>
      <c r="FAF77" s="61"/>
      <c r="FAG77" s="61"/>
      <c r="FAH77" s="61"/>
      <c r="FAI77" s="61"/>
      <c r="FAJ77" s="61"/>
      <c r="FAK77" s="61"/>
      <c r="FAL77" s="61"/>
      <c r="FAM77" s="61"/>
      <c r="FAN77" s="61"/>
      <c r="FAO77" s="61"/>
      <c r="FAP77" s="61"/>
      <c r="FAQ77" s="61"/>
      <c r="FAR77" s="61"/>
      <c r="FAS77" s="61"/>
      <c r="FAT77" s="61"/>
      <c r="FAU77" s="61"/>
      <c r="FAV77" s="61"/>
      <c r="FAW77" s="61"/>
      <c r="FAX77" s="61"/>
      <c r="FAY77" s="61"/>
      <c r="FAZ77" s="61"/>
      <c r="FBA77" s="61"/>
      <c r="FBB77" s="61"/>
      <c r="FBC77" s="61"/>
      <c r="FBD77" s="61"/>
      <c r="FBE77" s="61"/>
      <c r="FBF77" s="61"/>
      <c r="FBG77" s="61"/>
      <c r="FBH77" s="61"/>
      <c r="FBI77" s="61"/>
      <c r="FBJ77" s="61"/>
      <c r="FBK77" s="61"/>
      <c r="FBL77" s="61"/>
      <c r="FBM77" s="61"/>
      <c r="FBN77" s="61"/>
      <c r="FBO77" s="61"/>
      <c r="FBP77" s="61"/>
      <c r="FBQ77" s="61"/>
      <c r="FBR77" s="61"/>
      <c r="FBS77" s="61"/>
      <c r="FBT77" s="61"/>
      <c r="FBU77" s="61"/>
      <c r="FBV77" s="61"/>
      <c r="FBW77" s="61"/>
      <c r="FBX77" s="61"/>
      <c r="FBY77" s="61"/>
      <c r="FBZ77" s="61"/>
      <c r="FCA77" s="61"/>
      <c r="FCB77" s="61"/>
      <c r="FCC77" s="61"/>
      <c r="FCD77" s="61"/>
      <c r="FCE77" s="61"/>
      <c r="FCF77" s="61"/>
      <c r="FCG77" s="61"/>
      <c r="FCH77" s="61"/>
      <c r="FCI77" s="61"/>
      <c r="FCJ77" s="61"/>
      <c r="FCK77" s="61"/>
      <c r="FCL77" s="61"/>
      <c r="FCM77" s="61"/>
      <c r="FCN77" s="61"/>
      <c r="FCO77" s="61"/>
      <c r="FCP77" s="61"/>
      <c r="FCQ77" s="61"/>
      <c r="FCR77" s="61"/>
      <c r="FCS77" s="61"/>
      <c r="FCT77" s="61"/>
      <c r="FCU77" s="61"/>
      <c r="FCV77" s="61"/>
      <c r="FCW77" s="61"/>
      <c r="FCX77" s="61"/>
      <c r="FCY77" s="61"/>
      <c r="FCZ77" s="61"/>
      <c r="FDA77" s="61"/>
      <c r="FDB77" s="61"/>
      <c r="FDC77" s="61"/>
      <c r="FDD77" s="61"/>
      <c r="FDE77" s="61"/>
      <c r="FDF77" s="61"/>
      <c r="FDG77" s="61"/>
      <c r="FDH77" s="61"/>
      <c r="FDI77" s="61"/>
      <c r="FDJ77" s="61"/>
      <c r="FDK77" s="61"/>
      <c r="FDL77" s="61"/>
      <c r="FDM77" s="61"/>
      <c r="FDN77" s="61"/>
      <c r="FDO77" s="61"/>
      <c r="FDP77" s="61"/>
      <c r="FDQ77" s="61"/>
      <c r="FDR77" s="61"/>
      <c r="FDS77" s="61"/>
      <c r="FDT77" s="61"/>
      <c r="FDU77" s="61"/>
      <c r="FDV77" s="61"/>
      <c r="FDW77" s="61"/>
      <c r="FDX77" s="61"/>
      <c r="FDY77" s="61"/>
      <c r="FDZ77" s="61"/>
      <c r="FEA77" s="61"/>
      <c r="FEB77" s="61"/>
      <c r="FEC77" s="61"/>
      <c r="FED77" s="61"/>
      <c r="FEE77" s="61"/>
      <c r="FEF77" s="61"/>
      <c r="FEG77" s="61"/>
      <c r="FEH77" s="61"/>
      <c r="FEI77" s="61"/>
      <c r="FEJ77" s="61"/>
      <c r="FEK77" s="61"/>
      <c r="FEL77" s="61"/>
      <c r="FEM77" s="61"/>
      <c r="FEN77" s="61"/>
      <c r="FEO77" s="61"/>
      <c r="FEP77" s="61"/>
      <c r="FEQ77" s="61"/>
      <c r="FER77" s="61"/>
      <c r="FES77" s="61"/>
      <c r="FET77" s="61"/>
      <c r="FEU77" s="61"/>
      <c r="FEV77" s="61"/>
      <c r="FEW77" s="61"/>
      <c r="FEX77" s="61"/>
      <c r="FEY77" s="61"/>
      <c r="FEZ77" s="61"/>
      <c r="FFA77" s="61"/>
      <c r="FFB77" s="61"/>
      <c r="FFC77" s="61"/>
      <c r="FFD77" s="61"/>
      <c r="FFE77" s="61"/>
      <c r="FFF77" s="61"/>
      <c r="FFG77" s="61"/>
      <c r="FFH77" s="61"/>
      <c r="FFI77" s="61"/>
      <c r="FFJ77" s="61"/>
      <c r="FFK77" s="61"/>
      <c r="FFL77" s="61"/>
      <c r="FFM77" s="61"/>
      <c r="FFN77" s="61"/>
      <c r="FFO77" s="61"/>
      <c r="FFP77" s="61"/>
      <c r="FFQ77" s="61"/>
      <c r="FFR77" s="61"/>
      <c r="FFS77" s="61"/>
      <c r="FFT77" s="61"/>
      <c r="FFU77" s="61"/>
      <c r="FFV77" s="61"/>
      <c r="FFW77" s="61"/>
      <c r="FFX77" s="61"/>
      <c r="FFY77" s="61"/>
      <c r="FFZ77" s="61"/>
      <c r="FGA77" s="61"/>
      <c r="FGB77" s="61"/>
      <c r="FGC77" s="61"/>
      <c r="FGD77" s="61"/>
      <c r="FGE77" s="61"/>
      <c r="FGF77" s="61"/>
      <c r="FGG77" s="61"/>
      <c r="FGH77" s="61"/>
      <c r="FGI77" s="61"/>
      <c r="FGJ77" s="61"/>
      <c r="FGK77" s="61"/>
      <c r="FGL77" s="61"/>
      <c r="FGM77" s="61"/>
      <c r="FGN77" s="61"/>
      <c r="FGO77" s="61"/>
      <c r="FGP77" s="61"/>
      <c r="FGQ77" s="61"/>
      <c r="FGR77" s="61"/>
      <c r="FGS77" s="61"/>
      <c r="FGT77" s="61"/>
      <c r="FGU77" s="61"/>
      <c r="FGV77" s="61"/>
      <c r="FGW77" s="61"/>
      <c r="FGX77" s="61"/>
      <c r="FGY77" s="61"/>
      <c r="FGZ77" s="61"/>
      <c r="FHA77" s="61"/>
      <c r="FHB77" s="61"/>
      <c r="FHC77" s="61"/>
      <c r="FHD77" s="61"/>
      <c r="FHE77" s="61"/>
      <c r="FHF77" s="61"/>
      <c r="FHG77" s="61"/>
      <c r="FHH77" s="61"/>
      <c r="FHI77" s="61"/>
      <c r="FHJ77" s="61"/>
      <c r="FHK77" s="61"/>
      <c r="FHL77" s="61"/>
      <c r="FHM77" s="61"/>
      <c r="FHN77" s="61"/>
      <c r="FHO77" s="61"/>
      <c r="FHP77" s="61"/>
      <c r="FHQ77" s="61"/>
      <c r="FHR77" s="61"/>
      <c r="FHS77" s="61"/>
      <c r="FHT77" s="61"/>
      <c r="FHU77" s="61"/>
      <c r="FHV77" s="61"/>
      <c r="FHW77" s="61"/>
      <c r="FHX77" s="61"/>
      <c r="FHY77" s="61"/>
      <c r="FHZ77" s="61"/>
      <c r="FIA77" s="61"/>
      <c r="FIB77" s="61"/>
      <c r="FIC77" s="61"/>
      <c r="FID77" s="61"/>
      <c r="FIE77" s="61"/>
      <c r="FIF77" s="61"/>
      <c r="FIG77" s="61"/>
      <c r="FIH77" s="61"/>
      <c r="FII77" s="61"/>
      <c r="FIJ77" s="61"/>
      <c r="FIK77" s="61"/>
      <c r="FIL77" s="61"/>
      <c r="FIM77" s="61"/>
      <c r="FIN77" s="61"/>
      <c r="FIO77" s="61"/>
      <c r="FIP77" s="61"/>
      <c r="FIQ77" s="61"/>
      <c r="FIR77" s="61"/>
      <c r="FIS77" s="61"/>
      <c r="FIT77" s="61"/>
      <c r="FIU77" s="61"/>
      <c r="FIV77" s="61"/>
      <c r="FIW77" s="61"/>
      <c r="FIX77" s="61"/>
      <c r="FIY77" s="61"/>
      <c r="FIZ77" s="61"/>
      <c r="FJA77" s="61"/>
      <c r="FJB77" s="61"/>
      <c r="FJC77" s="61"/>
      <c r="FJD77" s="61"/>
      <c r="FJE77" s="61"/>
      <c r="FJF77" s="61"/>
      <c r="FJG77" s="61"/>
      <c r="FJH77" s="61"/>
      <c r="FJI77" s="61"/>
      <c r="FJJ77" s="61"/>
      <c r="FJK77" s="61"/>
      <c r="FJL77" s="61"/>
      <c r="FJM77" s="61"/>
      <c r="FJN77" s="61"/>
      <c r="FJO77" s="61"/>
      <c r="FJP77" s="61"/>
      <c r="FJQ77" s="61"/>
      <c r="FJR77" s="61"/>
      <c r="FJS77" s="61"/>
      <c r="FJT77" s="61"/>
      <c r="FJU77" s="61"/>
      <c r="FJV77" s="61"/>
      <c r="FJW77" s="61"/>
      <c r="FJX77" s="61"/>
      <c r="FJY77" s="61"/>
      <c r="FJZ77" s="61"/>
      <c r="FKA77" s="61"/>
      <c r="FKB77" s="61"/>
      <c r="FKC77" s="61"/>
      <c r="FKD77" s="61"/>
      <c r="FKE77" s="61"/>
      <c r="FKF77" s="61"/>
      <c r="FKG77" s="61"/>
      <c r="FKH77" s="61"/>
      <c r="FKI77" s="61"/>
      <c r="FKJ77" s="61"/>
      <c r="FKK77" s="61"/>
      <c r="FKL77" s="61"/>
      <c r="FKM77" s="61"/>
      <c r="FKN77" s="61"/>
      <c r="FKO77" s="61"/>
      <c r="FKP77" s="61"/>
      <c r="FKQ77" s="61"/>
      <c r="FKR77" s="61"/>
      <c r="FKS77" s="61"/>
      <c r="FKT77" s="61"/>
      <c r="FKU77" s="61"/>
      <c r="FKV77" s="61"/>
      <c r="FKW77" s="61"/>
      <c r="FKX77" s="61"/>
      <c r="FKY77" s="61"/>
      <c r="FKZ77" s="61"/>
      <c r="FLA77" s="61"/>
      <c r="FLB77" s="61"/>
      <c r="FLC77" s="61"/>
      <c r="FLD77" s="61"/>
      <c r="FLE77" s="61"/>
      <c r="FLF77" s="61"/>
      <c r="FLG77" s="61"/>
      <c r="FLH77" s="61"/>
      <c r="FLI77" s="61"/>
      <c r="FLJ77" s="61"/>
      <c r="FLK77" s="61"/>
      <c r="FLL77" s="61"/>
      <c r="FLM77" s="61"/>
      <c r="FLN77" s="61"/>
      <c r="FLO77" s="61"/>
      <c r="FLP77" s="61"/>
      <c r="FLQ77" s="61"/>
      <c r="FLR77" s="61"/>
      <c r="FLS77" s="61"/>
      <c r="FLT77" s="61"/>
      <c r="FLU77" s="61"/>
      <c r="FLV77" s="61"/>
      <c r="FLW77" s="61"/>
      <c r="FLX77" s="61"/>
      <c r="FLY77" s="61"/>
      <c r="FLZ77" s="61"/>
      <c r="FMA77" s="61"/>
      <c r="FMB77" s="61"/>
      <c r="FMC77" s="61"/>
      <c r="FMD77" s="61"/>
      <c r="FME77" s="61"/>
      <c r="FMF77" s="61"/>
      <c r="FMG77" s="61"/>
      <c r="FMH77" s="61"/>
      <c r="FMI77" s="61"/>
      <c r="FMJ77" s="61"/>
      <c r="FMK77" s="61"/>
      <c r="FML77" s="61"/>
      <c r="FMM77" s="61"/>
      <c r="FMN77" s="61"/>
      <c r="FMO77" s="61"/>
      <c r="FMP77" s="61"/>
      <c r="FMQ77" s="61"/>
      <c r="FMR77" s="61"/>
      <c r="FMS77" s="61"/>
      <c r="FMT77" s="61"/>
      <c r="FMU77" s="61"/>
      <c r="FMV77" s="61"/>
      <c r="FMW77" s="61"/>
      <c r="FMX77" s="61"/>
      <c r="FMY77" s="61"/>
      <c r="FMZ77" s="61"/>
      <c r="FNA77" s="61"/>
      <c r="FNB77" s="61"/>
      <c r="FNC77" s="61"/>
      <c r="FND77" s="61"/>
      <c r="FNE77" s="61"/>
      <c r="FNF77" s="61"/>
      <c r="FNG77" s="61"/>
      <c r="FNH77" s="61"/>
      <c r="FNI77" s="61"/>
      <c r="FNJ77" s="61"/>
      <c r="FNK77" s="61"/>
      <c r="FNL77" s="61"/>
      <c r="FNM77" s="61"/>
      <c r="FNN77" s="61"/>
      <c r="FNO77" s="61"/>
      <c r="FNP77" s="61"/>
      <c r="FNQ77" s="61"/>
      <c r="FNR77" s="61"/>
      <c r="FNS77" s="61"/>
      <c r="FNT77" s="61"/>
      <c r="FNU77" s="61"/>
      <c r="FNV77" s="61"/>
      <c r="FNW77" s="61"/>
      <c r="FNX77" s="61"/>
      <c r="FNY77" s="61"/>
      <c r="FNZ77" s="61"/>
      <c r="FOA77" s="61"/>
      <c r="FOB77" s="61"/>
      <c r="FOC77" s="61"/>
      <c r="FOD77" s="61"/>
      <c r="FOE77" s="61"/>
      <c r="FOF77" s="61"/>
      <c r="FOG77" s="61"/>
      <c r="FOH77" s="61"/>
      <c r="FOI77" s="61"/>
      <c r="FOJ77" s="61"/>
      <c r="FOK77" s="61"/>
      <c r="FOL77" s="61"/>
      <c r="FOM77" s="61"/>
      <c r="FON77" s="61"/>
      <c r="FOO77" s="61"/>
      <c r="FOP77" s="61"/>
      <c r="FOQ77" s="61"/>
      <c r="FOR77" s="61"/>
      <c r="FOS77" s="61"/>
      <c r="FOT77" s="61"/>
      <c r="FOU77" s="61"/>
      <c r="FOV77" s="61"/>
      <c r="FOW77" s="61"/>
      <c r="FOX77" s="61"/>
      <c r="FOY77" s="61"/>
      <c r="FOZ77" s="61"/>
      <c r="FPA77" s="61"/>
      <c r="FPB77" s="61"/>
      <c r="FPC77" s="61"/>
      <c r="FPD77" s="61"/>
      <c r="FPE77" s="61"/>
      <c r="FPF77" s="61"/>
      <c r="FPG77" s="61"/>
      <c r="FPH77" s="61"/>
      <c r="FPI77" s="61"/>
      <c r="FPJ77" s="61"/>
      <c r="FPK77" s="61"/>
      <c r="FPL77" s="61"/>
      <c r="FPM77" s="61"/>
      <c r="FPN77" s="61"/>
      <c r="FPO77" s="61"/>
      <c r="FPP77" s="61"/>
      <c r="FPQ77" s="61"/>
      <c r="FPR77" s="61"/>
      <c r="FPS77" s="61"/>
      <c r="FPT77" s="61"/>
      <c r="FPU77" s="61"/>
      <c r="FPV77" s="61"/>
      <c r="FPW77" s="61"/>
      <c r="FPX77" s="61"/>
      <c r="FPY77" s="61"/>
      <c r="FPZ77" s="61"/>
      <c r="FQA77" s="61"/>
      <c r="FQB77" s="61"/>
      <c r="FQC77" s="61"/>
      <c r="FQD77" s="61"/>
      <c r="FQE77" s="61"/>
      <c r="FQF77" s="61"/>
      <c r="FQG77" s="61"/>
      <c r="FQH77" s="61"/>
      <c r="FQI77" s="61"/>
      <c r="FQJ77" s="61"/>
      <c r="FQK77" s="61"/>
      <c r="FQL77" s="61"/>
      <c r="FQM77" s="61"/>
      <c r="FQN77" s="61"/>
      <c r="FQO77" s="61"/>
      <c r="FQP77" s="61"/>
      <c r="FQQ77" s="61"/>
      <c r="FQR77" s="61"/>
      <c r="FQS77" s="61"/>
      <c r="FQT77" s="61"/>
      <c r="FQU77" s="61"/>
      <c r="FQV77" s="61"/>
      <c r="FQW77" s="61"/>
      <c r="FQX77" s="61"/>
      <c r="FQY77" s="61"/>
      <c r="FQZ77" s="61"/>
      <c r="FRA77" s="61"/>
      <c r="FRB77" s="61"/>
      <c r="FRC77" s="61"/>
      <c r="FRD77" s="61"/>
      <c r="FRE77" s="61"/>
      <c r="FRF77" s="61"/>
      <c r="FRG77" s="61"/>
      <c r="FRH77" s="61"/>
      <c r="FRI77" s="61"/>
      <c r="FRJ77" s="61"/>
      <c r="FRK77" s="61"/>
      <c r="FRL77" s="61"/>
      <c r="FRM77" s="61"/>
      <c r="FRN77" s="61"/>
      <c r="FRO77" s="61"/>
      <c r="FRP77" s="61"/>
      <c r="FRQ77" s="61"/>
      <c r="FRR77" s="61"/>
      <c r="FRS77" s="61"/>
      <c r="FRT77" s="61"/>
      <c r="FRU77" s="61"/>
      <c r="FRV77" s="61"/>
      <c r="FRW77" s="61"/>
      <c r="FRX77" s="61"/>
      <c r="FRY77" s="61"/>
      <c r="FRZ77" s="61"/>
      <c r="FSA77" s="61"/>
      <c r="FSB77" s="61"/>
      <c r="FSC77" s="61"/>
      <c r="FSD77" s="61"/>
      <c r="FSE77" s="61"/>
      <c r="FSF77" s="61"/>
      <c r="FSG77" s="61"/>
      <c r="FSH77" s="61"/>
      <c r="FSI77" s="61"/>
      <c r="FSJ77" s="61"/>
      <c r="FSK77" s="61"/>
      <c r="FSL77" s="61"/>
      <c r="FSM77" s="61"/>
      <c r="FSN77" s="61"/>
      <c r="FSO77" s="61"/>
      <c r="FSP77" s="61"/>
      <c r="FSQ77" s="61"/>
      <c r="FSR77" s="61"/>
      <c r="FSS77" s="61"/>
      <c r="FST77" s="61"/>
      <c r="FSU77" s="61"/>
      <c r="FSV77" s="61"/>
      <c r="FSW77" s="61"/>
      <c r="FSX77" s="61"/>
      <c r="FSY77" s="61"/>
      <c r="FSZ77" s="61"/>
      <c r="FTA77" s="61"/>
      <c r="FTB77" s="61"/>
      <c r="FTC77" s="61"/>
      <c r="FTD77" s="61"/>
      <c r="FTE77" s="61"/>
      <c r="FTF77" s="61"/>
      <c r="FTG77" s="61"/>
      <c r="FTH77" s="61"/>
      <c r="FTI77" s="61"/>
      <c r="FTJ77" s="61"/>
      <c r="FTK77" s="61"/>
      <c r="FTL77" s="61"/>
      <c r="FTM77" s="61"/>
      <c r="FTN77" s="61"/>
      <c r="FTO77" s="61"/>
      <c r="FTP77" s="61"/>
      <c r="FTQ77" s="61"/>
      <c r="FTR77" s="61"/>
      <c r="FTS77" s="61"/>
      <c r="FTT77" s="61"/>
      <c r="FTU77" s="61"/>
      <c r="FTV77" s="61"/>
      <c r="FTW77" s="61"/>
      <c r="FTX77" s="61"/>
      <c r="FTY77" s="61"/>
      <c r="FTZ77" s="61"/>
      <c r="FUA77" s="61"/>
      <c r="FUB77" s="61"/>
      <c r="FUC77" s="61"/>
      <c r="FUD77" s="61"/>
      <c r="FUE77" s="61"/>
      <c r="FUF77" s="61"/>
      <c r="FUG77" s="61"/>
      <c r="FUH77" s="61"/>
      <c r="FUI77" s="61"/>
      <c r="FUJ77" s="61"/>
      <c r="FUK77" s="61"/>
      <c r="FUL77" s="61"/>
      <c r="FUM77" s="61"/>
      <c r="FUN77" s="61"/>
      <c r="FUO77" s="61"/>
      <c r="FUP77" s="61"/>
      <c r="FUQ77" s="61"/>
      <c r="FUR77" s="61"/>
      <c r="FUS77" s="61"/>
      <c r="FUT77" s="61"/>
      <c r="FUU77" s="61"/>
      <c r="FUV77" s="61"/>
      <c r="FUW77" s="61"/>
      <c r="FUX77" s="61"/>
      <c r="FUY77" s="61"/>
      <c r="FUZ77" s="61"/>
      <c r="FVA77" s="61"/>
      <c r="FVB77" s="61"/>
      <c r="FVC77" s="61"/>
      <c r="FVD77" s="61"/>
      <c r="FVE77" s="61"/>
      <c r="FVF77" s="61"/>
      <c r="FVG77" s="61"/>
      <c r="FVH77" s="61"/>
      <c r="FVI77" s="61"/>
      <c r="FVJ77" s="61"/>
      <c r="FVK77" s="61"/>
      <c r="FVL77" s="61"/>
      <c r="FVM77" s="61"/>
      <c r="FVN77" s="61"/>
      <c r="FVO77" s="61"/>
      <c r="FVP77" s="61"/>
      <c r="FVQ77" s="61"/>
      <c r="FVR77" s="61"/>
      <c r="FVS77" s="61"/>
      <c r="FVT77" s="61"/>
      <c r="FVU77" s="61"/>
      <c r="FVV77" s="61"/>
      <c r="FVW77" s="61"/>
      <c r="FVX77" s="61"/>
      <c r="FVY77" s="61"/>
      <c r="FVZ77" s="61"/>
      <c r="FWA77" s="61"/>
      <c r="FWB77" s="61"/>
      <c r="FWC77" s="61"/>
      <c r="FWD77" s="61"/>
      <c r="FWE77" s="61"/>
      <c r="FWF77" s="61"/>
      <c r="FWG77" s="61"/>
      <c r="FWH77" s="61"/>
      <c r="FWI77" s="61"/>
      <c r="FWJ77" s="61"/>
      <c r="FWK77" s="61"/>
      <c r="FWL77" s="61"/>
      <c r="FWM77" s="61"/>
      <c r="FWN77" s="61"/>
      <c r="FWO77" s="61"/>
      <c r="FWP77" s="61"/>
      <c r="FWQ77" s="61"/>
      <c r="FWR77" s="61"/>
      <c r="FWS77" s="61"/>
      <c r="FWT77" s="61"/>
      <c r="FWU77" s="61"/>
      <c r="FWV77" s="61"/>
      <c r="FWW77" s="61"/>
      <c r="FWX77" s="61"/>
      <c r="FWY77" s="61"/>
      <c r="FWZ77" s="61"/>
      <c r="FXA77" s="61"/>
      <c r="FXB77" s="61"/>
      <c r="FXC77" s="61"/>
      <c r="FXD77" s="61"/>
      <c r="FXE77" s="61"/>
      <c r="FXF77" s="61"/>
      <c r="FXG77" s="61"/>
      <c r="FXH77" s="61"/>
      <c r="FXI77" s="61"/>
      <c r="FXJ77" s="61"/>
      <c r="FXK77" s="61"/>
      <c r="FXL77" s="61"/>
      <c r="FXM77" s="61"/>
      <c r="FXN77" s="61"/>
      <c r="FXO77" s="61"/>
      <c r="FXP77" s="61"/>
      <c r="FXQ77" s="61"/>
      <c r="FXR77" s="61"/>
      <c r="FXS77" s="61"/>
      <c r="FXT77" s="61"/>
      <c r="FXU77" s="61"/>
      <c r="FXV77" s="61"/>
      <c r="FXW77" s="61"/>
      <c r="FXX77" s="61"/>
      <c r="FXY77" s="61"/>
      <c r="FXZ77" s="61"/>
      <c r="FYA77" s="61"/>
      <c r="FYB77" s="61"/>
      <c r="FYC77" s="61"/>
      <c r="FYD77" s="61"/>
      <c r="FYE77" s="61"/>
      <c r="FYF77" s="61"/>
      <c r="FYG77" s="61"/>
      <c r="FYH77" s="61"/>
      <c r="FYI77" s="61"/>
      <c r="FYJ77" s="61"/>
      <c r="FYK77" s="61"/>
      <c r="FYL77" s="61"/>
      <c r="FYM77" s="61"/>
      <c r="FYN77" s="61"/>
      <c r="FYO77" s="61"/>
      <c r="FYP77" s="61"/>
      <c r="FYQ77" s="61"/>
      <c r="FYR77" s="61"/>
      <c r="FYS77" s="61"/>
      <c r="FYT77" s="61"/>
      <c r="FYU77" s="61"/>
      <c r="FYV77" s="61"/>
      <c r="FYW77" s="61"/>
      <c r="FYX77" s="61"/>
      <c r="FYY77" s="61"/>
      <c r="FYZ77" s="61"/>
      <c r="FZA77" s="61"/>
      <c r="FZB77" s="61"/>
      <c r="FZC77" s="61"/>
      <c r="FZD77" s="61"/>
      <c r="FZE77" s="61"/>
      <c r="FZF77" s="61"/>
      <c r="FZG77" s="61"/>
      <c r="FZH77" s="61"/>
      <c r="FZI77" s="61"/>
      <c r="FZJ77" s="61"/>
      <c r="FZK77" s="61"/>
      <c r="FZL77" s="61"/>
      <c r="FZM77" s="61"/>
      <c r="FZN77" s="61"/>
      <c r="FZO77" s="61"/>
      <c r="FZP77" s="61"/>
      <c r="FZQ77" s="61"/>
      <c r="FZR77" s="61"/>
      <c r="FZS77" s="61"/>
      <c r="FZT77" s="61"/>
      <c r="FZU77" s="61"/>
      <c r="FZV77" s="61"/>
      <c r="FZW77" s="61"/>
      <c r="FZX77" s="61"/>
      <c r="FZY77" s="61"/>
      <c r="FZZ77" s="61"/>
      <c r="GAA77" s="61"/>
      <c r="GAB77" s="61"/>
      <c r="GAC77" s="61"/>
      <c r="GAD77" s="61"/>
      <c r="GAE77" s="61"/>
      <c r="GAF77" s="61"/>
      <c r="GAG77" s="61"/>
      <c r="GAH77" s="61"/>
      <c r="GAI77" s="61"/>
      <c r="GAJ77" s="61"/>
      <c r="GAK77" s="61"/>
      <c r="GAL77" s="61"/>
      <c r="GAM77" s="61"/>
      <c r="GAN77" s="61"/>
      <c r="GAO77" s="61"/>
      <c r="GAP77" s="61"/>
      <c r="GAQ77" s="61"/>
      <c r="GAR77" s="61"/>
      <c r="GAS77" s="61"/>
      <c r="GAT77" s="61"/>
      <c r="GAU77" s="61"/>
      <c r="GAV77" s="61"/>
      <c r="GAW77" s="61"/>
      <c r="GAX77" s="61"/>
      <c r="GAY77" s="61"/>
      <c r="GAZ77" s="61"/>
      <c r="GBA77" s="61"/>
      <c r="GBB77" s="61"/>
      <c r="GBC77" s="61"/>
      <c r="GBD77" s="61"/>
      <c r="GBE77" s="61"/>
      <c r="GBF77" s="61"/>
      <c r="GBG77" s="61"/>
      <c r="GBH77" s="61"/>
      <c r="GBI77" s="61"/>
      <c r="GBJ77" s="61"/>
      <c r="GBK77" s="61"/>
      <c r="GBL77" s="61"/>
      <c r="GBM77" s="61"/>
      <c r="GBN77" s="61"/>
      <c r="GBO77" s="61"/>
      <c r="GBP77" s="61"/>
      <c r="GBQ77" s="61"/>
      <c r="GBR77" s="61"/>
      <c r="GBS77" s="61"/>
      <c r="GBT77" s="61"/>
      <c r="GBU77" s="61"/>
      <c r="GBV77" s="61"/>
      <c r="GBW77" s="61"/>
      <c r="GBX77" s="61"/>
      <c r="GBY77" s="61"/>
      <c r="GBZ77" s="61"/>
      <c r="GCA77" s="61"/>
      <c r="GCB77" s="61"/>
      <c r="GCC77" s="61"/>
      <c r="GCD77" s="61"/>
      <c r="GCE77" s="61"/>
      <c r="GCF77" s="61"/>
      <c r="GCG77" s="61"/>
      <c r="GCH77" s="61"/>
      <c r="GCI77" s="61"/>
      <c r="GCJ77" s="61"/>
      <c r="GCK77" s="61"/>
      <c r="GCL77" s="61"/>
      <c r="GCM77" s="61"/>
      <c r="GCN77" s="61"/>
      <c r="GCO77" s="61"/>
      <c r="GCP77" s="61"/>
      <c r="GCQ77" s="61"/>
      <c r="GCR77" s="61"/>
      <c r="GCS77" s="61"/>
      <c r="GCT77" s="61"/>
      <c r="GCU77" s="61"/>
      <c r="GCV77" s="61"/>
      <c r="GCW77" s="61"/>
      <c r="GCX77" s="61"/>
      <c r="GCY77" s="61"/>
      <c r="GCZ77" s="61"/>
      <c r="GDA77" s="61"/>
      <c r="GDB77" s="61"/>
      <c r="GDC77" s="61"/>
      <c r="GDD77" s="61"/>
      <c r="GDE77" s="61"/>
      <c r="GDF77" s="61"/>
      <c r="GDG77" s="61"/>
      <c r="GDH77" s="61"/>
      <c r="GDI77" s="61"/>
      <c r="GDJ77" s="61"/>
      <c r="GDK77" s="61"/>
      <c r="GDL77" s="61"/>
      <c r="GDM77" s="61"/>
      <c r="GDN77" s="61"/>
      <c r="GDO77" s="61"/>
      <c r="GDP77" s="61"/>
      <c r="GDQ77" s="61"/>
      <c r="GDR77" s="61"/>
      <c r="GDS77" s="61"/>
      <c r="GDT77" s="61"/>
      <c r="GDU77" s="61"/>
      <c r="GDV77" s="61"/>
      <c r="GDW77" s="61"/>
      <c r="GDX77" s="61"/>
      <c r="GDY77" s="61"/>
      <c r="GDZ77" s="61"/>
      <c r="GEA77" s="61"/>
      <c r="GEB77" s="61"/>
      <c r="GEC77" s="61"/>
      <c r="GED77" s="61"/>
      <c r="GEE77" s="61"/>
      <c r="GEF77" s="61"/>
      <c r="GEG77" s="61"/>
      <c r="GEH77" s="61"/>
      <c r="GEI77" s="61"/>
      <c r="GEJ77" s="61"/>
      <c r="GEK77" s="61"/>
      <c r="GEL77" s="61"/>
      <c r="GEM77" s="61"/>
      <c r="GEN77" s="61"/>
      <c r="GEO77" s="61"/>
      <c r="GEP77" s="61"/>
      <c r="GEQ77" s="61"/>
      <c r="GER77" s="61"/>
      <c r="GES77" s="61"/>
      <c r="GET77" s="61"/>
      <c r="GEU77" s="61"/>
      <c r="GEV77" s="61"/>
      <c r="GEW77" s="61"/>
      <c r="GEX77" s="61"/>
      <c r="GEY77" s="61"/>
      <c r="GEZ77" s="61"/>
      <c r="GFA77" s="61"/>
      <c r="GFB77" s="61"/>
      <c r="GFC77" s="61"/>
      <c r="GFD77" s="61"/>
      <c r="GFE77" s="61"/>
      <c r="GFF77" s="61"/>
      <c r="GFG77" s="61"/>
      <c r="GFH77" s="61"/>
      <c r="GFI77" s="61"/>
      <c r="GFJ77" s="61"/>
      <c r="GFK77" s="61"/>
      <c r="GFL77" s="61"/>
      <c r="GFM77" s="61"/>
      <c r="GFN77" s="61"/>
      <c r="GFO77" s="61"/>
      <c r="GFP77" s="61"/>
      <c r="GFQ77" s="61"/>
      <c r="GFR77" s="61"/>
      <c r="GFS77" s="61"/>
      <c r="GFT77" s="61"/>
      <c r="GFU77" s="61"/>
      <c r="GFV77" s="61"/>
      <c r="GFW77" s="61"/>
      <c r="GFX77" s="61"/>
      <c r="GFY77" s="61"/>
      <c r="GFZ77" s="61"/>
      <c r="GGA77" s="61"/>
      <c r="GGB77" s="61"/>
      <c r="GGC77" s="61"/>
      <c r="GGD77" s="61"/>
      <c r="GGE77" s="61"/>
      <c r="GGF77" s="61"/>
      <c r="GGG77" s="61"/>
      <c r="GGH77" s="61"/>
      <c r="GGI77" s="61"/>
      <c r="GGJ77" s="61"/>
      <c r="GGK77" s="61"/>
      <c r="GGL77" s="61"/>
      <c r="GGM77" s="61"/>
      <c r="GGN77" s="61"/>
      <c r="GGO77" s="61"/>
      <c r="GGP77" s="61"/>
      <c r="GGQ77" s="61"/>
      <c r="GGR77" s="61"/>
      <c r="GGS77" s="61"/>
      <c r="GGT77" s="61"/>
      <c r="GGU77" s="61"/>
      <c r="GGV77" s="61"/>
      <c r="GGW77" s="61"/>
      <c r="GGX77" s="61"/>
      <c r="GGY77" s="61"/>
      <c r="GGZ77" s="61"/>
      <c r="GHA77" s="61"/>
      <c r="GHB77" s="61"/>
      <c r="GHC77" s="61"/>
      <c r="GHD77" s="61"/>
      <c r="GHE77" s="61"/>
      <c r="GHF77" s="61"/>
      <c r="GHG77" s="61"/>
      <c r="GHH77" s="61"/>
      <c r="GHI77" s="61"/>
      <c r="GHJ77" s="61"/>
      <c r="GHK77" s="61"/>
      <c r="GHL77" s="61"/>
      <c r="GHM77" s="61"/>
      <c r="GHN77" s="61"/>
      <c r="GHO77" s="61"/>
      <c r="GHP77" s="61"/>
      <c r="GHQ77" s="61"/>
      <c r="GHR77" s="61"/>
      <c r="GHS77" s="61"/>
      <c r="GHT77" s="61"/>
      <c r="GHU77" s="61"/>
      <c r="GHV77" s="61"/>
      <c r="GHW77" s="61"/>
      <c r="GHX77" s="61"/>
      <c r="GHY77" s="61"/>
      <c r="GHZ77" s="61"/>
      <c r="GIA77" s="61"/>
      <c r="GIB77" s="61"/>
      <c r="GIC77" s="61"/>
      <c r="GID77" s="61"/>
      <c r="GIE77" s="61"/>
      <c r="GIF77" s="61"/>
      <c r="GIG77" s="61"/>
      <c r="GIH77" s="61"/>
      <c r="GII77" s="61"/>
      <c r="GIJ77" s="61"/>
      <c r="GIK77" s="61"/>
      <c r="GIL77" s="61"/>
      <c r="GIM77" s="61"/>
      <c r="GIN77" s="61"/>
      <c r="GIO77" s="61"/>
      <c r="GIP77" s="61"/>
      <c r="GIQ77" s="61"/>
      <c r="GIR77" s="61"/>
      <c r="GIS77" s="61"/>
      <c r="GIT77" s="61"/>
      <c r="GIU77" s="61"/>
      <c r="GIV77" s="61"/>
      <c r="GIW77" s="61"/>
      <c r="GIX77" s="61"/>
      <c r="GIY77" s="61"/>
      <c r="GIZ77" s="61"/>
      <c r="GJA77" s="61"/>
      <c r="GJB77" s="61"/>
      <c r="GJC77" s="61"/>
      <c r="GJD77" s="61"/>
      <c r="GJE77" s="61"/>
      <c r="GJF77" s="61"/>
      <c r="GJG77" s="61"/>
      <c r="GJH77" s="61"/>
      <c r="GJI77" s="61"/>
      <c r="GJJ77" s="61"/>
      <c r="GJK77" s="61"/>
      <c r="GJL77" s="61"/>
      <c r="GJM77" s="61"/>
      <c r="GJN77" s="61"/>
      <c r="GJO77" s="61"/>
      <c r="GJP77" s="61"/>
      <c r="GJQ77" s="61"/>
      <c r="GJR77" s="61"/>
      <c r="GJS77" s="61"/>
      <c r="GJT77" s="61"/>
      <c r="GJU77" s="61"/>
      <c r="GJV77" s="61"/>
      <c r="GJW77" s="61"/>
      <c r="GJX77" s="61"/>
      <c r="GJY77" s="61"/>
      <c r="GJZ77" s="61"/>
      <c r="GKA77" s="61"/>
      <c r="GKB77" s="61"/>
      <c r="GKC77" s="61"/>
      <c r="GKD77" s="61"/>
      <c r="GKE77" s="61"/>
      <c r="GKF77" s="61"/>
      <c r="GKG77" s="61"/>
      <c r="GKH77" s="61"/>
      <c r="GKI77" s="61"/>
      <c r="GKJ77" s="61"/>
      <c r="GKK77" s="61"/>
      <c r="GKL77" s="61"/>
      <c r="GKM77" s="61"/>
      <c r="GKN77" s="61"/>
      <c r="GKO77" s="61"/>
      <c r="GKP77" s="61"/>
      <c r="GKQ77" s="61"/>
      <c r="GKR77" s="61"/>
      <c r="GKS77" s="61"/>
      <c r="GKT77" s="61"/>
      <c r="GKU77" s="61"/>
      <c r="GKV77" s="61"/>
      <c r="GKW77" s="61"/>
      <c r="GKX77" s="61"/>
      <c r="GKY77" s="61"/>
      <c r="GKZ77" s="61"/>
      <c r="GLA77" s="61"/>
      <c r="GLB77" s="61"/>
      <c r="GLC77" s="61"/>
      <c r="GLD77" s="61"/>
      <c r="GLE77" s="61"/>
      <c r="GLF77" s="61"/>
      <c r="GLG77" s="61"/>
      <c r="GLH77" s="61"/>
      <c r="GLI77" s="61"/>
      <c r="GLJ77" s="61"/>
      <c r="GLK77" s="61"/>
      <c r="GLL77" s="61"/>
      <c r="GLM77" s="61"/>
      <c r="GLN77" s="61"/>
      <c r="GLO77" s="61"/>
      <c r="GLP77" s="61"/>
      <c r="GLQ77" s="61"/>
      <c r="GLR77" s="61"/>
      <c r="GLS77" s="61"/>
      <c r="GLT77" s="61"/>
      <c r="GLU77" s="61"/>
      <c r="GLV77" s="61"/>
      <c r="GLW77" s="61"/>
      <c r="GLX77" s="61"/>
      <c r="GLY77" s="61"/>
      <c r="GLZ77" s="61"/>
      <c r="GMA77" s="61"/>
      <c r="GMB77" s="61"/>
      <c r="GMC77" s="61"/>
      <c r="GMD77" s="61"/>
      <c r="GME77" s="61"/>
      <c r="GMF77" s="61"/>
      <c r="GMG77" s="61"/>
      <c r="GMH77" s="61"/>
      <c r="GMI77" s="61"/>
      <c r="GMJ77" s="61"/>
      <c r="GMK77" s="61"/>
      <c r="GML77" s="61"/>
      <c r="GMM77" s="61"/>
      <c r="GMN77" s="61"/>
      <c r="GMO77" s="61"/>
      <c r="GMP77" s="61"/>
      <c r="GMQ77" s="61"/>
      <c r="GMR77" s="61"/>
      <c r="GMS77" s="61"/>
      <c r="GMT77" s="61"/>
      <c r="GMU77" s="61"/>
      <c r="GMV77" s="61"/>
      <c r="GMW77" s="61"/>
      <c r="GMX77" s="61"/>
      <c r="GMY77" s="61"/>
      <c r="GMZ77" s="61"/>
      <c r="GNA77" s="61"/>
      <c r="GNB77" s="61"/>
      <c r="GNC77" s="61"/>
      <c r="GND77" s="61"/>
      <c r="GNE77" s="61"/>
      <c r="GNF77" s="61"/>
      <c r="GNG77" s="61"/>
      <c r="GNH77" s="61"/>
      <c r="GNI77" s="61"/>
      <c r="GNJ77" s="61"/>
      <c r="GNK77" s="61"/>
      <c r="GNL77" s="61"/>
      <c r="GNM77" s="61"/>
      <c r="GNN77" s="61"/>
      <c r="GNO77" s="61"/>
      <c r="GNP77" s="61"/>
      <c r="GNQ77" s="61"/>
      <c r="GNR77" s="61"/>
      <c r="GNS77" s="61"/>
      <c r="GNT77" s="61"/>
      <c r="GNU77" s="61"/>
      <c r="GNV77" s="61"/>
      <c r="GNW77" s="61"/>
      <c r="GNX77" s="61"/>
      <c r="GNY77" s="61"/>
      <c r="GNZ77" s="61"/>
      <c r="GOA77" s="61"/>
      <c r="GOB77" s="61"/>
      <c r="GOC77" s="61"/>
      <c r="GOD77" s="61"/>
      <c r="GOE77" s="61"/>
      <c r="GOF77" s="61"/>
      <c r="GOG77" s="61"/>
      <c r="GOH77" s="61"/>
      <c r="GOI77" s="61"/>
      <c r="GOJ77" s="61"/>
      <c r="GOK77" s="61"/>
      <c r="GOL77" s="61"/>
      <c r="GOM77" s="61"/>
      <c r="GON77" s="61"/>
      <c r="GOO77" s="61"/>
      <c r="GOP77" s="61"/>
      <c r="GOQ77" s="61"/>
      <c r="GOR77" s="61"/>
      <c r="GOS77" s="61"/>
      <c r="GOT77" s="61"/>
      <c r="GOU77" s="61"/>
      <c r="GOV77" s="61"/>
      <c r="GOW77" s="61"/>
      <c r="GOX77" s="61"/>
      <c r="GOY77" s="61"/>
      <c r="GOZ77" s="61"/>
      <c r="GPA77" s="61"/>
      <c r="GPB77" s="61"/>
      <c r="GPC77" s="61"/>
      <c r="GPD77" s="61"/>
      <c r="GPE77" s="61"/>
      <c r="GPF77" s="61"/>
      <c r="GPG77" s="61"/>
      <c r="GPH77" s="61"/>
      <c r="GPI77" s="61"/>
      <c r="GPJ77" s="61"/>
      <c r="GPK77" s="61"/>
      <c r="GPL77" s="61"/>
      <c r="GPM77" s="61"/>
      <c r="GPN77" s="61"/>
      <c r="GPO77" s="61"/>
      <c r="GPP77" s="61"/>
      <c r="GPQ77" s="61"/>
      <c r="GPR77" s="61"/>
      <c r="GPS77" s="61"/>
      <c r="GPT77" s="61"/>
      <c r="GPU77" s="61"/>
      <c r="GPV77" s="61"/>
      <c r="GPW77" s="61"/>
      <c r="GPX77" s="61"/>
      <c r="GPY77" s="61"/>
      <c r="GPZ77" s="61"/>
      <c r="GQA77" s="61"/>
      <c r="GQB77" s="61"/>
      <c r="GQC77" s="61"/>
      <c r="GQD77" s="61"/>
      <c r="GQE77" s="61"/>
      <c r="GQF77" s="61"/>
      <c r="GQG77" s="61"/>
      <c r="GQH77" s="61"/>
      <c r="GQI77" s="61"/>
      <c r="GQJ77" s="61"/>
      <c r="GQK77" s="61"/>
      <c r="GQL77" s="61"/>
      <c r="GQM77" s="61"/>
      <c r="GQN77" s="61"/>
      <c r="GQO77" s="61"/>
      <c r="GQP77" s="61"/>
      <c r="GQQ77" s="61"/>
      <c r="GQR77" s="61"/>
      <c r="GQS77" s="61"/>
      <c r="GQT77" s="61"/>
      <c r="GQU77" s="61"/>
      <c r="GQV77" s="61"/>
      <c r="GQW77" s="61"/>
      <c r="GQX77" s="61"/>
      <c r="GQY77" s="61"/>
      <c r="GQZ77" s="61"/>
      <c r="GRA77" s="61"/>
      <c r="GRB77" s="61"/>
      <c r="GRC77" s="61"/>
      <c r="GRD77" s="61"/>
      <c r="GRE77" s="61"/>
      <c r="GRF77" s="61"/>
      <c r="GRG77" s="61"/>
      <c r="GRH77" s="61"/>
      <c r="GRI77" s="61"/>
      <c r="GRJ77" s="61"/>
      <c r="GRK77" s="61"/>
      <c r="GRL77" s="61"/>
      <c r="GRM77" s="61"/>
      <c r="GRN77" s="61"/>
      <c r="GRO77" s="61"/>
      <c r="GRP77" s="61"/>
      <c r="GRQ77" s="61"/>
      <c r="GRR77" s="61"/>
      <c r="GRS77" s="61"/>
      <c r="GRT77" s="61"/>
      <c r="GRU77" s="61"/>
      <c r="GRV77" s="61"/>
      <c r="GRW77" s="61"/>
      <c r="GRX77" s="61"/>
      <c r="GRY77" s="61"/>
      <c r="GRZ77" s="61"/>
      <c r="GSA77" s="61"/>
      <c r="GSB77" s="61"/>
      <c r="GSC77" s="61"/>
      <c r="GSD77" s="61"/>
      <c r="GSE77" s="61"/>
      <c r="GSF77" s="61"/>
      <c r="GSG77" s="61"/>
      <c r="GSH77" s="61"/>
      <c r="GSI77" s="61"/>
      <c r="GSJ77" s="61"/>
      <c r="GSK77" s="61"/>
      <c r="GSL77" s="61"/>
      <c r="GSM77" s="61"/>
      <c r="GSN77" s="61"/>
      <c r="GSO77" s="61"/>
      <c r="GSP77" s="61"/>
      <c r="GSQ77" s="61"/>
      <c r="GSR77" s="61"/>
      <c r="GSS77" s="61"/>
      <c r="GST77" s="61"/>
      <c r="GSU77" s="61"/>
      <c r="GSV77" s="61"/>
      <c r="GSW77" s="61"/>
      <c r="GSX77" s="61"/>
      <c r="GSY77" s="61"/>
      <c r="GSZ77" s="61"/>
      <c r="GTA77" s="61"/>
      <c r="GTB77" s="61"/>
      <c r="GTC77" s="61"/>
      <c r="GTD77" s="61"/>
      <c r="GTE77" s="61"/>
      <c r="GTF77" s="61"/>
      <c r="GTG77" s="61"/>
      <c r="GTH77" s="61"/>
      <c r="GTI77" s="61"/>
      <c r="GTJ77" s="61"/>
      <c r="GTK77" s="61"/>
      <c r="GTL77" s="61"/>
      <c r="GTM77" s="61"/>
      <c r="GTN77" s="61"/>
      <c r="GTO77" s="61"/>
      <c r="GTP77" s="61"/>
      <c r="GTQ77" s="61"/>
      <c r="GTR77" s="61"/>
      <c r="GTS77" s="61"/>
      <c r="GTT77" s="61"/>
      <c r="GTU77" s="61"/>
      <c r="GTV77" s="61"/>
      <c r="GTW77" s="61"/>
      <c r="GTX77" s="61"/>
      <c r="GTY77" s="61"/>
      <c r="GTZ77" s="61"/>
      <c r="GUA77" s="61"/>
      <c r="GUB77" s="61"/>
      <c r="GUC77" s="61"/>
      <c r="GUD77" s="61"/>
      <c r="GUE77" s="61"/>
      <c r="GUF77" s="61"/>
      <c r="GUG77" s="61"/>
      <c r="GUH77" s="61"/>
      <c r="GUI77" s="61"/>
      <c r="GUJ77" s="61"/>
      <c r="GUK77" s="61"/>
      <c r="GUL77" s="61"/>
      <c r="GUM77" s="61"/>
      <c r="GUN77" s="61"/>
      <c r="GUO77" s="61"/>
      <c r="GUP77" s="61"/>
      <c r="GUQ77" s="61"/>
      <c r="GUR77" s="61"/>
      <c r="GUS77" s="61"/>
      <c r="GUT77" s="61"/>
      <c r="GUU77" s="61"/>
      <c r="GUV77" s="61"/>
      <c r="GUW77" s="61"/>
      <c r="GUX77" s="61"/>
      <c r="GUY77" s="61"/>
      <c r="GUZ77" s="61"/>
      <c r="GVA77" s="61"/>
      <c r="GVB77" s="61"/>
      <c r="GVC77" s="61"/>
      <c r="GVD77" s="61"/>
      <c r="GVE77" s="61"/>
      <c r="GVF77" s="61"/>
      <c r="GVG77" s="61"/>
      <c r="GVH77" s="61"/>
      <c r="GVI77" s="61"/>
      <c r="GVJ77" s="61"/>
      <c r="GVK77" s="61"/>
      <c r="GVL77" s="61"/>
      <c r="GVM77" s="61"/>
      <c r="GVN77" s="61"/>
      <c r="GVO77" s="61"/>
      <c r="GVP77" s="61"/>
      <c r="GVQ77" s="61"/>
      <c r="GVR77" s="61"/>
      <c r="GVS77" s="61"/>
      <c r="GVT77" s="61"/>
      <c r="GVU77" s="61"/>
      <c r="GVV77" s="61"/>
      <c r="GVW77" s="61"/>
      <c r="GVX77" s="61"/>
      <c r="GVY77" s="61"/>
      <c r="GVZ77" s="61"/>
      <c r="GWA77" s="61"/>
      <c r="GWB77" s="61"/>
      <c r="GWC77" s="61"/>
      <c r="GWD77" s="61"/>
      <c r="GWE77" s="61"/>
      <c r="GWF77" s="61"/>
      <c r="GWG77" s="61"/>
      <c r="GWH77" s="61"/>
      <c r="GWI77" s="61"/>
      <c r="GWJ77" s="61"/>
      <c r="GWK77" s="61"/>
      <c r="GWL77" s="61"/>
      <c r="GWM77" s="61"/>
      <c r="GWN77" s="61"/>
      <c r="GWO77" s="61"/>
      <c r="GWP77" s="61"/>
      <c r="GWQ77" s="61"/>
      <c r="GWR77" s="61"/>
      <c r="GWS77" s="61"/>
      <c r="GWT77" s="61"/>
      <c r="GWU77" s="61"/>
      <c r="GWV77" s="61"/>
      <c r="GWW77" s="61"/>
      <c r="GWX77" s="61"/>
      <c r="GWY77" s="61"/>
      <c r="GWZ77" s="61"/>
      <c r="GXA77" s="61"/>
      <c r="GXB77" s="61"/>
      <c r="GXC77" s="61"/>
      <c r="GXD77" s="61"/>
      <c r="GXE77" s="61"/>
      <c r="GXF77" s="61"/>
      <c r="GXG77" s="61"/>
      <c r="GXH77" s="61"/>
      <c r="GXI77" s="61"/>
      <c r="GXJ77" s="61"/>
      <c r="GXK77" s="61"/>
      <c r="GXL77" s="61"/>
      <c r="GXM77" s="61"/>
      <c r="GXN77" s="61"/>
      <c r="GXO77" s="61"/>
      <c r="GXP77" s="61"/>
      <c r="GXQ77" s="61"/>
      <c r="GXR77" s="61"/>
      <c r="GXS77" s="61"/>
      <c r="GXT77" s="61"/>
      <c r="GXU77" s="61"/>
      <c r="GXV77" s="61"/>
      <c r="GXW77" s="61"/>
      <c r="GXX77" s="61"/>
      <c r="GXY77" s="61"/>
      <c r="GXZ77" s="61"/>
      <c r="GYA77" s="61"/>
      <c r="GYB77" s="61"/>
      <c r="GYC77" s="61"/>
      <c r="GYD77" s="61"/>
      <c r="GYE77" s="61"/>
      <c r="GYF77" s="61"/>
      <c r="GYG77" s="61"/>
      <c r="GYH77" s="61"/>
      <c r="GYI77" s="61"/>
      <c r="GYJ77" s="61"/>
      <c r="GYK77" s="61"/>
      <c r="GYL77" s="61"/>
      <c r="GYM77" s="61"/>
      <c r="GYN77" s="61"/>
      <c r="GYO77" s="61"/>
      <c r="GYP77" s="61"/>
      <c r="GYQ77" s="61"/>
      <c r="GYR77" s="61"/>
      <c r="GYS77" s="61"/>
      <c r="GYT77" s="61"/>
      <c r="GYU77" s="61"/>
      <c r="GYV77" s="61"/>
      <c r="GYW77" s="61"/>
      <c r="GYX77" s="61"/>
      <c r="GYY77" s="61"/>
      <c r="GYZ77" s="61"/>
      <c r="GZA77" s="61"/>
      <c r="GZB77" s="61"/>
      <c r="GZC77" s="61"/>
      <c r="GZD77" s="61"/>
      <c r="GZE77" s="61"/>
      <c r="GZF77" s="61"/>
      <c r="GZG77" s="61"/>
      <c r="GZH77" s="61"/>
      <c r="GZI77" s="61"/>
      <c r="GZJ77" s="61"/>
      <c r="GZK77" s="61"/>
      <c r="GZL77" s="61"/>
      <c r="GZM77" s="61"/>
      <c r="GZN77" s="61"/>
      <c r="GZO77" s="61"/>
      <c r="GZP77" s="61"/>
      <c r="GZQ77" s="61"/>
      <c r="GZR77" s="61"/>
      <c r="GZS77" s="61"/>
      <c r="GZT77" s="61"/>
      <c r="GZU77" s="61"/>
      <c r="GZV77" s="61"/>
      <c r="GZW77" s="61"/>
      <c r="GZX77" s="61"/>
      <c r="GZY77" s="61"/>
      <c r="GZZ77" s="61"/>
      <c r="HAA77" s="61"/>
      <c r="HAB77" s="61"/>
      <c r="HAC77" s="61"/>
      <c r="HAD77" s="61"/>
      <c r="HAE77" s="61"/>
      <c r="HAF77" s="61"/>
      <c r="HAG77" s="61"/>
      <c r="HAH77" s="61"/>
      <c r="HAI77" s="61"/>
      <c r="HAJ77" s="61"/>
      <c r="HAK77" s="61"/>
      <c r="HAL77" s="61"/>
      <c r="HAM77" s="61"/>
      <c r="HAN77" s="61"/>
      <c r="HAO77" s="61"/>
      <c r="HAP77" s="61"/>
      <c r="HAQ77" s="61"/>
      <c r="HAR77" s="61"/>
      <c r="HAS77" s="61"/>
      <c r="HAT77" s="61"/>
      <c r="HAU77" s="61"/>
      <c r="HAV77" s="61"/>
      <c r="HAW77" s="61"/>
      <c r="HAX77" s="61"/>
      <c r="HAY77" s="61"/>
      <c r="HAZ77" s="61"/>
      <c r="HBA77" s="61"/>
      <c r="HBB77" s="61"/>
      <c r="HBC77" s="61"/>
      <c r="HBD77" s="61"/>
      <c r="HBE77" s="61"/>
      <c r="HBF77" s="61"/>
      <c r="HBG77" s="61"/>
      <c r="HBH77" s="61"/>
      <c r="HBI77" s="61"/>
      <c r="HBJ77" s="61"/>
      <c r="HBK77" s="61"/>
      <c r="HBL77" s="61"/>
      <c r="HBM77" s="61"/>
      <c r="HBN77" s="61"/>
      <c r="HBO77" s="61"/>
      <c r="HBP77" s="61"/>
      <c r="HBQ77" s="61"/>
      <c r="HBR77" s="61"/>
      <c r="HBS77" s="61"/>
      <c r="HBT77" s="61"/>
      <c r="HBU77" s="61"/>
      <c r="HBV77" s="61"/>
      <c r="HBW77" s="61"/>
      <c r="HBX77" s="61"/>
      <c r="HBY77" s="61"/>
      <c r="HBZ77" s="61"/>
      <c r="HCA77" s="61"/>
      <c r="HCB77" s="61"/>
      <c r="HCC77" s="61"/>
      <c r="HCD77" s="61"/>
      <c r="HCE77" s="61"/>
      <c r="HCF77" s="61"/>
      <c r="HCG77" s="61"/>
      <c r="HCH77" s="61"/>
      <c r="HCI77" s="61"/>
      <c r="HCJ77" s="61"/>
      <c r="HCK77" s="61"/>
      <c r="HCL77" s="61"/>
      <c r="HCM77" s="61"/>
      <c r="HCN77" s="61"/>
      <c r="HCO77" s="61"/>
      <c r="HCP77" s="61"/>
      <c r="HCQ77" s="61"/>
      <c r="HCR77" s="61"/>
      <c r="HCS77" s="61"/>
      <c r="HCT77" s="61"/>
      <c r="HCU77" s="61"/>
      <c r="HCV77" s="61"/>
      <c r="HCW77" s="61"/>
      <c r="HCX77" s="61"/>
      <c r="HCY77" s="61"/>
      <c r="HCZ77" s="61"/>
      <c r="HDA77" s="61"/>
      <c r="HDB77" s="61"/>
      <c r="HDC77" s="61"/>
      <c r="HDD77" s="61"/>
      <c r="HDE77" s="61"/>
      <c r="HDF77" s="61"/>
      <c r="HDG77" s="61"/>
      <c r="HDH77" s="61"/>
      <c r="HDI77" s="61"/>
      <c r="HDJ77" s="61"/>
      <c r="HDK77" s="61"/>
      <c r="HDL77" s="61"/>
      <c r="HDM77" s="61"/>
      <c r="HDN77" s="61"/>
      <c r="HDO77" s="61"/>
      <c r="HDP77" s="61"/>
      <c r="HDQ77" s="61"/>
      <c r="HDR77" s="61"/>
      <c r="HDS77" s="61"/>
      <c r="HDT77" s="61"/>
      <c r="HDU77" s="61"/>
      <c r="HDV77" s="61"/>
      <c r="HDW77" s="61"/>
      <c r="HDX77" s="61"/>
      <c r="HDY77" s="61"/>
      <c r="HDZ77" s="61"/>
      <c r="HEA77" s="61"/>
      <c r="HEB77" s="61"/>
      <c r="HEC77" s="61"/>
      <c r="HED77" s="61"/>
      <c r="HEE77" s="61"/>
      <c r="HEF77" s="61"/>
      <c r="HEG77" s="61"/>
      <c r="HEH77" s="61"/>
      <c r="HEI77" s="61"/>
      <c r="HEJ77" s="61"/>
      <c r="HEK77" s="61"/>
      <c r="HEL77" s="61"/>
      <c r="HEM77" s="61"/>
      <c r="HEN77" s="61"/>
      <c r="HEO77" s="61"/>
      <c r="HEP77" s="61"/>
      <c r="HEQ77" s="61"/>
      <c r="HER77" s="61"/>
      <c r="HES77" s="61"/>
      <c r="HET77" s="61"/>
      <c r="HEU77" s="61"/>
      <c r="HEV77" s="61"/>
      <c r="HEW77" s="61"/>
      <c r="HEX77" s="61"/>
      <c r="HEY77" s="61"/>
      <c r="HEZ77" s="61"/>
      <c r="HFA77" s="61"/>
      <c r="HFB77" s="61"/>
      <c r="HFC77" s="61"/>
      <c r="HFD77" s="61"/>
      <c r="HFE77" s="61"/>
      <c r="HFF77" s="61"/>
      <c r="HFG77" s="61"/>
      <c r="HFH77" s="61"/>
      <c r="HFI77" s="61"/>
      <c r="HFJ77" s="61"/>
      <c r="HFK77" s="61"/>
      <c r="HFL77" s="61"/>
      <c r="HFM77" s="61"/>
      <c r="HFN77" s="61"/>
      <c r="HFO77" s="61"/>
      <c r="HFP77" s="61"/>
      <c r="HFQ77" s="61"/>
      <c r="HFR77" s="61"/>
      <c r="HFS77" s="61"/>
      <c r="HFT77" s="61"/>
      <c r="HFU77" s="61"/>
      <c r="HFV77" s="61"/>
      <c r="HFW77" s="61"/>
      <c r="HFX77" s="61"/>
      <c r="HFY77" s="61"/>
      <c r="HFZ77" s="61"/>
      <c r="HGA77" s="61"/>
      <c r="HGB77" s="61"/>
      <c r="HGC77" s="61"/>
      <c r="HGD77" s="61"/>
      <c r="HGE77" s="61"/>
      <c r="HGF77" s="61"/>
      <c r="HGG77" s="61"/>
      <c r="HGH77" s="61"/>
      <c r="HGI77" s="61"/>
      <c r="HGJ77" s="61"/>
      <c r="HGK77" s="61"/>
      <c r="HGL77" s="61"/>
      <c r="HGM77" s="61"/>
      <c r="HGN77" s="61"/>
      <c r="HGO77" s="61"/>
      <c r="HGP77" s="61"/>
      <c r="HGQ77" s="61"/>
      <c r="HGR77" s="61"/>
      <c r="HGS77" s="61"/>
      <c r="HGT77" s="61"/>
      <c r="HGU77" s="61"/>
      <c r="HGV77" s="61"/>
      <c r="HGW77" s="61"/>
      <c r="HGX77" s="61"/>
      <c r="HGY77" s="61"/>
      <c r="HGZ77" s="61"/>
      <c r="HHA77" s="61"/>
      <c r="HHB77" s="61"/>
      <c r="HHC77" s="61"/>
      <c r="HHD77" s="61"/>
      <c r="HHE77" s="61"/>
      <c r="HHF77" s="61"/>
      <c r="HHG77" s="61"/>
      <c r="HHH77" s="61"/>
      <c r="HHI77" s="61"/>
      <c r="HHJ77" s="61"/>
      <c r="HHK77" s="61"/>
      <c r="HHL77" s="61"/>
      <c r="HHM77" s="61"/>
      <c r="HHN77" s="61"/>
      <c r="HHO77" s="61"/>
      <c r="HHP77" s="61"/>
      <c r="HHQ77" s="61"/>
      <c r="HHR77" s="61"/>
      <c r="HHS77" s="61"/>
      <c r="HHT77" s="61"/>
      <c r="HHU77" s="61"/>
      <c r="HHV77" s="61"/>
      <c r="HHW77" s="61"/>
      <c r="HHX77" s="61"/>
      <c r="HHY77" s="61"/>
      <c r="HHZ77" s="61"/>
      <c r="HIA77" s="61"/>
      <c r="HIB77" s="61"/>
      <c r="HIC77" s="61"/>
      <c r="HID77" s="61"/>
      <c r="HIE77" s="61"/>
      <c r="HIF77" s="61"/>
      <c r="HIG77" s="61"/>
      <c r="HIH77" s="61"/>
      <c r="HII77" s="61"/>
      <c r="HIJ77" s="61"/>
      <c r="HIK77" s="61"/>
      <c r="HIL77" s="61"/>
      <c r="HIM77" s="61"/>
      <c r="HIN77" s="61"/>
      <c r="HIO77" s="61"/>
      <c r="HIP77" s="61"/>
      <c r="HIQ77" s="61"/>
      <c r="HIR77" s="61"/>
      <c r="HIS77" s="61"/>
      <c r="HIT77" s="61"/>
      <c r="HIU77" s="61"/>
      <c r="HIV77" s="61"/>
      <c r="HIW77" s="61"/>
      <c r="HIX77" s="61"/>
      <c r="HIY77" s="61"/>
      <c r="HIZ77" s="61"/>
      <c r="HJA77" s="61"/>
      <c r="HJB77" s="61"/>
      <c r="HJC77" s="61"/>
      <c r="HJD77" s="61"/>
      <c r="HJE77" s="61"/>
      <c r="HJF77" s="61"/>
      <c r="HJG77" s="61"/>
      <c r="HJH77" s="61"/>
      <c r="HJI77" s="61"/>
      <c r="HJJ77" s="61"/>
      <c r="HJK77" s="61"/>
      <c r="HJL77" s="61"/>
      <c r="HJM77" s="61"/>
      <c r="HJN77" s="61"/>
      <c r="HJO77" s="61"/>
      <c r="HJP77" s="61"/>
      <c r="HJQ77" s="61"/>
      <c r="HJR77" s="61"/>
      <c r="HJS77" s="61"/>
      <c r="HJT77" s="61"/>
      <c r="HJU77" s="61"/>
      <c r="HJV77" s="61"/>
      <c r="HJW77" s="61"/>
      <c r="HJX77" s="61"/>
      <c r="HJY77" s="61"/>
      <c r="HJZ77" s="61"/>
      <c r="HKA77" s="61"/>
      <c r="HKB77" s="61"/>
      <c r="HKC77" s="61"/>
      <c r="HKD77" s="61"/>
      <c r="HKE77" s="61"/>
      <c r="HKF77" s="61"/>
      <c r="HKG77" s="61"/>
      <c r="HKH77" s="61"/>
      <c r="HKI77" s="61"/>
      <c r="HKJ77" s="61"/>
      <c r="HKK77" s="61"/>
      <c r="HKL77" s="61"/>
      <c r="HKM77" s="61"/>
      <c r="HKN77" s="61"/>
      <c r="HKO77" s="61"/>
      <c r="HKP77" s="61"/>
      <c r="HKQ77" s="61"/>
      <c r="HKR77" s="61"/>
      <c r="HKS77" s="61"/>
      <c r="HKT77" s="61"/>
      <c r="HKU77" s="61"/>
      <c r="HKV77" s="61"/>
      <c r="HKW77" s="61"/>
      <c r="HKX77" s="61"/>
      <c r="HKY77" s="61"/>
      <c r="HKZ77" s="61"/>
      <c r="HLA77" s="61"/>
      <c r="HLB77" s="61"/>
      <c r="HLC77" s="61"/>
      <c r="HLD77" s="61"/>
      <c r="HLE77" s="61"/>
      <c r="HLF77" s="61"/>
      <c r="HLG77" s="61"/>
      <c r="HLH77" s="61"/>
      <c r="HLI77" s="61"/>
      <c r="HLJ77" s="61"/>
      <c r="HLK77" s="61"/>
      <c r="HLL77" s="61"/>
      <c r="HLM77" s="61"/>
      <c r="HLN77" s="61"/>
      <c r="HLO77" s="61"/>
      <c r="HLP77" s="61"/>
      <c r="HLQ77" s="61"/>
      <c r="HLR77" s="61"/>
      <c r="HLS77" s="61"/>
      <c r="HLT77" s="61"/>
      <c r="HLU77" s="61"/>
      <c r="HLV77" s="61"/>
      <c r="HLW77" s="61"/>
      <c r="HLX77" s="61"/>
      <c r="HLY77" s="61"/>
      <c r="HLZ77" s="61"/>
      <c r="HMA77" s="61"/>
      <c r="HMB77" s="61"/>
      <c r="HMC77" s="61"/>
      <c r="HMD77" s="61"/>
      <c r="HME77" s="61"/>
      <c r="HMF77" s="61"/>
      <c r="HMG77" s="61"/>
      <c r="HMH77" s="61"/>
      <c r="HMI77" s="61"/>
      <c r="HMJ77" s="61"/>
      <c r="HMK77" s="61"/>
      <c r="HML77" s="61"/>
      <c r="HMM77" s="61"/>
      <c r="HMN77" s="61"/>
      <c r="HMO77" s="61"/>
      <c r="HMP77" s="61"/>
      <c r="HMQ77" s="61"/>
      <c r="HMR77" s="61"/>
      <c r="HMS77" s="61"/>
      <c r="HMT77" s="61"/>
      <c r="HMU77" s="61"/>
      <c r="HMV77" s="61"/>
      <c r="HMW77" s="61"/>
      <c r="HMX77" s="61"/>
      <c r="HMY77" s="61"/>
      <c r="HMZ77" s="61"/>
      <c r="HNA77" s="61"/>
      <c r="HNB77" s="61"/>
      <c r="HNC77" s="61"/>
      <c r="HND77" s="61"/>
      <c r="HNE77" s="61"/>
      <c r="HNF77" s="61"/>
      <c r="HNG77" s="61"/>
      <c r="HNH77" s="61"/>
      <c r="HNI77" s="61"/>
      <c r="HNJ77" s="61"/>
      <c r="HNK77" s="61"/>
      <c r="HNL77" s="61"/>
      <c r="HNM77" s="61"/>
      <c r="HNN77" s="61"/>
      <c r="HNO77" s="61"/>
      <c r="HNP77" s="61"/>
      <c r="HNQ77" s="61"/>
      <c r="HNR77" s="61"/>
      <c r="HNS77" s="61"/>
      <c r="HNT77" s="61"/>
      <c r="HNU77" s="61"/>
      <c r="HNV77" s="61"/>
      <c r="HNW77" s="61"/>
      <c r="HNX77" s="61"/>
      <c r="HNY77" s="61"/>
      <c r="HNZ77" s="61"/>
      <c r="HOA77" s="61"/>
      <c r="HOB77" s="61"/>
      <c r="HOC77" s="61"/>
      <c r="HOD77" s="61"/>
      <c r="HOE77" s="61"/>
      <c r="HOF77" s="61"/>
      <c r="HOG77" s="61"/>
      <c r="HOH77" s="61"/>
      <c r="HOI77" s="61"/>
      <c r="HOJ77" s="61"/>
      <c r="HOK77" s="61"/>
      <c r="HOL77" s="61"/>
      <c r="HOM77" s="61"/>
      <c r="HON77" s="61"/>
      <c r="HOO77" s="61"/>
      <c r="HOP77" s="61"/>
      <c r="HOQ77" s="61"/>
      <c r="HOR77" s="61"/>
      <c r="HOS77" s="61"/>
      <c r="HOT77" s="61"/>
      <c r="HOU77" s="61"/>
      <c r="HOV77" s="61"/>
      <c r="HOW77" s="61"/>
      <c r="HOX77" s="61"/>
      <c r="HOY77" s="61"/>
      <c r="HOZ77" s="61"/>
      <c r="HPA77" s="61"/>
      <c r="HPB77" s="61"/>
      <c r="HPC77" s="61"/>
      <c r="HPD77" s="61"/>
      <c r="HPE77" s="61"/>
      <c r="HPF77" s="61"/>
      <c r="HPG77" s="61"/>
      <c r="HPH77" s="61"/>
      <c r="HPI77" s="61"/>
      <c r="HPJ77" s="61"/>
      <c r="HPK77" s="61"/>
      <c r="HPL77" s="61"/>
      <c r="HPM77" s="61"/>
      <c r="HPN77" s="61"/>
      <c r="HPO77" s="61"/>
      <c r="HPP77" s="61"/>
      <c r="HPQ77" s="61"/>
      <c r="HPR77" s="61"/>
      <c r="HPS77" s="61"/>
      <c r="HPT77" s="61"/>
      <c r="HPU77" s="61"/>
      <c r="HPV77" s="61"/>
      <c r="HPW77" s="61"/>
      <c r="HPX77" s="61"/>
      <c r="HPY77" s="61"/>
      <c r="HPZ77" s="61"/>
      <c r="HQA77" s="61"/>
      <c r="HQB77" s="61"/>
      <c r="HQC77" s="61"/>
      <c r="HQD77" s="61"/>
      <c r="HQE77" s="61"/>
      <c r="HQF77" s="61"/>
      <c r="HQG77" s="61"/>
      <c r="HQH77" s="61"/>
      <c r="HQI77" s="61"/>
      <c r="HQJ77" s="61"/>
      <c r="HQK77" s="61"/>
      <c r="HQL77" s="61"/>
      <c r="HQM77" s="61"/>
      <c r="HQN77" s="61"/>
      <c r="HQO77" s="61"/>
      <c r="HQP77" s="61"/>
      <c r="HQQ77" s="61"/>
      <c r="HQR77" s="61"/>
      <c r="HQS77" s="61"/>
      <c r="HQT77" s="61"/>
      <c r="HQU77" s="61"/>
      <c r="HQV77" s="61"/>
      <c r="HQW77" s="61"/>
      <c r="HQX77" s="61"/>
      <c r="HQY77" s="61"/>
      <c r="HQZ77" s="61"/>
      <c r="HRA77" s="61"/>
      <c r="HRB77" s="61"/>
      <c r="HRC77" s="61"/>
      <c r="HRD77" s="61"/>
      <c r="HRE77" s="61"/>
      <c r="HRF77" s="61"/>
      <c r="HRG77" s="61"/>
      <c r="HRH77" s="61"/>
      <c r="HRI77" s="61"/>
      <c r="HRJ77" s="61"/>
      <c r="HRK77" s="61"/>
      <c r="HRL77" s="61"/>
      <c r="HRM77" s="61"/>
      <c r="HRN77" s="61"/>
      <c r="HRO77" s="61"/>
      <c r="HRP77" s="61"/>
      <c r="HRQ77" s="61"/>
      <c r="HRR77" s="61"/>
      <c r="HRS77" s="61"/>
      <c r="HRT77" s="61"/>
      <c r="HRU77" s="61"/>
      <c r="HRV77" s="61"/>
      <c r="HRW77" s="61"/>
      <c r="HRX77" s="61"/>
      <c r="HRY77" s="61"/>
      <c r="HRZ77" s="61"/>
      <c r="HSA77" s="61"/>
      <c r="HSB77" s="61"/>
      <c r="HSC77" s="61"/>
      <c r="HSD77" s="61"/>
      <c r="HSE77" s="61"/>
      <c r="HSF77" s="61"/>
      <c r="HSG77" s="61"/>
      <c r="HSH77" s="61"/>
      <c r="HSI77" s="61"/>
      <c r="HSJ77" s="61"/>
      <c r="HSK77" s="61"/>
      <c r="HSL77" s="61"/>
      <c r="HSM77" s="61"/>
      <c r="HSN77" s="61"/>
      <c r="HSO77" s="61"/>
      <c r="HSP77" s="61"/>
      <c r="HSQ77" s="61"/>
      <c r="HSR77" s="61"/>
      <c r="HSS77" s="61"/>
      <c r="HST77" s="61"/>
      <c r="HSU77" s="61"/>
      <c r="HSV77" s="61"/>
      <c r="HSW77" s="61"/>
      <c r="HSX77" s="61"/>
      <c r="HSY77" s="61"/>
      <c r="HSZ77" s="61"/>
      <c r="HTA77" s="61"/>
      <c r="HTB77" s="61"/>
      <c r="HTC77" s="61"/>
      <c r="HTD77" s="61"/>
      <c r="HTE77" s="61"/>
      <c r="HTF77" s="61"/>
      <c r="HTG77" s="61"/>
      <c r="HTH77" s="61"/>
      <c r="HTI77" s="61"/>
      <c r="HTJ77" s="61"/>
      <c r="HTK77" s="61"/>
      <c r="HTL77" s="61"/>
      <c r="HTM77" s="61"/>
      <c r="HTN77" s="61"/>
      <c r="HTO77" s="61"/>
      <c r="HTP77" s="61"/>
      <c r="HTQ77" s="61"/>
      <c r="HTR77" s="61"/>
      <c r="HTS77" s="61"/>
      <c r="HTT77" s="61"/>
      <c r="HTU77" s="61"/>
      <c r="HTV77" s="61"/>
      <c r="HTW77" s="61"/>
      <c r="HTX77" s="61"/>
      <c r="HTY77" s="61"/>
      <c r="HTZ77" s="61"/>
      <c r="HUA77" s="61"/>
      <c r="HUB77" s="61"/>
      <c r="HUC77" s="61"/>
      <c r="HUD77" s="61"/>
      <c r="HUE77" s="61"/>
      <c r="HUF77" s="61"/>
      <c r="HUG77" s="61"/>
      <c r="HUH77" s="61"/>
      <c r="HUI77" s="61"/>
      <c r="HUJ77" s="61"/>
      <c r="HUK77" s="61"/>
      <c r="HUL77" s="61"/>
      <c r="HUM77" s="61"/>
      <c r="HUN77" s="61"/>
      <c r="HUO77" s="61"/>
      <c r="HUP77" s="61"/>
      <c r="HUQ77" s="61"/>
      <c r="HUR77" s="61"/>
      <c r="HUS77" s="61"/>
      <c r="HUT77" s="61"/>
      <c r="HUU77" s="61"/>
      <c r="HUV77" s="61"/>
      <c r="HUW77" s="61"/>
      <c r="HUX77" s="61"/>
      <c r="HUY77" s="61"/>
      <c r="HUZ77" s="61"/>
      <c r="HVA77" s="61"/>
      <c r="HVB77" s="61"/>
      <c r="HVC77" s="61"/>
      <c r="HVD77" s="61"/>
      <c r="HVE77" s="61"/>
      <c r="HVF77" s="61"/>
      <c r="HVG77" s="61"/>
      <c r="HVH77" s="61"/>
      <c r="HVI77" s="61"/>
      <c r="HVJ77" s="61"/>
      <c r="HVK77" s="61"/>
      <c r="HVL77" s="61"/>
      <c r="HVM77" s="61"/>
      <c r="HVN77" s="61"/>
      <c r="HVO77" s="61"/>
      <c r="HVP77" s="61"/>
      <c r="HVQ77" s="61"/>
      <c r="HVR77" s="61"/>
      <c r="HVS77" s="61"/>
      <c r="HVT77" s="61"/>
      <c r="HVU77" s="61"/>
      <c r="HVV77" s="61"/>
      <c r="HVW77" s="61"/>
      <c r="HVX77" s="61"/>
      <c r="HVY77" s="61"/>
      <c r="HVZ77" s="61"/>
      <c r="HWA77" s="61"/>
      <c r="HWB77" s="61"/>
      <c r="HWC77" s="61"/>
      <c r="HWD77" s="61"/>
      <c r="HWE77" s="61"/>
      <c r="HWF77" s="61"/>
      <c r="HWG77" s="61"/>
      <c r="HWH77" s="61"/>
      <c r="HWI77" s="61"/>
      <c r="HWJ77" s="61"/>
      <c r="HWK77" s="61"/>
      <c r="HWL77" s="61"/>
      <c r="HWM77" s="61"/>
      <c r="HWN77" s="61"/>
      <c r="HWO77" s="61"/>
      <c r="HWP77" s="61"/>
      <c r="HWQ77" s="61"/>
      <c r="HWR77" s="61"/>
      <c r="HWS77" s="61"/>
      <c r="HWT77" s="61"/>
      <c r="HWU77" s="61"/>
      <c r="HWV77" s="61"/>
      <c r="HWW77" s="61"/>
      <c r="HWX77" s="61"/>
      <c r="HWY77" s="61"/>
      <c r="HWZ77" s="61"/>
      <c r="HXA77" s="61"/>
      <c r="HXB77" s="61"/>
      <c r="HXC77" s="61"/>
      <c r="HXD77" s="61"/>
      <c r="HXE77" s="61"/>
      <c r="HXF77" s="61"/>
      <c r="HXG77" s="61"/>
      <c r="HXH77" s="61"/>
      <c r="HXI77" s="61"/>
      <c r="HXJ77" s="61"/>
      <c r="HXK77" s="61"/>
      <c r="HXL77" s="61"/>
      <c r="HXM77" s="61"/>
      <c r="HXN77" s="61"/>
      <c r="HXO77" s="61"/>
      <c r="HXP77" s="61"/>
      <c r="HXQ77" s="61"/>
      <c r="HXR77" s="61"/>
      <c r="HXS77" s="61"/>
      <c r="HXT77" s="61"/>
      <c r="HXU77" s="61"/>
      <c r="HXV77" s="61"/>
      <c r="HXW77" s="61"/>
      <c r="HXX77" s="61"/>
      <c r="HXY77" s="61"/>
      <c r="HXZ77" s="61"/>
      <c r="HYA77" s="61"/>
      <c r="HYB77" s="61"/>
      <c r="HYC77" s="61"/>
      <c r="HYD77" s="61"/>
      <c r="HYE77" s="61"/>
      <c r="HYF77" s="61"/>
      <c r="HYG77" s="61"/>
      <c r="HYH77" s="61"/>
      <c r="HYI77" s="61"/>
      <c r="HYJ77" s="61"/>
      <c r="HYK77" s="61"/>
      <c r="HYL77" s="61"/>
      <c r="HYM77" s="61"/>
      <c r="HYN77" s="61"/>
      <c r="HYO77" s="61"/>
      <c r="HYP77" s="61"/>
      <c r="HYQ77" s="61"/>
      <c r="HYR77" s="61"/>
      <c r="HYS77" s="61"/>
      <c r="HYT77" s="61"/>
      <c r="HYU77" s="61"/>
      <c r="HYV77" s="61"/>
      <c r="HYW77" s="61"/>
      <c r="HYX77" s="61"/>
      <c r="HYY77" s="61"/>
      <c r="HYZ77" s="61"/>
      <c r="HZA77" s="61"/>
      <c r="HZB77" s="61"/>
      <c r="HZC77" s="61"/>
      <c r="HZD77" s="61"/>
      <c r="HZE77" s="61"/>
      <c r="HZF77" s="61"/>
      <c r="HZG77" s="61"/>
      <c r="HZH77" s="61"/>
      <c r="HZI77" s="61"/>
      <c r="HZJ77" s="61"/>
      <c r="HZK77" s="61"/>
      <c r="HZL77" s="61"/>
      <c r="HZM77" s="61"/>
      <c r="HZN77" s="61"/>
      <c r="HZO77" s="61"/>
      <c r="HZP77" s="61"/>
      <c r="HZQ77" s="61"/>
      <c r="HZR77" s="61"/>
      <c r="HZS77" s="61"/>
      <c r="HZT77" s="61"/>
      <c r="HZU77" s="61"/>
      <c r="HZV77" s="61"/>
      <c r="HZW77" s="61"/>
      <c r="HZX77" s="61"/>
      <c r="HZY77" s="61"/>
      <c r="HZZ77" s="61"/>
      <c r="IAA77" s="61"/>
      <c r="IAB77" s="61"/>
      <c r="IAC77" s="61"/>
      <c r="IAD77" s="61"/>
      <c r="IAE77" s="61"/>
      <c r="IAF77" s="61"/>
      <c r="IAG77" s="61"/>
      <c r="IAH77" s="61"/>
      <c r="IAI77" s="61"/>
      <c r="IAJ77" s="61"/>
      <c r="IAK77" s="61"/>
      <c r="IAL77" s="61"/>
      <c r="IAM77" s="61"/>
      <c r="IAN77" s="61"/>
      <c r="IAO77" s="61"/>
      <c r="IAP77" s="61"/>
      <c r="IAQ77" s="61"/>
      <c r="IAR77" s="61"/>
      <c r="IAS77" s="61"/>
      <c r="IAT77" s="61"/>
      <c r="IAU77" s="61"/>
      <c r="IAV77" s="61"/>
      <c r="IAW77" s="61"/>
      <c r="IAX77" s="61"/>
      <c r="IAY77" s="61"/>
      <c r="IAZ77" s="61"/>
      <c r="IBA77" s="61"/>
      <c r="IBB77" s="61"/>
      <c r="IBC77" s="61"/>
      <c r="IBD77" s="61"/>
      <c r="IBE77" s="61"/>
      <c r="IBF77" s="61"/>
      <c r="IBG77" s="61"/>
      <c r="IBH77" s="61"/>
      <c r="IBI77" s="61"/>
      <c r="IBJ77" s="61"/>
      <c r="IBK77" s="61"/>
      <c r="IBL77" s="61"/>
      <c r="IBM77" s="61"/>
      <c r="IBN77" s="61"/>
      <c r="IBO77" s="61"/>
      <c r="IBP77" s="61"/>
      <c r="IBQ77" s="61"/>
      <c r="IBR77" s="61"/>
      <c r="IBS77" s="61"/>
      <c r="IBT77" s="61"/>
      <c r="IBU77" s="61"/>
      <c r="IBV77" s="61"/>
      <c r="IBW77" s="61"/>
      <c r="IBX77" s="61"/>
      <c r="IBY77" s="61"/>
      <c r="IBZ77" s="61"/>
      <c r="ICA77" s="61"/>
      <c r="ICB77" s="61"/>
      <c r="ICC77" s="61"/>
      <c r="ICD77" s="61"/>
      <c r="ICE77" s="61"/>
      <c r="ICF77" s="61"/>
      <c r="ICG77" s="61"/>
      <c r="ICH77" s="61"/>
      <c r="ICI77" s="61"/>
      <c r="ICJ77" s="61"/>
      <c r="ICK77" s="61"/>
      <c r="ICL77" s="61"/>
      <c r="ICM77" s="61"/>
      <c r="ICN77" s="61"/>
      <c r="ICO77" s="61"/>
      <c r="ICP77" s="61"/>
      <c r="ICQ77" s="61"/>
      <c r="ICR77" s="61"/>
      <c r="ICS77" s="61"/>
      <c r="ICT77" s="61"/>
      <c r="ICU77" s="61"/>
      <c r="ICV77" s="61"/>
      <c r="ICW77" s="61"/>
      <c r="ICX77" s="61"/>
      <c r="ICY77" s="61"/>
      <c r="ICZ77" s="61"/>
      <c r="IDA77" s="61"/>
      <c r="IDB77" s="61"/>
      <c r="IDC77" s="61"/>
      <c r="IDD77" s="61"/>
      <c r="IDE77" s="61"/>
      <c r="IDF77" s="61"/>
      <c r="IDG77" s="61"/>
      <c r="IDH77" s="61"/>
      <c r="IDI77" s="61"/>
      <c r="IDJ77" s="61"/>
      <c r="IDK77" s="61"/>
      <c r="IDL77" s="61"/>
      <c r="IDM77" s="61"/>
      <c r="IDN77" s="61"/>
      <c r="IDO77" s="61"/>
      <c r="IDP77" s="61"/>
      <c r="IDQ77" s="61"/>
      <c r="IDR77" s="61"/>
      <c r="IDS77" s="61"/>
      <c r="IDT77" s="61"/>
      <c r="IDU77" s="61"/>
      <c r="IDV77" s="61"/>
      <c r="IDW77" s="61"/>
      <c r="IDX77" s="61"/>
      <c r="IDY77" s="61"/>
      <c r="IDZ77" s="61"/>
      <c r="IEA77" s="61"/>
      <c r="IEB77" s="61"/>
      <c r="IEC77" s="61"/>
      <c r="IED77" s="61"/>
      <c r="IEE77" s="61"/>
      <c r="IEF77" s="61"/>
      <c r="IEG77" s="61"/>
      <c r="IEH77" s="61"/>
      <c r="IEI77" s="61"/>
      <c r="IEJ77" s="61"/>
      <c r="IEK77" s="61"/>
      <c r="IEL77" s="61"/>
      <c r="IEM77" s="61"/>
      <c r="IEN77" s="61"/>
      <c r="IEO77" s="61"/>
      <c r="IEP77" s="61"/>
      <c r="IEQ77" s="61"/>
      <c r="IER77" s="61"/>
      <c r="IES77" s="61"/>
      <c r="IET77" s="61"/>
      <c r="IEU77" s="61"/>
      <c r="IEV77" s="61"/>
      <c r="IEW77" s="61"/>
      <c r="IEX77" s="61"/>
      <c r="IEY77" s="61"/>
      <c r="IEZ77" s="61"/>
      <c r="IFA77" s="61"/>
      <c r="IFB77" s="61"/>
      <c r="IFC77" s="61"/>
      <c r="IFD77" s="61"/>
      <c r="IFE77" s="61"/>
      <c r="IFF77" s="61"/>
      <c r="IFG77" s="61"/>
      <c r="IFH77" s="61"/>
      <c r="IFI77" s="61"/>
      <c r="IFJ77" s="61"/>
      <c r="IFK77" s="61"/>
      <c r="IFL77" s="61"/>
      <c r="IFM77" s="61"/>
      <c r="IFN77" s="61"/>
      <c r="IFO77" s="61"/>
      <c r="IFP77" s="61"/>
      <c r="IFQ77" s="61"/>
      <c r="IFR77" s="61"/>
      <c r="IFS77" s="61"/>
      <c r="IFT77" s="61"/>
      <c r="IFU77" s="61"/>
      <c r="IFV77" s="61"/>
      <c r="IFW77" s="61"/>
      <c r="IFX77" s="61"/>
      <c r="IFY77" s="61"/>
      <c r="IFZ77" s="61"/>
      <c r="IGA77" s="61"/>
      <c r="IGB77" s="61"/>
      <c r="IGC77" s="61"/>
      <c r="IGD77" s="61"/>
      <c r="IGE77" s="61"/>
      <c r="IGF77" s="61"/>
      <c r="IGG77" s="61"/>
      <c r="IGH77" s="61"/>
      <c r="IGI77" s="61"/>
      <c r="IGJ77" s="61"/>
      <c r="IGK77" s="61"/>
      <c r="IGL77" s="61"/>
      <c r="IGM77" s="61"/>
      <c r="IGN77" s="61"/>
      <c r="IGO77" s="61"/>
      <c r="IGP77" s="61"/>
      <c r="IGQ77" s="61"/>
      <c r="IGR77" s="61"/>
      <c r="IGS77" s="61"/>
      <c r="IGT77" s="61"/>
      <c r="IGU77" s="61"/>
      <c r="IGV77" s="61"/>
      <c r="IGW77" s="61"/>
      <c r="IGX77" s="61"/>
      <c r="IGY77" s="61"/>
      <c r="IGZ77" s="61"/>
      <c r="IHA77" s="61"/>
      <c r="IHB77" s="61"/>
      <c r="IHC77" s="61"/>
      <c r="IHD77" s="61"/>
      <c r="IHE77" s="61"/>
      <c r="IHF77" s="61"/>
      <c r="IHG77" s="61"/>
      <c r="IHH77" s="61"/>
      <c r="IHI77" s="61"/>
      <c r="IHJ77" s="61"/>
      <c r="IHK77" s="61"/>
      <c r="IHL77" s="61"/>
      <c r="IHM77" s="61"/>
      <c r="IHN77" s="61"/>
      <c r="IHO77" s="61"/>
      <c r="IHP77" s="61"/>
      <c r="IHQ77" s="61"/>
      <c r="IHR77" s="61"/>
      <c r="IHS77" s="61"/>
      <c r="IHT77" s="61"/>
      <c r="IHU77" s="61"/>
      <c r="IHV77" s="61"/>
      <c r="IHW77" s="61"/>
      <c r="IHX77" s="61"/>
      <c r="IHY77" s="61"/>
      <c r="IHZ77" s="61"/>
      <c r="IIA77" s="61"/>
      <c r="IIB77" s="61"/>
      <c r="IIC77" s="61"/>
      <c r="IID77" s="61"/>
      <c r="IIE77" s="61"/>
      <c r="IIF77" s="61"/>
      <c r="IIG77" s="61"/>
      <c r="IIH77" s="61"/>
      <c r="III77" s="61"/>
      <c r="IIJ77" s="61"/>
      <c r="IIK77" s="61"/>
      <c r="IIL77" s="61"/>
      <c r="IIM77" s="61"/>
      <c r="IIN77" s="61"/>
      <c r="IIO77" s="61"/>
      <c r="IIP77" s="61"/>
      <c r="IIQ77" s="61"/>
      <c r="IIR77" s="61"/>
      <c r="IIS77" s="61"/>
      <c r="IIT77" s="61"/>
      <c r="IIU77" s="61"/>
      <c r="IIV77" s="61"/>
      <c r="IIW77" s="61"/>
      <c r="IIX77" s="61"/>
      <c r="IIY77" s="61"/>
      <c r="IIZ77" s="61"/>
      <c r="IJA77" s="61"/>
      <c r="IJB77" s="61"/>
      <c r="IJC77" s="61"/>
      <c r="IJD77" s="61"/>
      <c r="IJE77" s="61"/>
      <c r="IJF77" s="61"/>
      <c r="IJG77" s="61"/>
      <c r="IJH77" s="61"/>
      <c r="IJI77" s="61"/>
      <c r="IJJ77" s="61"/>
      <c r="IJK77" s="61"/>
      <c r="IJL77" s="61"/>
      <c r="IJM77" s="61"/>
      <c r="IJN77" s="61"/>
      <c r="IJO77" s="61"/>
      <c r="IJP77" s="61"/>
      <c r="IJQ77" s="61"/>
      <c r="IJR77" s="61"/>
      <c r="IJS77" s="61"/>
      <c r="IJT77" s="61"/>
      <c r="IJU77" s="61"/>
      <c r="IJV77" s="61"/>
      <c r="IJW77" s="61"/>
      <c r="IJX77" s="61"/>
      <c r="IJY77" s="61"/>
      <c r="IJZ77" s="61"/>
      <c r="IKA77" s="61"/>
      <c r="IKB77" s="61"/>
      <c r="IKC77" s="61"/>
      <c r="IKD77" s="61"/>
      <c r="IKE77" s="61"/>
      <c r="IKF77" s="61"/>
      <c r="IKG77" s="61"/>
      <c r="IKH77" s="61"/>
      <c r="IKI77" s="61"/>
      <c r="IKJ77" s="61"/>
      <c r="IKK77" s="61"/>
      <c r="IKL77" s="61"/>
      <c r="IKM77" s="61"/>
      <c r="IKN77" s="61"/>
      <c r="IKO77" s="61"/>
      <c r="IKP77" s="61"/>
      <c r="IKQ77" s="61"/>
      <c r="IKR77" s="61"/>
      <c r="IKS77" s="61"/>
      <c r="IKT77" s="61"/>
      <c r="IKU77" s="61"/>
      <c r="IKV77" s="61"/>
      <c r="IKW77" s="61"/>
      <c r="IKX77" s="61"/>
      <c r="IKY77" s="61"/>
      <c r="IKZ77" s="61"/>
      <c r="ILA77" s="61"/>
      <c r="ILB77" s="61"/>
      <c r="ILC77" s="61"/>
      <c r="ILD77" s="61"/>
      <c r="ILE77" s="61"/>
      <c r="ILF77" s="61"/>
      <c r="ILG77" s="61"/>
      <c r="ILH77" s="61"/>
      <c r="ILI77" s="61"/>
      <c r="ILJ77" s="61"/>
      <c r="ILK77" s="61"/>
      <c r="ILL77" s="61"/>
      <c r="ILM77" s="61"/>
      <c r="ILN77" s="61"/>
      <c r="ILO77" s="61"/>
      <c r="ILP77" s="61"/>
      <c r="ILQ77" s="61"/>
      <c r="ILR77" s="61"/>
      <c r="ILS77" s="61"/>
      <c r="ILT77" s="61"/>
      <c r="ILU77" s="61"/>
      <c r="ILV77" s="61"/>
      <c r="ILW77" s="61"/>
      <c r="ILX77" s="61"/>
      <c r="ILY77" s="61"/>
      <c r="ILZ77" s="61"/>
      <c r="IMA77" s="61"/>
      <c r="IMB77" s="61"/>
      <c r="IMC77" s="61"/>
      <c r="IMD77" s="61"/>
      <c r="IME77" s="61"/>
      <c r="IMF77" s="61"/>
      <c r="IMG77" s="61"/>
      <c r="IMH77" s="61"/>
      <c r="IMI77" s="61"/>
      <c r="IMJ77" s="61"/>
      <c r="IMK77" s="61"/>
      <c r="IML77" s="61"/>
      <c r="IMM77" s="61"/>
      <c r="IMN77" s="61"/>
      <c r="IMO77" s="61"/>
      <c r="IMP77" s="61"/>
      <c r="IMQ77" s="61"/>
      <c r="IMR77" s="61"/>
      <c r="IMS77" s="61"/>
      <c r="IMT77" s="61"/>
      <c r="IMU77" s="61"/>
      <c r="IMV77" s="61"/>
      <c r="IMW77" s="61"/>
      <c r="IMX77" s="61"/>
      <c r="IMY77" s="61"/>
      <c r="IMZ77" s="61"/>
      <c r="INA77" s="61"/>
      <c r="INB77" s="61"/>
      <c r="INC77" s="61"/>
      <c r="IND77" s="61"/>
      <c r="INE77" s="61"/>
      <c r="INF77" s="61"/>
      <c r="ING77" s="61"/>
      <c r="INH77" s="61"/>
      <c r="INI77" s="61"/>
      <c r="INJ77" s="61"/>
      <c r="INK77" s="61"/>
      <c r="INL77" s="61"/>
      <c r="INM77" s="61"/>
      <c r="INN77" s="61"/>
      <c r="INO77" s="61"/>
      <c r="INP77" s="61"/>
      <c r="INQ77" s="61"/>
      <c r="INR77" s="61"/>
      <c r="INS77" s="61"/>
      <c r="INT77" s="61"/>
      <c r="INU77" s="61"/>
      <c r="INV77" s="61"/>
      <c r="INW77" s="61"/>
      <c r="INX77" s="61"/>
      <c r="INY77" s="61"/>
      <c r="INZ77" s="61"/>
      <c r="IOA77" s="61"/>
      <c r="IOB77" s="61"/>
      <c r="IOC77" s="61"/>
      <c r="IOD77" s="61"/>
      <c r="IOE77" s="61"/>
      <c r="IOF77" s="61"/>
      <c r="IOG77" s="61"/>
      <c r="IOH77" s="61"/>
      <c r="IOI77" s="61"/>
      <c r="IOJ77" s="61"/>
      <c r="IOK77" s="61"/>
      <c r="IOL77" s="61"/>
      <c r="IOM77" s="61"/>
      <c r="ION77" s="61"/>
      <c r="IOO77" s="61"/>
      <c r="IOP77" s="61"/>
      <c r="IOQ77" s="61"/>
      <c r="IOR77" s="61"/>
      <c r="IOS77" s="61"/>
      <c r="IOT77" s="61"/>
      <c r="IOU77" s="61"/>
      <c r="IOV77" s="61"/>
      <c r="IOW77" s="61"/>
      <c r="IOX77" s="61"/>
      <c r="IOY77" s="61"/>
      <c r="IOZ77" s="61"/>
      <c r="IPA77" s="61"/>
      <c r="IPB77" s="61"/>
      <c r="IPC77" s="61"/>
      <c r="IPD77" s="61"/>
      <c r="IPE77" s="61"/>
      <c r="IPF77" s="61"/>
      <c r="IPG77" s="61"/>
      <c r="IPH77" s="61"/>
      <c r="IPI77" s="61"/>
      <c r="IPJ77" s="61"/>
      <c r="IPK77" s="61"/>
      <c r="IPL77" s="61"/>
      <c r="IPM77" s="61"/>
      <c r="IPN77" s="61"/>
      <c r="IPO77" s="61"/>
      <c r="IPP77" s="61"/>
      <c r="IPQ77" s="61"/>
      <c r="IPR77" s="61"/>
      <c r="IPS77" s="61"/>
      <c r="IPT77" s="61"/>
      <c r="IPU77" s="61"/>
      <c r="IPV77" s="61"/>
      <c r="IPW77" s="61"/>
      <c r="IPX77" s="61"/>
      <c r="IPY77" s="61"/>
      <c r="IPZ77" s="61"/>
      <c r="IQA77" s="61"/>
      <c r="IQB77" s="61"/>
      <c r="IQC77" s="61"/>
      <c r="IQD77" s="61"/>
      <c r="IQE77" s="61"/>
      <c r="IQF77" s="61"/>
      <c r="IQG77" s="61"/>
      <c r="IQH77" s="61"/>
      <c r="IQI77" s="61"/>
      <c r="IQJ77" s="61"/>
      <c r="IQK77" s="61"/>
      <c r="IQL77" s="61"/>
      <c r="IQM77" s="61"/>
      <c r="IQN77" s="61"/>
      <c r="IQO77" s="61"/>
      <c r="IQP77" s="61"/>
      <c r="IQQ77" s="61"/>
      <c r="IQR77" s="61"/>
      <c r="IQS77" s="61"/>
      <c r="IQT77" s="61"/>
      <c r="IQU77" s="61"/>
      <c r="IQV77" s="61"/>
      <c r="IQW77" s="61"/>
      <c r="IQX77" s="61"/>
      <c r="IQY77" s="61"/>
      <c r="IQZ77" s="61"/>
      <c r="IRA77" s="61"/>
      <c r="IRB77" s="61"/>
      <c r="IRC77" s="61"/>
      <c r="IRD77" s="61"/>
      <c r="IRE77" s="61"/>
      <c r="IRF77" s="61"/>
      <c r="IRG77" s="61"/>
      <c r="IRH77" s="61"/>
      <c r="IRI77" s="61"/>
      <c r="IRJ77" s="61"/>
      <c r="IRK77" s="61"/>
      <c r="IRL77" s="61"/>
      <c r="IRM77" s="61"/>
      <c r="IRN77" s="61"/>
      <c r="IRO77" s="61"/>
      <c r="IRP77" s="61"/>
      <c r="IRQ77" s="61"/>
      <c r="IRR77" s="61"/>
      <c r="IRS77" s="61"/>
      <c r="IRT77" s="61"/>
      <c r="IRU77" s="61"/>
      <c r="IRV77" s="61"/>
      <c r="IRW77" s="61"/>
      <c r="IRX77" s="61"/>
      <c r="IRY77" s="61"/>
      <c r="IRZ77" s="61"/>
      <c r="ISA77" s="61"/>
      <c r="ISB77" s="61"/>
      <c r="ISC77" s="61"/>
      <c r="ISD77" s="61"/>
      <c r="ISE77" s="61"/>
      <c r="ISF77" s="61"/>
      <c r="ISG77" s="61"/>
      <c r="ISH77" s="61"/>
      <c r="ISI77" s="61"/>
      <c r="ISJ77" s="61"/>
      <c r="ISK77" s="61"/>
      <c r="ISL77" s="61"/>
      <c r="ISM77" s="61"/>
      <c r="ISN77" s="61"/>
      <c r="ISO77" s="61"/>
      <c r="ISP77" s="61"/>
      <c r="ISQ77" s="61"/>
      <c r="ISR77" s="61"/>
      <c r="ISS77" s="61"/>
      <c r="IST77" s="61"/>
      <c r="ISU77" s="61"/>
      <c r="ISV77" s="61"/>
      <c r="ISW77" s="61"/>
      <c r="ISX77" s="61"/>
      <c r="ISY77" s="61"/>
      <c r="ISZ77" s="61"/>
      <c r="ITA77" s="61"/>
      <c r="ITB77" s="61"/>
      <c r="ITC77" s="61"/>
      <c r="ITD77" s="61"/>
      <c r="ITE77" s="61"/>
      <c r="ITF77" s="61"/>
      <c r="ITG77" s="61"/>
      <c r="ITH77" s="61"/>
      <c r="ITI77" s="61"/>
      <c r="ITJ77" s="61"/>
      <c r="ITK77" s="61"/>
      <c r="ITL77" s="61"/>
      <c r="ITM77" s="61"/>
      <c r="ITN77" s="61"/>
      <c r="ITO77" s="61"/>
      <c r="ITP77" s="61"/>
      <c r="ITQ77" s="61"/>
      <c r="ITR77" s="61"/>
      <c r="ITS77" s="61"/>
      <c r="ITT77" s="61"/>
      <c r="ITU77" s="61"/>
      <c r="ITV77" s="61"/>
      <c r="ITW77" s="61"/>
      <c r="ITX77" s="61"/>
      <c r="ITY77" s="61"/>
      <c r="ITZ77" s="61"/>
      <c r="IUA77" s="61"/>
      <c r="IUB77" s="61"/>
      <c r="IUC77" s="61"/>
      <c r="IUD77" s="61"/>
      <c r="IUE77" s="61"/>
      <c r="IUF77" s="61"/>
      <c r="IUG77" s="61"/>
      <c r="IUH77" s="61"/>
      <c r="IUI77" s="61"/>
      <c r="IUJ77" s="61"/>
      <c r="IUK77" s="61"/>
      <c r="IUL77" s="61"/>
      <c r="IUM77" s="61"/>
      <c r="IUN77" s="61"/>
      <c r="IUO77" s="61"/>
      <c r="IUP77" s="61"/>
      <c r="IUQ77" s="61"/>
      <c r="IUR77" s="61"/>
      <c r="IUS77" s="61"/>
      <c r="IUT77" s="61"/>
      <c r="IUU77" s="61"/>
      <c r="IUV77" s="61"/>
      <c r="IUW77" s="61"/>
      <c r="IUX77" s="61"/>
      <c r="IUY77" s="61"/>
      <c r="IUZ77" s="61"/>
      <c r="IVA77" s="61"/>
      <c r="IVB77" s="61"/>
      <c r="IVC77" s="61"/>
      <c r="IVD77" s="61"/>
      <c r="IVE77" s="61"/>
      <c r="IVF77" s="61"/>
      <c r="IVG77" s="61"/>
      <c r="IVH77" s="61"/>
      <c r="IVI77" s="61"/>
      <c r="IVJ77" s="61"/>
      <c r="IVK77" s="61"/>
      <c r="IVL77" s="61"/>
      <c r="IVM77" s="61"/>
      <c r="IVN77" s="61"/>
      <c r="IVO77" s="61"/>
      <c r="IVP77" s="61"/>
      <c r="IVQ77" s="61"/>
      <c r="IVR77" s="61"/>
      <c r="IVS77" s="61"/>
      <c r="IVT77" s="61"/>
      <c r="IVU77" s="61"/>
      <c r="IVV77" s="61"/>
      <c r="IVW77" s="61"/>
      <c r="IVX77" s="61"/>
      <c r="IVY77" s="61"/>
      <c r="IVZ77" s="61"/>
      <c r="IWA77" s="61"/>
      <c r="IWB77" s="61"/>
      <c r="IWC77" s="61"/>
      <c r="IWD77" s="61"/>
      <c r="IWE77" s="61"/>
      <c r="IWF77" s="61"/>
      <c r="IWG77" s="61"/>
      <c r="IWH77" s="61"/>
      <c r="IWI77" s="61"/>
      <c r="IWJ77" s="61"/>
      <c r="IWK77" s="61"/>
      <c r="IWL77" s="61"/>
      <c r="IWM77" s="61"/>
      <c r="IWN77" s="61"/>
      <c r="IWO77" s="61"/>
      <c r="IWP77" s="61"/>
      <c r="IWQ77" s="61"/>
      <c r="IWR77" s="61"/>
      <c r="IWS77" s="61"/>
      <c r="IWT77" s="61"/>
      <c r="IWU77" s="61"/>
      <c r="IWV77" s="61"/>
      <c r="IWW77" s="61"/>
      <c r="IWX77" s="61"/>
      <c r="IWY77" s="61"/>
      <c r="IWZ77" s="61"/>
      <c r="IXA77" s="61"/>
      <c r="IXB77" s="61"/>
      <c r="IXC77" s="61"/>
      <c r="IXD77" s="61"/>
      <c r="IXE77" s="61"/>
      <c r="IXF77" s="61"/>
      <c r="IXG77" s="61"/>
      <c r="IXH77" s="61"/>
      <c r="IXI77" s="61"/>
      <c r="IXJ77" s="61"/>
      <c r="IXK77" s="61"/>
      <c r="IXL77" s="61"/>
      <c r="IXM77" s="61"/>
      <c r="IXN77" s="61"/>
      <c r="IXO77" s="61"/>
      <c r="IXP77" s="61"/>
      <c r="IXQ77" s="61"/>
      <c r="IXR77" s="61"/>
      <c r="IXS77" s="61"/>
      <c r="IXT77" s="61"/>
      <c r="IXU77" s="61"/>
      <c r="IXV77" s="61"/>
      <c r="IXW77" s="61"/>
      <c r="IXX77" s="61"/>
      <c r="IXY77" s="61"/>
      <c r="IXZ77" s="61"/>
      <c r="IYA77" s="61"/>
      <c r="IYB77" s="61"/>
      <c r="IYC77" s="61"/>
      <c r="IYD77" s="61"/>
      <c r="IYE77" s="61"/>
      <c r="IYF77" s="61"/>
      <c r="IYG77" s="61"/>
      <c r="IYH77" s="61"/>
      <c r="IYI77" s="61"/>
      <c r="IYJ77" s="61"/>
      <c r="IYK77" s="61"/>
      <c r="IYL77" s="61"/>
      <c r="IYM77" s="61"/>
      <c r="IYN77" s="61"/>
      <c r="IYO77" s="61"/>
      <c r="IYP77" s="61"/>
      <c r="IYQ77" s="61"/>
      <c r="IYR77" s="61"/>
      <c r="IYS77" s="61"/>
      <c r="IYT77" s="61"/>
      <c r="IYU77" s="61"/>
      <c r="IYV77" s="61"/>
      <c r="IYW77" s="61"/>
      <c r="IYX77" s="61"/>
      <c r="IYY77" s="61"/>
      <c r="IYZ77" s="61"/>
      <c r="IZA77" s="61"/>
      <c r="IZB77" s="61"/>
      <c r="IZC77" s="61"/>
      <c r="IZD77" s="61"/>
      <c r="IZE77" s="61"/>
      <c r="IZF77" s="61"/>
      <c r="IZG77" s="61"/>
      <c r="IZH77" s="61"/>
      <c r="IZI77" s="61"/>
      <c r="IZJ77" s="61"/>
      <c r="IZK77" s="61"/>
      <c r="IZL77" s="61"/>
      <c r="IZM77" s="61"/>
      <c r="IZN77" s="61"/>
      <c r="IZO77" s="61"/>
      <c r="IZP77" s="61"/>
      <c r="IZQ77" s="61"/>
      <c r="IZR77" s="61"/>
      <c r="IZS77" s="61"/>
      <c r="IZT77" s="61"/>
      <c r="IZU77" s="61"/>
      <c r="IZV77" s="61"/>
      <c r="IZW77" s="61"/>
      <c r="IZX77" s="61"/>
      <c r="IZY77" s="61"/>
      <c r="IZZ77" s="61"/>
      <c r="JAA77" s="61"/>
      <c r="JAB77" s="61"/>
      <c r="JAC77" s="61"/>
      <c r="JAD77" s="61"/>
      <c r="JAE77" s="61"/>
      <c r="JAF77" s="61"/>
      <c r="JAG77" s="61"/>
      <c r="JAH77" s="61"/>
      <c r="JAI77" s="61"/>
      <c r="JAJ77" s="61"/>
      <c r="JAK77" s="61"/>
      <c r="JAL77" s="61"/>
      <c r="JAM77" s="61"/>
      <c r="JAN77" s="61"/>
      <c r="JAO77" s="61"/>
      <c r="JAP77" s="61"/>
      <c r="JAQ77" s="61"/>
      <c r="JAR77" s="61"/>
      <c r="JAS77" s="61"/>
      <c r="JAT77" s="61"/>
      <c r="JAU77" s="61"/>
      <c r="JAV77" s="61"/>
      <c r="JAW77" s="61"/>
      <c r="JAX77" s="61"/>
      <c r="JAY77" s="61"/>
      <c r="JAZ77" s="61"/>
      <c r="JBA77" s="61"/>
      <c r="JBB77" s="61"/>
      <c r="JBC77" s="61"/>
      <c r="JBD77" s="61"/>
      <c r="JBE77" s="61"/>
      <c r="JBF77" s="61"/>
      <c r="JBG77" s="61"/>
      <c r="JBH77" s="61"/>
      <c r="JBI77" s="61"/>
      <c r="JBJ77" s="61"/>
      <c r="JBK77" s="61"/>
      <c r="JBL77" s="61"/>
      <c r="JBM77" s="61"/>
      <c r="JBN77" s="61"/>
      <c r="JBO77" s="61"/>
      <c r="JBP77" s="61"/>
      <c r="JBQ77" s="61"/>
      <c r="JBR77" s="61"/>
      <c r="JBS77" s="61"/>
      <c r="JBT77" s="61"/>
      <c r="JBU77" s="61"/>
      <c r="JBV77" s="61"/>
      <c r="JBW77" s="61"/>
      <c r="JBX77" s="61"/>
      <c r="JBY77" s="61"/>
      <c r="JBZ77" s="61"/>
      <c r="JCA77" s="61"/>
      <c r="JCB77" s="61"/>
      <c r="JCC77" s="61"/>
      <c r="JCD77" s="61"/>
      <c r="JCE77" s="61"/>
      <c r="JCF77" s="61"/>
      <c r="JCG77" s="61"/>
      <c r="JCH77" s="61"/>
      <c r="JCI77" s="61"/>
      <c r="JCJ77" s="61"/>
      <c r="JCK77" s="61"/>
      <c r="JCL77" s="61"/>
      <c r="JCM77" s="61"/>
      <c r="JCN77" s="61"/>
      <c r="JCO77" s="61"/>
      <c r="JCP77" s="61"/>
      <c r="JCQ77" s="61"/>
      <c r="JCR77" s="61"/>
      <c r="JCS77" s="61"/>
      <c r="JCT77" s="61"/>
      <c r="JCU77" s="61"/>
      <c r="JCV77" s="61"/>
      <c r="JCW77" s="61"/>
      <c r="JCX77" s="61"/>
      <c r="JCY77" s="61"/>
      <c r="JCZ77" s="61"/>
      <c r="JDA77" s="61"/>
      <c r="JDB77" s="61"/>
      <c r="JDC77" s="61"/>
      <c r="JDD77" s="61"/>
      <c r="JDE77" s="61"/>
      <c r="JDF77" s="61"/>
      <c r="JDG77" s="61"/>
      <c r="JDH77" s="61"/>
      <c r="JDI77" s="61"/>
      <c r="JDJ77" s="61"/>
      <c r="JDK77" s="61"/>
      <c r="JDL77" s="61"/>
      <c r="JDM77" s="61"/>
      <c r="JDN77" s="61"/>
      <c r="JDO77" s="61"/>
      <c r="JDP77" s="61"/>
      <c r="JDQ77" s="61"/>
      <c r="JDR77" s="61"/>
      <c r="JDS77" s="61"/>
      <c r="JDT77" s="61"/>
      <c r="JDU77" s="61"/>
      <c r="JDV77" s="61"/>
      <c r="JDW77" s="61"/>
      <c r="JDX77" s="61"/>
      <c r="JDY77" s="61"/>
      <c r="JDZ77" s="61"/>
      <c r="JEA77" s="61"/>
      <c r="JEB77" s="61"/>
      <c r="JEC77" s="61"/>
      <c r="JED77" s="61"/>
      <c r="JEE77" s="61"/>
      <c r="JEF77" s="61"/>
      <c r="JEG77" s="61"/>
      <c r="JEH77" s="61"/>
      <c r="JEI77" s="61"/>
      <c r="JEJ77" s="61"/>
      <c r="JEK77" s="61"/>
      <c r="JEL77" s="61"/>
      <c r="JEM77" s="61"/>
      <c r="JEN77" s="61"/>
      <c r="JEO77" s="61"/>
      <c r="JEP77" s="61"/>
      <c r="JEQ77" s="61"/>
      <c r="JER77" s="61"/>
      <c r="JES77" s="61"/>
      <c r="JET77" s="61"/>
      <c r="JEU77" s="61"/>
      <c r="JEV77" s="61"/>
      <c r="JEW77" s="61"/>
      <c r="JEX77" s="61"/>
      <c r="JEY77" s="61"/>
      <c r="JEZ77" s="61"/>
      <c r="JFA77" s="61"/>
      <c r="JFB77" s="61"/>
      <c r="JFC77" s="61"/>
      <c r="JFD77" s="61"/>
      <c r="JFE77" s="61"/>
      <c r="JFF77" s="61"/>
      <c r="JFG77" s="61"/>
      <c r="JFH77" s="61"/>
      <c r="JFI77" s="61"/>
      <c r="JFJ77" s="61"/>
      <c r="JFK77" s="61"/>
      <c r="JFL77" s="61"/>
      <c r="JFM77" s="61"/>
      <c r="JFN77" s="61"/>
      <c r="JFO77" s="61"/>
      <c r="JFP77" s="61"/>
      <c r="JFQ77" s="61"/>
      <c r="JFR77" s="61"/>
      <c r="JFS77" s="61"/>
      <c r="JFT77" s="61"/>
      <c r="JFU77" s="61"/>
      <c r="JFV77" s="61"/>
      <c r="JFW77" s="61"/>
      <c r="JFX77" s="61"/>
      <c r="JFY77" s="61"/>
      <c r="JFZ77" s="61"/>
      <c r="JGA77" s="61"/>
      <c r="JGB77" s="61"/>
      <c r="JGC77" s="61"/>
      <c r="JGD77" s="61"/>
      <c r="JGE77" s="61"/>
      <c r="JGF77" s="61"/>
      <c r="JGG77" s="61"/>
      <c r="JGH77" s="61"/>
      <c r="JGI77" s="61"/>
      <c r="JGJ77" s="61"/>
      <c r="JGK77" s="61"/>
      <c r="JGL77" s="61"/>
      <c r="JGM77" s="61"/>
      <c r="JGN77" s="61"/>
      <c r="JGO77" s="61"/>
      <c r="JGP77" s="61"/>
      <c r="JGQ77" s="61"/>
      <c r="JGR77" s="61"/>
      <c r="JGS77" s="61"/>
      <c r="JGT77" s="61"/>
      <c r="JGU77" s="61"/>
      <c r="JGV77" s="61"/>
      <c r="JGW77" s="61"/>
      <c r="JGX77" s="61"/>
      <c r="JGY77" s="61"/>
      <c r="JGZ77" s="61"/>
      <c r="JHA77" s="61"/>
      <c r="JHB77" s="61"/>
      <c r="JHC77" s="61"/>
      <c r="JHD77" s="61"/>
      <c r="JHE77" s="61"/>
      <c r="JHF77" s="61"/>
      <c r="JHG77" s="61"/>
      <c r="JHH77" s="61"/>
      <c r="JHI77" s="61"/>
      <c r="JHJ77" s="61"/>
      <c r="JHK77" s="61"/>
      <c r="JHL77" s="61"/>
      <c r="JHM77" s="61"/>
      <c r="JHN77" s="61"/>
      <c r="JHO77" s="61"/>
      <c r="JHP77" s="61"/>
      <c r="JHQ77" s="61"/>
      <c r="JHR77" s="61"/>
      <c r="JHS77" s="61"/>
      <c r="JHT77" s="61"/>
      <c r="JHU77" s="61"/>
      <c r="JHV77" s="61"/>
      <c r="JHW77" s="61"/>
      <c r="JHX77" s="61"/>
      <c r="JHY77" s="61"/>
      <c r="JHZ77" s="61"/>
      <c r="JIA77" s="61"/>
      <c r="JIB77" s="61"/>
      <c r="JIC77" s="61"/>
      <c r="JID77" s="61"/>
      <c r="JIE77" s="61"/>
      <c r="JIF77" s="61"/>
      <c r="JIG77" s="61"/>
      <c r="JIH77" s="61"/>
      <c r="JII77" s="61"/>
      <c r="JIJ77" s="61"/>
      <c r="JIK77" s="61"/>
      <c r="JIL77" s="61"/>
      <c r="JIM77" s="61"/>
      <c r="JIN77" s="61"/>
      <c r="JIO77" s="61"/>
      <c r="JIP77" s="61"/>
      <c r="JIQ77" s="61"/>
      <c r="JIR77" s="61"/>
      <c r="JIS77" s="61"/>
      <c r="JIT77" s="61"/>
      <c r="JIU77" s="61"/>
      <c r="JIV77" s="61"/>
      <c r="JIW77" s="61"/>
      <c r="JIX77" s="61"/>
      <c r="JIY77" s="61"/>
      <c r="JIZ77" s="61"/>
      <c r="JJA77" s="61"/>
      <c r="JJB77" s="61"/>
      <c r="JJC77" s="61"/>
      <c r="JJD77" s="61"/>
      <c r="JJE77" s="61"/>
      <c r="JJF77" s="61"/>
      <c r="JJG77" s="61"/>
      <c r="JJH77" s="61"/>
      <c r="JJI77" s="61"/>
      <c r="JJJ77" s="61"/>
      <c r="JJK77" s="61"/>
      <c r="JJL77" s="61"/>
      <c r="JJM77" s="61"/>
      <c r="JJN77" s="61"/>
      <c r="JJO77" s="61"/>
      <c r="JJP77" s="61"/>
      <c r="JJQ77" s="61"/>
      <c r="JJR77" s="61"/>
      <c r="JJS77" s="61"/>
      <c r="JJT77" s="61"/>
      <c r="JJU77" s="61"/>
      <c r="JJV77" s="61"/>
      <c r="JJW77" s="61"/>
      <c r="JJX77" s="61"/>
      <c r="JJY77" s="61"/>
      <c r="JJZ77" s="61"/>
      <c r="JKA77" s="61"/>
      <c r="JKB77" s="61"/>
      <c r="JKC77" s="61"/>
      <c r="JKD77" s="61"/>
      <c r="JKE77" s="61"/>
      <c r="JKF77" s="61"/>
      <c r="JKG77" s="61"/>
      <c r="JKH77" s="61"/>
      <c r="JKI77" s="61"/>
      <c r="JKJ77" s="61"/>
      <c r="JKK77" s="61"/>
      <c r="JKL77" s="61"/>
      <c r="JKM77" s="61"/>
      <c r="JKN77" s="61"/>
      <c r="JKO77" s="61"/>
      <c r="JKP77" s="61"/>
      <c r="JKQ77" s="61"/>
      <c r="JKR77" s="61"/>
      <c r="JKS77" s="61"/>
      <c r="JKT77" s="61"/>
      <c r="JKU77" s="61"/>
      <c r="JKV77" s="61"/>
      <c r="JKW77" s="61"/>
      <c r="JKX77" s="61"/>
      <c r="JKY77" s="61"/>
      <c r="JKZ77" s="61"/>
      <c r="JLA77" s="61"/>
      <c r="JLB77" s="61"/>
      <c r="JLC77" s="61"/>
      <c r="JLD77" s="61"/>
      <c r="JLE77" s="61"/>
      <c r="JLF77" s="61"/>
      <c r="JLG77" s="61"/>
      <c r="JLH77" s="61"/>
      <c r="JLI77" s="61"/>
      <c r="JLJ77" s="61"/>
      <c r="JLK77" s="61"/>
      <c r="JLL77" s="61"/>
      <c r="JLM77" s="61"/>
      <c r="JLN77" s="61"/>
      <c r="JLO77" s="61"/>
      <c r="JLP77" s="61"/>
      <c r="JLQ77" s="61"/>
      <c r="JLR77" s="61"/>
      <c r="JLS77" s="61"/>
      <c r="JLT77" s="61"/>
      <c r="JLU77" s="61"/>
      <c r="JLV77" s="61"/>
      <c r="JLW77" s="61"/>
      <c r="JLX77" s="61"/>
      <c r="JLY77" s="61"/>
      <c r="JLZ77" s="61"/>
      <c r="JMA77" s="61"/>
      <c r="JMB77" s="61"/>
      <c r="JMC77" s="61"/>
      <c r="JMD77" s="61"/>
      <c r="JME77" s="61"/>
      <c r="JMF77" s="61"/>
      <c r="JMG77" s="61"/>
      <c r="JMH77" s="61"/>
      <c r="JMI77" s="61"/>
      <c r="JMJ77" s="61"/>
      <c r="JMK77" s="61"/>
      <c r="JML77" s="61"/>
      <c r="JMM77" s="61"/>
      <c r="JMN77" s="61"/>
      <c r="JMO77" s="61"/>
      <c r="JMP77" s="61"/>
      <c r="JMQ77" s="61"/>
      <c r="JMR77" s="61"/>
      <c r="JMS77" s="61"/>
      <c r="JMT77" s="61"/>
      <c r="JMU77" s="61"/>
      <c r="JMV77" s="61"/>
      <c r="JMW77" s="61"/>
      <c r="JMX77" s="61"/>
      <c r="JMY77" s="61"/>
      <c r="JMZ77" s="61"/>
      <c r="JNA77" s="61"/>
      <c r="JNB77" s="61"/>
      <c r="JNC77" s="61"/>
      <c r="JND77" s="61"/>
      <c r="JNE77" s="61"/>
      <c r="JNF77" s="61"/>
      <c r="JNG77" s="61"/>
      <c r="JNH77" s="61"/>
      <c r="JNI77" s="61"/>
      <c r="JNJ77" s="61"/>
      <c r="JNK77" s="61"/>
      <c r="JNL77" s="61"/>
      <c r="JNM77" s="61"/>
      <c r="JNN77" s="61"/>
      <c r="JNO77" s="61"/>
      <c r="JNP77" s="61"/>
      <c r="JNQ77" s="61"/>
      <c r="JNR77" s="61"/>
      <c r="JNS77" s="61"/>
      <c r="JNT77" s="61"/>
      <c r="JNU77" s="61"/>
      <c r="JNV77" s="61"/>
      <c r="JNW77" s="61"/>
      <c r="JNX77" s="61"/>
      <c r="JNY77" s="61"/>
      <c r="JNZ77" s="61"/>
      <c r="JOA77" s="61"/>
      <c r="JOB77" s="61"/>
      <c r="JOC77" s="61"/>
      <c r="JOD77" s="61"/>
      <c r="JOE77" s="61"/>
      <c r="JOF77" s="61"/>
      <c r="JOG77" s="61"/>
      <c r="JOH77" s="61"/>
      <c r="JOI77" s="61"/>
      <c r="JOJ77" s="61"/>
      <c r="JOK77" s="61"/>
      <c r="JOL77" s="61"/>
      <c r="JOM77" s="61"/>
      <c r="JON77" s="61"/>
      <c r="JOO77" s="61"/>
      <c r="JOP77" s="61"/>
      <c r="JOQ77" s="61"/>
      <c r="JOR77" s="61"/>
      <c r="JOS77" s="61"/>
      <c r="JOT77" s="61"/>
      <c r="JOU77" s="61"/>
      <c r="JOV77" s="61"/>
      <c r="JOW77" s="61"/>
      <c r="JOX77" s="61"/>
      <c r="JOY77" s="61"/>
      <c r="JOZ77" s="61"/>
      <c r="JPA77" s="61"/>
      <c r="JPB77" s="61"/>
      <c r="JPC77" s="61"/>
      <c r="JPD77" s="61"/>
      <c r="JPE77" s="61"/>
      <c r="JPF77" s="61"/>
      <c r="JPG77" s="61"/>
      <c r="JPH77" s="61"/>
      <c r="JPI77" s="61"/>
      <c r="JPJ77" s="61"/>
      <c r="JPK77" s="61"/>
      <c r="JPL77" s="61"/>
      <c r="JPM77" s="61"/>
      <c r="JPN77" s="61"/>
      <c r="JPO77" s="61"/>
      <c r="JPP77" s="61"/>
      <c r="JPQ77" s="61"/>
      <c r="JPR77" s="61"/>
      <c r="JPS77" s="61"/>
      <c r="JPT77" s="61"/>
      <c r="JPU77" s="61"/>
      <c r="JPV77" s="61"/>
      <c r="JPW77" s="61"/>
      <c r="JPX77" s="61"/>
      <c r="JPY77" s="61"/>
      <c r="JPZ77" s="61"/>
      <c r="JQA77" s="61"/>
      <c r="JQB77" s="61"/>
      <c r="JQC77" s="61"/>
      <c r="JQD77" s="61"/>
      <c r="JQE77" s="61"/>
      <c r="JQF77" s="61"/>
      <c r="JQG77" s="61"/>
      <c r="JQH77" s="61"/>
      <c r="JQI77" s="61"/>
      <c r="JQJ77" s="61"/>
      <c r="JQK77" s="61"/>
      <c r="JQL77" s="61"/>
      <c r="JQM77" s="61"/>
      <c r="JQN77" s="61"/>
      <c r="JQO77" s="61"/>
      <c r="JQP77" s="61"/>
      <c r="JQQ77" s="61"/>
      <c r="JQR77" s="61"/>
      <c r="JQS77" s="61"/>
      <c r="JQT77" s="61"/>
      <c r="JQU77" s="61"/>
      <c r="JQV77" s="61"/>
      <c r="JQW77" s="61"/>
      <c r="JQX77" s="61"/>
      <c r="JQY77" s="61"/>
      <c r="JQZ77" s="61"/>
      <c r="JRA77" s="61"/>
      <c r="JRB77" s="61"/>
      <c r="JRC77" s="61"/>
      <c r="JRD77" s="61"/>
      <c r="JRE77" s="61"/>
      <c r="JRF77" s="61"/>
      <c r="JRG77" s="61"/>
      <c r="JRH77" s="61"/>
      <c r="JRI77" s="61"/>
      <c r="JRJ77" s="61"/>
      <c r="JRK77" s="61"/>
      <c r="JRL77" s="61"/>
      <c r="JRM77" s="61"/>
      <c r="JRN77" s="61"/>
      <c r="JRO77" s="61"/>
      <c r="JRP77" s="61"/>
      <c r="JRQ77" s="61"/>
      <c r="JRR77" s="61"/>
      <c r="JRS77" s="61"/>
      <c r="JRT77" s="61"/>
      <c r="JRU77" s="61"/>
      <c r="JRV77" s="61"/>
      <c r="JRW77" s="61"/>
      <c r="JRX77" s="61"/>
      <c r="JRY77" s="61"/>
      <c r="JRZ77" s="61"/>
      <c r="JSA77" s="61"/>
      <c r="JSB77" s="61"/>
      <c r="JSC77" s="61"/>
      <c r="JSD77" s="61"/>
      <c r="JSE77" s="61"/>
      <c r="JSF77" s="61"/>
      <c r="JSG77" s="61"/>
      <c r="JSH77" s="61"/>
      <c r="JSI77" s="61"/>
      <c r="JSJ77" s="61"/>
      <c r="JSK77" s="61"/>
      <c r="JSL77" s="61"/>
      <c r="JSM77" s="61"/>
      <c r="JSN77" s="61"/>
      <c r="JSO77" s="61"/>
      <c r="JSP77" s="61"/>
      <c r="JSQ77" s="61"/>
      <c r="JSR77" s="61"/>
      <c r="JSS77" s="61"/>
      <c r="JST77" s="61"/>
      <c r="JSU77" s="61"/>
      <c r="JSV77" s="61"/>
      <c r="JSW77" s="61"/>
      <c r="JSX77" s="61"/>
      <c r="JSY77" s="61"/>
      <c r="JSZ77" s="61"/>
      <c r="JTA77" s="61"/>
      <c r="JTB77" s="61"/>
      <c r="JTC77" s="61"/>
      <c r="JTD77" s="61"/>
      <c r="JTE77" s="61"/>
      <c r="JTF77" s="61"/>
      <c r="JTG77" s="61"/>
      <c r="JTH77" s="61"/>
      <c r="JTI77" s="61"/>
      <c r="JTJ77" s="61"/>
      <c r="JTK77" s="61"/>
      <c r="JTL77" s="61"/>
      <c r="JTM77" s="61"/>
      <c r="JTN77" s="61"/>
      <c r="JTO77" s="61"/>
      <c r="JTP77" s="61"/>
      <c r="JTQ77" s="61"/>
      <c r="JTR77" s="61"/>
      <c r="JTS77" s="61"/>
      <c r="JTT77" s="61"/>
      <c r="JTU77" s="61"/>
      <c r="JTV77" s="61"/>
      <c r="JTW77" s="61"/>
      <c r="JTX77" s="61"/>
      <c r="JTY77" s="61"/>
      <c r="JTZ77" s="61"/>
      <c r="JUA77" s="61"/>
      <c r="JUB77" s="61"/>
      <c r="JUC77" s="61"/>
      <c r="JUD77" s="61"/>
      <c r="JUE77" s="61"/>
      <c r="JUF77" s="61"/>
      <c r="JUG77" s="61"/>
      <c r="JUH77" s="61"/>
      <c r="JUI77" s="61"/>
      <c r="JUJ77" s="61"/>
      <c r="JUK77" s="61"/>
      <c r="JUL77" s="61"/>
      <c r="JUM77" s="61"/>
      <c r="JUN77" s="61"/>
      <c r="JUO77" s="61"/>
      <c r="JUP77" s="61"/>
      <c r="JUQ77" s="61"/>
      <c r="JUR77" s="61"/>
      <c r="JUS77" s="61"/>
      <c r="JUT77" s="61"/>
      <c r="JUU77" s="61"/>
      <c r="JUV77" s="61"/>
      <c r="JUW77" s="61"/>
      <c r="JUX77" s="61"/>
      <c r="JUY77" s="61"/>
      <c r="JUZ77" s="61"/>
      <c r="JVA77" s="61"/>
      <c r="JVB77" s="61"/>
      <c r="JVC77" s="61"/>
      <c r="JVD77" s="61"/>
      <c r="JVE77" s="61"/>
      <c r="JVF77" s="61"/>
      <c r="JVG77" s="61"/>
      <c r="JVH77" s="61"/>
      <c r="JVI77" s="61"/>
      <c r="JVJ77" s="61"/>
      <c r="JVK77" s="61"/>
      <c r="JVL77" s="61"/>
      <c r="JVM77" s="61"/>
      <c r="JVN77" s="61"/>
      <c r="JVO77" s="61"/>
      <c r="JVP77" s="61"/>
      <c r="JVQ77" s="61"/>
      <c r="JVR77" s="61"/>
      <c r="JVS77" s="61"/>
      <c r="JVT77" s="61"/>
      <c r="JVU77" s="61"/>
      <c r="JVV77" s="61"/>
      <c r="JVW77" s="61"/>
      <c r="JVX77" s="61"/>
      <c r="JVY77" s="61"/>
      <c r="JVZ77" s="61"/>
      <c r="JWA77" s="61"/>
      <c r="JWB77" s="61"/>
      <c r="JWC77" s="61"/>
      <c r="JWD77" s="61"/>
      <c r="JWE77" s="61"/>
      <c r="JWF77" s="61"/>
      <c r="JWG77" s="61"/>
      <c r="JWH77" s="61"/>
      <c r="JWI77" s="61"/>
      <c r="JWJ77" s="61"/>
      <c r="JWK77" s="61"/>
      <c r="JWL77" s="61"/>
      <c r="JWM77" s="61"/>
      <c r="JWN77" s="61"/>
      <c r="JWO77" s="61"/>
      <c r="JWP77" s="61"/>
      <c r="JWQ77" s="61"/>
      <c r="JWR77" s="61"/>
      <c r="JWS77" s="61"/>
      <c r="JWT77" s="61"/>
      <c r="JWU77" s="61"/>
      <c r="JWV77" s="61"/>
      <c r="JWW77" s="61"/>
      <c r="JWX77" s="61"/>
      <c r="JWY77" s="61"/>
      <c r="JWZ77" s="61"/>
      <c r="JXA77" s="61"/>
      <c r="JXB77" s="61"/>
      <c r="JXC77" s="61"/>
      <c r="JXD77" s="61"/>
      <c r="JXE77" s="61"/>
      <c r="JXF77" s="61"/>
      <c r="JXG77" s="61"/>
      <c r="JXH77" s="61"/>
      <c r="JXI77" s="61"/>
      <c r="JXJ77" s="61"/>
      <c r="JXK77" s="61"/>
      <c r="JXL77" s="61"/>
      <c r="JXM77" s="61"/>
      <c r="JXN77" s="61"/>
      <c r="JXO77" s="61"/>
      <c r="JXP77" s="61"/>
      <c r="JXQ77" s="61"/>
      <c r="JXR77" s="61"/>
      <c r="JXS77" s="61"/>
      <c r="JXT77" s="61"/>
      <c r="JXU77" s="61"/>
      <c r="JXV77" s="61"/>
      <c r="JXW77" s="61"/>
      <c r="JXX77" s="61"/>
      <c r="JXY77" s="61"/>
      <c r="JXZ77" s="61"/>
      <c r="JYA77" s="61"/>
      <c r="JYB77" s="61"/>
      <c r="JYC77" s="61"/>
      <c r="JYD77" s="61"/>
      <c r="JYE77" s="61"/>
      <c r="JYF77" s="61"/>
      <c r="JYG77" s="61"/>
      <c r="JYH77" s="61"/>
      <c r="JYI77" s="61"/>
      <c r="JYJ77" s="61"/>
      <c r="JYK77" s="61"/>
      <c r="JYL77" s="61"/>
      <c r="JYM77" s="61"/>
      <c r="JYN77" s="61"/>
      <c r="JYO77" s="61"/>
      <c r="JYP77" s="61"/>
      <c r="JYQ77" s="61"/>
      <c r="JYR77" s="61"/>
      <c r="JYS77" s="61"/>
      <c r="JYT77" s="61"/>
      <c r="JYU77" s="61"/>
      <c r="JYV77" s="61"/>
      <c r="JYW77" s="61"/>
      <c r="JYX77" s="61"/>
      <c r="JYY77" s="61"/>
      <c r="JYZ77" s="61"/>
      <c r="JZA77" s="61"/>
      <c r="JZB77" s="61"/>
      <c r="JZC77" s="61"/>
      <c r="JZD77" s="61"/>
      <c r="JZE77" s="61"/>
      <c r="JZF77" s="61"/>
      <c r="JZG77" s="61"/>
      <c r="JZH77" s="61"/>
      <c r="JZI77" s="61"/>
      <c r="JZJ77" s="61"/>
      <c r="JZK77" s="61"/>
      <c r="JZL77" s="61"/>
      <c r="JZM77" s="61"/>
      <c r="JZN77" s="61"/>
      <c r="JZO77" s="61"/>
      <c r="JZP77" s="61"/>
      <c r="JZQ77" s="61"/>
      <c r="JZR77" s="61"/>
      <c r="JZS77" s="61"/>
      <c r="JZT77" s="61"/>
      <c r="JZU77" s="61"/>
      <c r="JZV77" s="61"/>
      <c r="JZW77" s="61"/>
      <c r="JZX77" s="61"/>
      <c r="JZY77" s="61"/>
      <c r="JZZ77" s="61"/>
      <c r="KAA77" s="61"/>
      <c r="KAB77" s="61"/>
      <c r="KAC77" s="61"/>
      <c r="KAD77" s="61"/>
      <c r="KAE77" s="61"/>
      <c r="KAF77" s="61"/>
      <c r="KAG77" s="61"/>
      <c r="KAH77" s="61"/>
      <c r="KAI77" s="61"/>
      <c r="KAJ77" s="61"/>
      <c r="KAK77" s="61"/>
      <c r="KAL77" s="61"/>
      <c r="KAM77" s="61"/>
      <c r="KAN77" s="61"/>
      <c r="KAO77" s="61"/>
      <c r="KAP77" s="61"/>
      <c r="KAQ77" s="61"/>
      <c r="KAR77" s="61"/>
      <c r="KAS77" s="61"/>
      <c r="KAT77" s="61"/>
      <c r="KAU77" s="61"/>
      <c r="KAV77" s="61"/>
      <c r="KAW77" s="61"/>
      <c r="KAX77" s="61"/>
      <c r="KAY77" s="61"/>
      <c r="KAZ77" s="61"/>
      <c r="KBA77" s="61"/>
      <c r="KBB77" s="61"/>
      <c r="KBC77" s="61"/>
      <c r="KBD77" s="61"/>
      <c r="KBE77" s="61"/>
      <c r="KBF77" s="61"/>
      <c r="KBG77" s="61"/>
      <c r="KBH77" s="61"/>
      <c r="KBI77" s="61"/>
      <c r="KBJ77" s="61"/>
      <c r="KBK77" s="61"/>
      <c r="KBL77" s="61"/>
      <c r="KBM77" s="61"/>
      <c r="KBN77" s="61"/>
      <c r="KBO77" s="61"/>
      <c r="KBP77" s="61"/>
      <c r="KBQ77" s="61"/>
      <c r="KBR77" s="61"/>
      <c r="KBS77" s="61"/>
      <c r="KBT77" s="61"/>
      <c r="KBU77" s="61"/>
      <c r="KBV77" s="61"/>
      <c r="KBW77" s="61"/>
      <c r="KBX77" s="61"/>
      <c r="KBY77" s="61"/>
      <c r="KBZ77" s="61"/>
      <c r="KCA77" s="61"/>
      <c r="KCB77" s="61"/>
      <c r="KCC77" s="61"/>
      <c r="KCD77" s="61"/>
      <c r="KCE77" s="61"/>
      <c r="KCF77" s="61"/>
      <c r="KCG77" s="61"/>
      <c r="KCH77" s="61"/>
      <c r="KCI77" s="61"/>
      <c r="KCJ77" s="61"/>
      <c r="KCK77" s="61"/>
      <c r="KCL77" s="61"/>
      <c r="KCM77" s="61"/>
      <c r="KCN77" s="61"/>
      <c r="KCO77" s="61"/>
      <c r="KCP77" s="61"/>
      <c r="KCQ77" s="61"/>
      <c r="KCR77" s="61"/>
      <c r="KCS77" s="61"/>
      <c r="KCT77" s="61"/>
      <c r="KCU77" s="61"/>
      <c r="KCV77" s="61"/>
      <c r="KCW77" s="61"/>
      <c r="KCX77" s="61"/>
      <c r="KCY77" s="61"/>
      <c r="KCZ77" s="61"/>
      <c r="KDA77" s="61"/>
      <c r="KDB77" s="61"/>
      <c r="KDC77" s="61"/>
      <c r="KDD77" s="61"/>
      <c r="KDE77" s="61"/>
      <c r="KDF77" s="61"/>
      <c r="KDG77" s="61"/>
      <c r="KDH77" s="61"/>
      <c r="KDI77" s="61"/>
      <c r="KDJ77" s="61"/>
      <c r="KDK77" s="61"/>
      <c r="KDL77" s="61"/>
      <c r="KDM77" s="61"/>
      <c r="KDN77" s="61"/>
      <c r="KDO77" s="61"/>
      <c r="KDP77" s="61"/>
      <c r="KDQ77" s="61"/>
      <c r="KDR77" s="61"/>
      <c r="KDS77" s="61"/>
      <c r="KDT77" s="61"/>
      <c r="KDU77" s="61"/>
      <c r="KDV77" s="61"/>
      <c r="KDW77" s="61"/>
      <c r="KDX77" s="61"/>
      <c r="KDY77" s="61"/>
      <c r="KDZ77" s="61"/>
      <c r="KEA77" s="61"/>
      <c r="KEB77" s="61"/>
      <c r="KEC77" s="61"/>
      <c r="KED77" s="61"/>
      <c r="KEE77" s="61"/>
      <c r="KEF77" s="61"/>
      <c r="KEG77" s="61"/>
      <c r="KEH77" s="61"/>
      <c r="KEI77" s="61"/>
      <c r="KEJ77" s="61"/>
      <c r="KEK77" s="61"/>
      <c r="KEL77" s="61"/>
      <c r="KEM77" s="61"/>
      <c r="KEN77" s="61"/>
      <c r="KEO77" s="61"/>
      <c r="KEP77" s="61"/>
      <c r="KEQ77" s="61"/>
      <c r="KER77" s="61"/>
      <c r="KES77" s="61"/>
      <c r="KET77" s="61"/>
      <c r="KEU77" s="61"/>
      <c r="KEV77" s="61"/>
      <c r="KEW77" s="61"/>
      <c r="KEX77" s="61"/>
      <c r="KEY77" s="61"/>
      <c r="KEZ77" s="61"/>
      <c r="KFA77" s="61"/>
      <c r="KFB77" s="61"/>
      <c r="KFC77" s="61"/>
      <c r="KFD77" s="61"/>
      <c r="KFE77" s="61"/>
      <c r="KFF77" s="61"/>
      <c r="KFG77" s="61"/>
      <c r="KFH77" s="61"/>
      <c r="KFI77" s="61"/>
      <c r="KFJ77" s="61"/>
      <c r="KFK77" s="61"/>
      <c r="KFL77" s="61"/>
      <c r="KFM77" s="61"/>
      <c r="KFN77" s="61"/>
      <c r="KFO77" s="61"/>
      <c r="KFP77" s="61"/>
      <c r="KFQ77" s="61"/>
      <c r="KFR77" s="61"/>
      <c r="KFS77" s="61"/>
      <c r="KFT77" s="61"/>
      <c r="KFU77" s="61"/>
      <c r="KFV77" s="61"/>
      <c r="KFW77" s="61"/>
      <c r="KFX77" s="61"/>
      <c r="KFY77" s="61"/>
      <c r="KFZ77" s="61"/>
      <c r="KGA77" s="61"/>
      <c r="KGB77" s="61"/>
      <c r="KGC77" s="61"/>
      <c r="KGD77" s="61"/>
      <c r="KGE77" s="61"/>
      <c r="KGF77" s="61"/>
      <c r="KGG77" s="61"/>
      <c r="KGH77" s="61"/>
      <c r="KGI77" s="61"/>
      <c r="KGJ77" s="61"/>
      <c r="KGK77" s="61"/>
      <c r="KGL77" s="61"/>
      <c r="KGM77" s="61"/>
      <c r="KGN77" s="61"/>
      <c r="KGO77" s="61"/>
      <c r="KGP77" s="61"/>
      <c r="KGQ77" s="61"/>
      <c r="KGR77" s="61"/>
      <c r="KGS77" s="61"/>
      <c r="KGT77" s="61"/>
      <c r="KGU77" s="61"/>
      <c r="KGV77" s="61"/>
      <c r="KGW77" s="61"/>
      <c r="KGX77" s="61"/>
      <c r="KGY77" s="61"/>
      <c r="KGZ77" s="61"/>
      <c r="KHA77" s="61"/>
      <c r="KHB77" s="61"/>
      <c r="KHC77" s="61"/>
      <c r="KHD77" s="61"/>
      <c r="KHE77" s="61"/>
      <c r="KHF77" s="61"/>
      <c r="KHG77" s="61"/>
      <c r="KHH77" s="61"/>
      <c r="KHI77" s="61"/>
      <c r="KHJ77" s="61"/>
      <c r="KHK77" s="61"/>
      <c r="KHL77" s="61"/>
      <c r="KHM77" s="61"/>
      <c r="KHN77" s="61"/>
      <c r="KHO77" s="61"/>
      <c r="KHP77" s="61"/>
      <c r="KHQ77" s="61"/>
      <c r="KHR77" s="61"/>
      <c r="KHS77" s="61"/>
      <c r="KHT77" s="61"/>
      <c r="KHU77" s="61"/>
      <c r="KHV77" s="61"/>
      <c r="KHW77" s="61"/>
      <c r="KHX77" s="61"/>
      <c r="KHY77" s="61"/>
      <c r="KHZ77" s="61"/>
      <c r="KIA77" s="61"/>
      <c r="KIB77" s="61"/>
      <c r="KIC77" s="61"/>
      <c r="KID77" s="61"/>
      <c r="KIE77" s="61"/>
      <c r="KIF77" s="61"/>
      <c r="KIG77" s="61"/>
      <c r="KIH77" s="61"/>
      <c r="KII77" s="61"/>
      <c r="KIJ77" s="61"/>
      <c r="KIK77" s="61"/>
      <c r="KIL77" s="61"/>
      <c r="KIM77" s="61"/>
      <c r="KIN77" s="61"/>
      <c r="KIO77" s="61"/>
      <c r="KIP77" s="61"/>
      <c r="KIQ77" s="61"/>
      <c r="KIR77" s="61"/>
      <c r="KIS77" s="61"/>
      <c r="KIT77" s="61"/>
      <c r="KIU77" s="61"/>
      <c r="KIV77" s="61"/>
      <c r="KIW77" s="61"/>
      <c r="KIX77" s="61"/>
      <c r="KIY77" s="61"/>
      <c r="KIZ77" s="61"/>
      <c r="KJA77" s="61"/>
      <c r="KJB77" s="61"/>
      <c r="KJC77" s="61"/>
      <c r="KJD77" s="61"/>
      <c r="KJE77" s="61"/>
      <c r="KJF77" s="61"/>
      <c r="KJG77" s="61"/>
      <c r="KJH77" s="61"/>
      <c r="KJI77" s="61"/>
      <c r="KJJ77" s="61"/>
      <c r="KJK77" s="61"/>
      <c r="KJL77" s="61"/>
      <c r="KJM77" s="61"/>
      <c r="KJN77" s="61"/>
      <c r="KJO77" s="61"/>
      <c r="KJP77" s="61"/>
      <c r="KJQ77" s="61"/>
      <c r="KJR77" s="61"/>
      <c r="KJS77" s="61"/>
      <c r="KJT77" s="61"/>
      <c r="KJU77" s="61"/>
      <c r="KJV77" s="61"/>
      <c r="KJW77" s="61"/>
      <c r="KJX77" s="61"/>
      <c r="KJY77" s="61"/>
      <c r="KJZ77" s="61"/>
      <c r="KKA77" s="61"/>
      <c r="KKB77" s="61"/>
      <c r="KKC77" s="61"/>
      <c r="KKD77" s="61"/>
      <c r="KKE77" s="61"/>
      <c r="KKF77" s="61"/>
      <c r="KKG77" s="61"/>
      <c r="KKH77" s="61"/>
      <c r="KKI77" s="61"/>
      <c r="KKJ77" s="61"/>
      <c r="KKK77" s="61"/>
      <c r="KKL77" s="61"/>
      <c r="KKM77" s="61"/>
      <c r="KKN77" s="61"/>
      <c r="KKO77" s="61"/>
      <c r="KKP77" s="61"/>
      <c r="KKQ77" s="61"/>
      <c r="KKR77" s="61"/>
      <c r="KKS77" s="61"/>
      <c r="KKT77" s="61"/>
      <c r="KKU77" s="61"/>
      <c r="KKV77" s="61"/>
      <c r="KKW77" s="61"/>
      <c r="KKX77" s="61"/>
      <c r="KKY77" s="61"/>
      <c r="KKZ77" s="61"/>
      <c r="KLA77" s="61"/>
      <c r="KLB77" s="61"/>
      <c r="KLC77" s="61"/>
      <c r="KLD77" s="61"/>
      <c r="KLE77" s="61"/>
      <c r="KLF77" s="61"/>
      <c r="KLG77" s="61"/>
      <c r="KLH77" s="61"/>
      <c r="KLI77" s="61"/>
      <c r="KLJ77" s="61"/>
      <c r="KLK77" s="61"/>
      <c r="KLL77" s="61"/>
      <c r="KLM77" s="61"/>
      <c r="KLN77" s="61"/>
      <c r="KLO77" s="61"/>
      <c r="KLP77" s="61"/>
      <c r="KLQ77" s="61"/>
      <c r="KLR77" s="61"/>
      <c r="KLS77" s="61"/>
      <c r="KLT77" s="61"/>
      <c r="KLU77" s="61"/>
      <c r="KLV77" s="61"/>
      <c r="KLW77" s="61"/>
      <c r="KLX77" s="61"/>
      <c r="KLY77" s="61"/>
      <c r="KLZ77" s="61"/>
      <c r="KMA77" s="61"/>
      <c r="KMB77" s="61"/>
      <c r="KMC77" s="61"/>
      <c r="KMD77" s="61"/>
      <c r="KME77" s="61"/>
      <c r="KMF77" s="61"/>
      <c r="KMG77" s="61"/>
      <c r="KMH77" s="61"/>
      <c r="KMI77" s="61"/>
      <c r="KMJ77" s="61"/>
      <c r="KMK77" s="61"/>
      <c r="KML77" s="61"/>
      <c r="KMM77" s="61"/>
      <c r="KMN77" s="61"/>
      <c r="KMO77" s="61"/>
      <c r="KMP77" s="61"/>
      <c r="KMQ77" s="61"/>
      <c r="KMR77" s="61"/>
      <c r="KMS77" s="61"/>
      <c r="KMT77" s="61"/>
      <c r="KMU77" s="61"/>
      <c r="KMV77" s="61"/>
      <c r="KMW77" s="61"/>
      <c r="KMX77" s="61"/>
      <c r="KMY77" s="61"/>
      <c r="KMZ77" s="61"/>
      <c r="KNA77" s="61"/>
      <c r="KNB77" s="61"/>
      <c r="KNC77" s="61"/>
      <c r="KND77" s="61"/>
      <c r="KNE77" s="61"/>
      <c r="KNF77" s="61"/>
      <c r="KNG77" s="61"/>
      <c r="KNH77" s="61"/>
      <c r="KNI77" s="61"/>
      <c r="KNJ77" s="61"/>
      <c r="KNK77" s="61"/>
      <c r="KNL77" s="61"/>
      <c r="KNM77" s="61"/>
      <c r="KNN77" s="61"/>
      <c r="KNO77" s="61"/>
      <c r="KNP77" s="61"/>
      <c r="KNQ77" s="61"/>
      <c r="KNR77" s="61"/>
      <c r="KNS77" s="61"/>
      <c r="KNT77" s="61"/>
      <c r="KNU77" s="61"/>
      <c r="KNV77" s="61"/>
      <c r="KNW77" s="61"/>
      <c r="KNX77" s="61"/>
      <c r="KNY77" s="61"/>
      <c r="KNZ77" s="61"/>
      <c r="KOA77" s="61"/>
      <c r="KOB77" s="61"/>
      <c r="KOC77" s="61"/>
      <c r="KOD77" s="61"/>
      <c r="KOE77" s="61"/>
      <c r="KOF77" s="61"/>
      <c r="KOG77" s="61"/>
      <c r="KOH77" s="61"/>
      <c r="KOI77" s="61"/>
      <c r="KOJ77" s="61"/>
      <c r="KOK77" s="61"/>
      <c r="KOL77" s="61"/>
      <c r="KOM77" s="61"/>
      <c r="KON77" s="61"/>
      <c r="KOO77" s="61"/>
      <c r="KOP77" s="61"/>
      <c r="KOQ77" s="61"/>
      <c r="KOR77" s="61"/>
      <c r="KOS77" s="61"/>
      <c r="KOT77" s="61"/>
      <c r="KOU77" s="61"/>
      <c r="KOV77" s="61"/>
      <c r="KOW77" s="61"/>
      <c r="KOX77" s="61"/>
      <c r="KOY77" s="61"/>
      <c r="KOZ77" s="61"/>
      <c r="KPA77" s="61"/>
      <c r="KPB77" s="61"/>
      <c r="KPC77" s="61"/>
      <c r="KPD77" s="61"/>
      <c r="KPE77" s="61"/>
      <c r="KPF77" s="61"/>
      <c r="KPG77" s="61"/>
      <c r="KPH77" s="61"/>
      <c r="KPI77" s="61"/>
      <c r="KPJ77" s="61"/>
      <c r="KPK77" s="61"/>
      <c r="KPL77" s="61"/>
      <c r="KPM77" s="61"/>
      <c r="KPN77" s="61"/>
      <c r="KPO77" s="61"/>
      <c r="KPP77" s="61"/>
      <c r="KPQ77" s="61"/>
      <c r="KPR77" s="61"/>
      <c r="KPS77" s="61"/>
      <c r="KPT77" s="61"/>
      <c r="KPU77" s="61"/>
      <c r="KPV77" s="61"/>
      <c r="KPW77" s="61"/>
      <c r="KPX77" s="61"/>
      <c r="KPY77" s="61"/>
      <c r="KPZ77" s="61"/>
      <c r="KQA77" s="61"/>
      <c r="KQB77" s="61"/>
      <c r="KQC77" s="61"/>
      <c r="KQD77" s="61"/>
      <c r="KQE77" s="61"/>
      <c r="KQF77" s="61"/>
      <c r="KQG77" s="61"/>
      <c r="KQH77" s="61"/>
      <c r="KQI77" s="61"/>
      <c r="KQJ77" s="61"/>
      <c r="KQK77" s="61"/>
      <c r="KQL77" s="61"/>
      <c r="KQM77" s="61"/>
      <c r="KQN77" s="61"/>
      <c r="KQO77" s="61"/>
      <c r="KQP77" s="61"/>
      <c r="KQQ77" s="61"/>
      <c r="KQR77" s="61"/>
      <c r="KQS77" s="61"/>
      <c r="KQT77" s="61"/>
      <c r="KQU77" s="61"/>
      <c r="KQV77" s="61"/>
      <c r="KQW77" s="61"/>
      <c r="KQX77" s="61"/>
      <c r="KQY77" s="61"/>
      <c r="KQZ77" s="61"/>
      <c r="KRA77" s="61"/>
      <c r="KRB77" s="61"/>
      <c r="KRC77" s="61"/>
      <c r="KRD77" s="61"/>
      <c r="KRE77" s="61"/>
      <c r="KRF77" s="61"/>
      <c r="KRG77" s="61"/>
      <c r="KRH77" s="61"/>
      <c r="KRI77" s="61"/>
      <c r="KRJ77" s="61"/>
      <c r="KRK77" s="61"/>
      <c r="KRL77" s="61"/>
      <c r="KRM77" s="61"/>
      <c r="KRN77" s="61"/>
      <c r="KRO77" s="61"/>
      <c r="KRP77" s="61"/>
      <c r="KRQ77" s="61"/>
      <c r="KRR77" s="61"/>
      <c r="KRS77" s="61"/>
      <c r="KRT77" s="61"/>
      <c r="KRU77" s="61"/>
      <c r="KRV77" s="61"/>
      <c r="KRW77" s="61"/>
      <c r="KRX77" s="61"/>
      <c r="KRY77" s="61"/>
      <c r="KRZ77" s="61"/>
      <c r="KSA77" s="61"/>
      <c r="KSB77" s="61"/>
      <c r="KSC77" s="61"/>
      <c r="KSD77" s="61"/>
      <c r="KSE77" s="61"/>
      <c r="KSF77" s="61"/>
      <c r="KSG77" s="61"/>
      <c r="KSH77" s="61"/>
      <c r="KSI77" s="61"/>
      <c r="KSJ77" s="61"/>
      <c r="KSK77" s="61"/>
      <c r="KSL77" s="61"/>
      <c r="KSM77" s="61"/>
      <c r="KSN77" s="61"/>
      <c r="KSO77" s="61"/>
      <c r="KSP77" s="61"/>
      <c r="KSQ77" s="61"/>
      <c r="KSR77" s="61"/>
      <c r="KSS77" s="61"/>
      <c r="KST77" s="61"/>
      <c r="KSU77" s="61"/>
      <c r="KSV77" s="61"/>
      <c r="KSW77" s="61"/>
      <c r="KSX77" s="61"/>
      <c r="KSY77" s="61"/>
      <c r="KSZ77" s="61"/>
      <c r="KTA77" s="61"/>
      <c r="KTB77" s="61"/>
      <c r="KTC77" s="61"/>
      <c r="KTD77" s="61"/>
      <c r="KTE77" s="61"/>
      <c r="KTF77" s="61"/>
      <c r="KTG77" s="61"/>
      <c r="KTH77" s="61"/>
      <c r="KTI77" s="61"/>
      <c r="KTJ77" s="61"/>
      <c r="KTK77" s="61"/>
      <c r="KTL77" s="61"/>
      <c r="KTM77" s="61"/>
      <c r="KTN77" s="61"/>
      <c r="KTO77" s="61"/>
      <c r="KTP77" s="61"/>
      <c r="KTQ77" s="61"/>
      <c r="KTR77" s="61"/>
      <c r="KTS77" s="61"/>
      <c r="KTT77" s="61"/>
      <c r="KTU77" s="61"/>
      <c r="KTV77" s="61"/>
      <c r="KTW77" s="61"/>
      <c r="KTX77" s="61"/>
      <c r="KTY77" s="61"/>
      <c r="KTZ77" s="61"/>
      <c r="KUA77" s="61"/>
      <c r="KUB77" s="61"/>
      <c r="KUC77" s="61"/>
      <c r="KUD77" s="61"/>
      <c r="KUE77" s="61"/>
      <c r="KUF77" s="61"/>
      <c r="KUG77" s="61"/>
      <c r="KUH77" s="61"/>
      <c r="KUI77" s="61"/>
      <c r="KUJ77" s="61"/>
      <c r="KUK77" s="61"/>
      <c r="KUL77" s="61"/>
      <c r="KUM77" s="61"/>
      <c r="KUN77" s="61"/>
      <c r="KUO77" s="61"/>
      <c r="KUP77" s="61"/>
      <c r="KUQ77" s="61"/>
      <c r="KUR77" s="61"/>
      <c r="KUS77" s="61"/>
      <c r="KUT77" s="61"/>
      <c r="KUU77" s="61"/>
      <c r="KUV77" s="61"/>
      <c r="KUW77" s="61"/>
      <c r="KUX77" s="61"/>
      <c r="KUY77" s="61"/>
      <c r="KUZ77" s="61"/>
      <c r="KVA77" s="61"/>
      <c r="KVB77" s="61"/>
      <c r="KVC77" s="61"/>
      <c r="KVD77" s="61"/>
      <c r="KVE77" s="61"/>
      <c r="KVF77" s="61"/>
      <c r="KVG77" s="61"/>
      <c r="KVH77" s="61"/>
      <c r="KVI77" s="61"/>
      <c r="KVJ77" s="61"/>
      <c r="KVK77" s="61"/>
      <c r="KVL77" s="61"/>
      <c r="KVM77" s="61"/>
      <c r="KVN77" s="61"/>
      <c r="KVO77" s="61"/>
      <c r="KVP77" s="61"/>
      <c r="KVQ77" s="61"/>
      <c r="KVR77" s="61"/>
      <c r="KVS77" s="61"/>
      <c r="KVT77" s="61"/>
      <c r="KVU77" s="61"/>
      <c r="KVV77" s="61"/>
      <c r="KVW77" s="61"/>
      <c r="KVX77" s="61"/>
      <c r="KVY77" s="61"/>
      <c r="KVZ77" s="61"/>
      <c r="KWA77" s="61"/>
      <c r="KWB77" s="61"/>
      <c r="KWC77" s="61"/>
      <c r="KWD77" s="61"/>
      <c r="KWE77" s="61"/>
      <c r="KWF77" s="61"/>
      <c r="KWG77" s="61"/>
      <c r="KWH77" s="61"/>
      <c r="KWI77" s="61"/>
      <c r="KWJ77" s="61"/>
      <c r="KWK77" s="61"/>
      <c r="KWL77" s="61"/>
      <c r="KWM77" s="61"/>
      <c r="KWN77" s="61"/>
      <c r="KWO77" s="61"/>
      <c r="KWP77" s="61"/>
      <c r="KWQ77" s="61"/>
      <c r="KWR77" s="61"/>
      <c r="KWS77" s="61"/>
      <c r="KWT77" s="61"/>
      <c r="KWU77" s="61"/>
      <c r="KWV77" s="61"/>
      <c r="KWW77" s="61"/>
      <c r="KWX77" s="61"/>
      <c r="KWY77" s="61"/>
      <c r="KWZ77" s="61"/>
      <c r="KXA77" s="61"/>
      <c r="KXB77" s="61"/>
      <c r="KXC77" s="61"/>
      <c r="KXD77" s="61"/>
      <c r="KXE77" s="61"/>
      <c r="KXF77" s="61"/>
      <c r="KXG77" s="61"/>
      <c r="KXH77" s="61"/>
      <c r="KXI77" s="61"/>
      <c r="KXJ77" s="61"/>
      <c r="KXK77" s="61"/>
      <c r="KXL77" s="61"/>
      <c r="KXM77" s="61"/>
      <c r="KXN77" s="61"/>
      <c r="KXO77" s="61"/>
      <c r="KXP77" s="61"/>
      <c r="KXQ77" s="61"/>
      <c r="KXR77" s="61"/>
      <c r="KXS77" s="61"/>
      <c r="KXT77" s="61"/>
      <c r="KXU77" s="61"/>
      <c r="KXV77" s="61"/>
      <c r="KXW77" s="61"/>
      <c r="KXX77" s="61"/>
      <c r="KXY77" s="61"/>
      <c r="KXZ77" s="61"/>
      <c r="KYA77" s="61"/>
      <c r="KYB77" s="61"/>
      <c r="KYC77" s="61"/>
      <c r="KYD77" s="61"/>
      <c r="KYE77" s="61"/>
      <c r="KYF77" s="61"/>
      <c r="KYG77" s="61"/>
      <c r="KYH77" s="61"/>
      <c r="KYI77" s="61"/>
      <c r="KYJ77" s="61"/>
      <c r="KYK77" s="61"/>
      <c r="KYL77" s="61"/>
      <c r="KYM77" s="61"/>
      <c r="KYN77" s="61"/>
      <c r="KYO77" s="61"/>
      <c r="KYP77" s="61"/>
      <c r="KYQ77" s="61"/>
      <c r="KYR77" s="61"/>
      <c r="KYS77" s="61"/>
      <c r="KYT77" s="61"/>
      <c r="KYU77" s="61"/>
      <c r="KYV77" s="61"/>
      <c r="KYW77" s="61"/>
      <c r="KYX77" s="61"/>
      <c r="KYY77" s="61"/>
      <c r="KYZ77" s="61"/>
      <c r="KZA77" s="61"/>
      <c r="KZB77" s="61"/>
      <c r="KZC77" s="61"/>
      <c r="KZD77" s="61"/>
      <c r="KZE77" s="61"/>
      <c r="KZF77" s="61"/>
      <c r="KZG77" s="61"/>
      <c r="KZH77" s="61"/>
      <c r="KZI77" s="61"/>
      <c r="KZJ77" s="61"/>
      <c r="KZK77" s="61"/>
      <c r="KZL77" s="61"/>
      <c r="KZM77" s="61"/>
      <c r="KZN77" s="61"/>
      <c r="KZO77" s="61"/>
      <c r="KZP77" s="61"/>
      <c r="KZQ77" s="61"/>
      <c r="KZR77" s="61"/>
      <c r="KZS77" s="61"/>
      <c r="KZT77" s="61"/>
      <c r="KZU77" s="61"/>
      <c r="KZV77" s="61"/>
      <c r="KZW77" s="61"/>
      <c r="KZX77" s="61"/>
      <c r="KZY77" s="61"/>
      <c r="KZZ77" s="61"/>
      <c r="LAA77" s="61"/>
      <c r="LAB77" s="61"/>
      <c r="LAC77" s="61"/>
      <c r="LAD77" s="61"/>
      <c r="LAE77" s="61"/>
      <c r="LAF77" s="61"/>
      <c r="LAG77" s="61"/>
      <c r="LAH77" s="61"/>
      <c r="LAI77" s="61"/>
      <c r="LAJ77" s="61"/>
      <c r="LAK77" s="61"/>
      <c r="LAL77" s="61"/>
      <c r="LAM77" s="61"/>
      <c r="LAN77" s="61"/>
      <c r="LAO77" s="61"/>
      <c r="LAP77" s="61"/>
      <c r="LAQ77" s="61"/>
      <c r="LAR77" s="61"/>
      <c r="LAS77" s="61"/>
      <c r="LAT77" s="61"/>
      <c r="LAU77" s="61"/>
      <c r="LAV77" s="61"/>
      <c r="LAW77" s="61"/>
      <c r="LAX77" s="61"/>
      <c r="LAY77" s="61"/>
      <c r="LAZ77" s="61"/>
      <c r="LBA77" s="61"/>
      <c r="LBB77" s="61"/>
      <c r="LBC77" s="61"/>
      <c r="LBD77" s="61"/>
      <c r="LBE77" s="61"/>
      <c r="LBF77" s="61"/>
      <c r="LBG77" s="61"/>
      <c r="LBH77" s="61"/>
      <c r="LBI77" s="61"/>
      <c r="LBJ77" s="61"/>
      <c r="LBK77" s="61"/>
      <c r="LBL77" s="61"/>
      <c r="LBM77" s="61"/>
      <c r="LBN77" s="61"/>
      <c r="LBO77" s="61"/>
      <c r="LBP77" s="61"/>
      <c r="LBQ77" s="61"/>
      <c r="LBR77" s="61"/>
      <c r="LBS77" s="61"/>
      <c r="LBT77" s="61"/>
      <c r="LBU77" s="61"/>
      <c r="LBV77" s="61"/>
      <c r="LBW77" s="61"/>
      <c r="LBX77" s="61"/>
      <c r="LBY77" s="61"/>
      <c r="LBZ77" s="61"/>
      <c r="LCA77" s="61"/>
      <c r="LCB77" s="61"/>
      <c r="LCC77" s="61"/>
      <c r="LCD77" s="61"/>
      <c r="LCE77" s="61"/>
      <c r="LCF77" s="61"/>
      <c r="LCG77" s="61"/>
      <c r="LCH77" s="61"/>
      <c r="LCI77" s="61"/>
      <c r="LCJ77" s="61"/>
      <c r="LCK77" s="61"/>
      <c r="LCL77" s="61"/>
      <c r="LCM77" s="61"/>
      <c r="LCN77" s="61"/>
      <c r="LCO77" s="61"/>
      <c r="LCP77" s="61"/>
      <c r="LCQ77" s="61"/>
      <c r="LCR77" s="61"/>
      <c r="LCS77" s="61"/>
      <c r="LCT77" s="61"/>
      <c r="LCU77" s="61"/>
      <c r="LCV77" s="61"/>
      <c r="LCW77" s="61"/>
      <c r="LCX77" s="61"/>
      <c r="LCY77" s="61"/>
      <c r="LCZ77" s="61"/>
      <c r="LDA77" s="61"/>
      <c r="LDB77" s="61"/>
      <c r="LDC77" s="61"/>
      <c r="LDD77" s="61"/>
      <c r="LDE77" s="61"/>
      <c r="LDF77" s="61"/>
      <c r="LDG77" s="61"/>
      <c r="LDH77" s="61"/>
      <c r="LDI77" s="61"/>
      <c r="LDJ77" s="61"/>
      <c r="LDK77" s="61"/>
      <c r="LDL77" s="61"/>
      <c r="LDM77" s="61"/>
      <c r="LDN77" s="61"/>
      <c r="LDO77" s="61"/>
      <c r="LDP77" s="61"/>
      <c r="LDQ77" s="61"/>
      <c r="LDR77" s="61"/>
      <c r="LDS77" s="61"/>
      <c r="LDT77" s="61"/>
      <c r="LDU77" s="61"/>
      <c r="LDV77" s="61"/>
      <c r="LDW77" s="61"/>
      <c r="LDX77" s="61"/>
      <c r="LDY77" s="61"/>
      <c r="LDZ77" s="61"/>
      <c r="LEA77" s="61"/>
      <c r="LEB77" s="61"/>
      <c r="LEC77" s="61"/>
      <c r="LED77" s="61"/>
      <c r="LEE77" s="61"/>
      <c r="LEF77" s="61"/>
      <c r="LEG77" s="61"/>
      <c r="LEH77" s="61"/>
      <c r="LEI77" s="61"/>
      <c r="LEJ77" s="61"/>
      <c r="LEK77" s="61"/>
      <c r="LEL77" s="61"/>
      <c r="LEM77" s="61"/>
      <c r="LEN77" s="61"/>
      <c r="LEO77" s="61"/>
      <c r="LEP77" s="61"/>
      <c r="LEQ77" s="61"/>
      <c r="LER77" s="61"/>
      <c r="LES77" s="61"/>
      <c r="LET77" s="61"/>
      <c r="LEU77" s="61"/>
      <c r="LEV77" s="61"/>
      <c r="LEW77" s="61"/>
      <c r="LEX77" s="61"/>
      <c r="LEY77" s="61"/>
      <c r="LEZ77" s="61"/>
      <c r="LFA77" s="61"/>
      <c r="LFB77" s="61"/>
      <c r="LFC77" s="61"/>
      <c r="LFD77" s="61"/>
      <c r="LFE77" s="61"/>
      <c r="LFF77" s="61"/>
      <c r="LFG77" s="61"/>
      <c r="LFH77" s="61"/>
      <c r="LFI77" s="61"/>
      <c r="LFJ77" s="61"/>
      <c r="LFK77" s="61"/>
      <c r="LFL77" s="61"/>
      <c r="LFM77" s="61"/>
      <c r="LFN77" s="61"/>
      <c r="LFO77" s="61"/>
      <c r="LFP77" s="61"/>
      <c r="LFQ77" s="61"/>
      <c r="LFR77" s="61"/>
      <c r="LFS77" s="61"/>
      <c r="LFT77" s="61"/>
      <c r="LFU77" s="61"/>
      <c r="LFV77" s="61"/>
      <c r="LFW77" s="61"/>
      <c r="LFX77" s="61"/>
      <c r="LFY77" s="61"/>
      <c r="LFZ77" s="61"/>
      <c r="LGA77" s="61"/>
      <c r="LGB77" s="61"/>
      <c r="LGC77" s="61"/>
      <c r="LGD77" s="61"/>
      <c r="LGE77" s="61"/>
      <c r="LGF77" s="61"/>
      <c r="LGG77" s="61"/>
      <c r="LGH77" s="61"/>
      <c r="LGI77" s="61"/>
      <c r="LGJ77" s="61"/>
      <c r="LGK77" s="61"/>
      <c r="LGL77" s="61"/>
      <c r="LGM77" s="61"/>
      <c r="LGN77" s="61"/>
      <c r="LGO77" s="61"/>
      <c r="LGP77" s="61"/>
      <c r="LGQ77" s="61"/>
      <c r="LGR77" s="61"/>
      <c r="LGS77" s="61"/>
      <c r="LGT77" s="61"/>
      <c r="LGU77" s="61"/>
      <c r="LGV77" s="61"/>
      <c r="LGW77" s="61"/>
      <c r="LGX77" s="61"/>
      <c r="LGY77" s="61"/>
      <c r="LGZ77" s="61"/>
      <c r="LHA77" s="61"/>
      <c r="LHB77" s="61"/>
      <c r="LHC77" s="61"/>
      <c r="LHD77" s="61"/>
      <c r="LHE77" s="61"/>
      <c r="LHF77" s="61"/>
      <c r="LHG77" s="61"/>
      <c r="LHH77" s="61"/>
      <c r="LHI77" s="61"/>
      <c r="LHJ77" s="61"/>
      <c r="LHK77" s="61"/>
      <c r="LHL77" s="61"/>
      <c r="LHM77" s="61"/>
      <c r="LHN77" s="61"/>
      <c r="LHO77" s="61"/>
      <c r="LHP77" s="61"/>
      <c r="LHQ77" s="61"/>
      <c r="LHR77" s="61"/>
      <c r="LHS77" s="61"/>
      <c r="LHT77" s="61"/>
      <c r="LHU77" s="61"/>
      <c r="LHV77" s="61"/>
      <c r="LHW77" s="61"/>
      <c r="LHX77" s="61"/>
      <c r="LHY77" s="61"/>
      <c r="LHZ77" s="61"/>
      <c r="LIA77" s="61"/>
      <c r="LIB77" s="61"/>
      <c r="LIC77" s="61"/>
      <c r="LID77" s="61"/>
      <c r="LIE77" s="61"/>
      <c r="LIF77" s="61"/>
      <c r="LIG77" s="61"/>
      <c r="LIH77" s="61"/>
      <c r="LII77" s="61"/>
      <c r="LIJ77" s="61"/>
      <c r="LIK77" s="61"/>
      <c r="LIL77" s="61"/>
      <c r="LIM77" s="61"/>
      <c r="LIN77" s="61"/>
      <c r="LIO77" s="61"/>
      <c r="LIP77" s="61"/>
      <c r="LIQ77" s="61"/>
      <c r="LIR77" s="61"/>
      <c r="LIS77" s="61"/>
      <c r="LIT77" s="61"/>
      <c r="LIU77" s="61"/>
      <c r="LIV77" s="61"/>
      <c r="LIW77" s="61"/>
      <c r="LIX77" s="61"/>
      <c r="LIY77" s="61"/>
      <c r="LIZ77" s="61"/>
      <c r="LJA77" s="61"/>
      <c r="LJB77" s="61"/>
      <c r="LJC77" s="61"/>
      <c r="LJD77" s="61"/>
      <c r="LJE77" s="61"/>
      <c r="LJF77" s="61"/>
      <c r="LJG77" s="61"/>
      <c r="LJH77" s="61"/>
      <c r="LJI77" s="61"/>
      <c r="LJJ77" s="61"/>
      <c r="LJK77" s="61"/>
      <c r="LJL77" s="61"/>
      <c r="LJM77" s="61"/>
      <c r="LJN77" s="61"/>
      <c r="LJO77" s="61"/>
      <c r="LJP77" s="61"/>
      <c r="LJQ77" s="61"/>
      <c r="LJR77" s="61"/>
      <c r="LJS77" s="61"/>
      <c r="LJT77" s="61"/>
      <c r="LJU77" s="61"/>
      <c r="LJV77" s="61"/>
      <c r="LJW77" s="61"/>
      <c r="LJX77" s="61"/>
      <c r="LJY77" s="61"/>
      <c r="LJZ77" s="61"/>
      <c r="LKA77" s="61"/>
      <c r="LKB77" s="61"/>
      <c r="LKC77" s="61"/>
      <c r="LKD77" s="61"/>
      <c r="LKE77" s="61"/>
      <c r="LKF77" s="61"/>
      <c r="LKG77" s="61"/>
      <c r="LKH77" s="61"/>
      <c r="LKI77" s="61"/>
      <c r="LKJ77" s="61"/>
      <c r="LKK77" s="61"/>
      <c r="LKL77" s="61"/>
      <c r="LKM77" s="61"/>
      <c r="LKN77" s="61"/>
      <c r="LKO77" s="61"/>
      <c r="LKP77" s="61"/>
      <c r="LKQ77" s="61"/>
      <c r="LKR77" s="61"/>
      <c r="LKS77" s="61"/>
      <c r="LKT77" s="61"/>
      <c r="LKU77" s="61"/>
      <c r="LKV77" s="61"/>
      <c r="LKW77" s="61"/>
      <c r="LKX77" s="61"/>
      <c r="LKY77" s="61"/>
      <c r="LKZ77" s="61"/>
      <c r="LLA77" s="61"/>
      <c r="LLB77" s="61"/>
      <c r="LLC77" s="61"/>
      <c r="LLD77" s="61"/>
      <c r="LLE77" s="61"/>
      <c r="LLF77" s="61"/>
      <c r="LLG77" s="61"/>
      <c r="LLH77" s="61"/>
      <c r="LLI77" s="61"/>
      <c r="LLJ77" s="61"/>
      <c r="LLK77" s="61"/>
      <c r="LLL77" s="61"/>
      <c r="LLM77" s="61"/>
      <c r="LLN77" s="61"/>
      <c r="LLO77" s="61"/>
      <c r="LLP77" s="61"/>
      <c r="LLQ77" s="61"/>
      <c r="LLR77" s="61"/>
      <c r="LLS77" s="61"/>
      <c r="LLT77" s="61"/>
      <c r="LLU77" s="61"/>
      <c r="LLV77" s="61"/>
      <c r="LLW77" s="61"/>
      <c r="LLX77" s="61"/>
      <c r="LLY77" s="61"/>
      <c r="LLZ77" s="61"/>
      <c r="LMA77" s="61"/>
      <c r="LMB77" s="61"/>
      <c r="LMC77" s="61"/>
      <c r="LMD77" s="61"/>
      <c r="LME77" s="61"/>
      <c r="LMF77" s="61"/>
      <c r="LMG77" s="61"/>
      <c r="LMH77" s="61"/>
      <c r="LMI77" s="61"/>
      <c r="LMJ77" s="61"/>
      <c r="LMK77" s="61"/>
      <c r="LML77" s="61"/>
      <c r="LMM77" s="61"/>
      <c r="LMN77" s="61"/>
      <c r="LMO77" s="61"/>
      <c r="LMP77" s="61"/>
      <c r="LMQ77" s="61"/>
      <c r="LMR77" s="61"/>
      <c r="LMS77" s="61"/>
      <c r="LMT77" s="61"/>
      <c r="LMU77" s="61"/>
      <c r="LMV77" s="61"/>
      <c r="LMW77" s="61"/>
      <c r="LMX77" s="61"/>
      <c r="LMY77" s="61"/>
      <c r="LMZ77" s="61"/>
      <c r="LNA77" s="61"/>
      <c r="LNB77" s="61"/>
      <c r="LNC77" s="61"/>
      <c r="LND77" s="61"/>
      <c r="LNE77" s="61"/>
      <c r="LNF77" s="61"/>
      <c r="LNG77" s="61"/>
      <c r="LNH77" s="61"/>
      <c r="LNI77" s="61"/>
      <c r="LNJ77" s="61"/>
      <c r="LNK77" s="61"/>
      <c r="LNL77" s="61"/>
      <c r="LNM77" s="61"/>
      <c r="LNN77" s="61"/>
      <c r="LNO77" s="61"/>
      <c r="LNP77" s="61"/>
      <c r="LNQ77" s="61"/>
      <c r="LNR77" s="61"/>
      <c r="LNS77" s="61"/>
      <c r="LNT77" s="61"/>
      <c r="LNU77" s="61"/>
      <c r="LNV77" s="61"/>
      <c r="LNW77" s="61"/>
      <c r="LNX77" s="61"/>
      <c r="LNY77" s="61"/>
      <c r="LNZ77" s="61"/>
      <c r="LOA77" s="61"/>
      <c r="LOB77" s="61"/>
      <c r="LOC77" s="61"/>
      <c r="LOD77" s="61"/>
      <c r="LOE77" s="61"/>
      <c r="LOF77" s="61"/>
      <c r="LOG77" s="61"/>
      <c r="LOH77" s="61"/>
      <c r="LOI77" s="61"/>
      <c r="LOJ77" s="61"/>
      <c r="LOK77" s="61"/>
      <c r="LOL77" s="61"/>
      <c r="LOM77" s="61"/>
      <c r="LON77" s="61"/>
      <c r="LOO77" s="61"/>
      <c r="LOP77" s="61"/>
      <c r="LOQ77" s="61"/>
      <c r="LOR77" s="61"/>
      <c r="LOS77" s="61"/>
      <c r="LOT77" s="61"/>
      <c r="LOU77" s="61"/>
      <c r="LOV77" s="61"/>
      <c r="LOW77" s="61"/>
      <c r="LOX77" s="61"/>
      <c r="LOY77" s="61"/>
      <c r="LOZ77" s="61"/>
      <c r="LPA77" s="61"/>
      <c r="LPB77" s="61"/>
      <c r="LPC77" s="61"/>
      <c r="LPD77" s="61"/>
      <c r="LPE77" s="61"/>
      <c r="LPF77" s="61"/>
      <c r="LPG77" s="61"/>
      <c r="LPH77" s="61"/>
      <c r="LPI77" s="61"/>
      <c r="LPJ77" s="61"/>
      <c r="LPK77" s="61"/>
      <c r="LPL77" s="61"/>
      <c r="LPM77" s="61"/>
      <c r="LPN77" s="61"/>
      <c r="LPO77" s="61"/>
      <c r="LPP77" s="61"/>
      <c r="LPQ77" s="61"/>
      <c r="LPR77" s="61"/>
      <c r="LPS77" s="61"/>
      <c r="LPT77" s="61"/>
      <c r="LPU77" s="61"/>
      <c r="LPV77" s="61"/>
      <c r="LPW77" s="61"/>
      <c r="LPX77" s="61"/>
      <c r="LPY77" s="61"/>
      <c r="LPZ77" s="61"/>
      <c r="LQA77" s="61"/>
      <c r="LQB77" s="61"/>
      <c r="LQC77" s="61"/>
      <c r="LQD77" s="61"/>
      <c r="LQE77" s="61"/>
      <c r="LQF77" s="61"/>
      <c r="LQG77" s="61"/>
      <c r="LQH77" s="61"/>
      <c r="LQI77" s="61"/>
      <c r="LQJ77" s="61"/>
      <c r="LQK77" s="61"/>
      <c r="LQL77" s="61"/>
      <c r="LQM77" s="61"/>
      <c r="LQN77" s="61"/>
      <c r="LQO77" s="61"/>
      <c r="LQP77" s="61"/>
      <c r="LQQ77" s="61"/>
      <c r="LQR77" s="61"/>
      <c r="LQS77" s="61"/>
      <c r="LQT77" s="61"/>
      <c r="LQU77" s="61"/>
      <c r="LQV77" s="61"/>
      <c r="LQW77" s="61"/>
      <c r="LQX77" s="61"/>
      <c r="LQY77" s="61"/>
      <c r="LQZ77" s="61"/>
      <c r="LRA77" s="61"/>
      <c r="LRB77" s="61"/>
      <c r="LRC77" s="61"/>
      <c r="LRD77" s="61"/>
      <c r="LRE77" s="61"/>
      <c r="LRF77" s="61"/>
      <c r="LRG77" s="61"/>
      <c r="LRH77" s="61"/>
      <c r="LRI77" s="61"/>
      <c r="LRJ77" s="61"/>
      <c r="LRK77" s="61"/>
      <c r="LRL77" s="61"/>
      <c r="LRM77" s="61"/>
      <c r="LRN77" s="61"/>
      <c r="LRO77" s="61"/>
      <c r="LRP77" s="61"/>
      <c r="LRQ77" s="61"/>
      <c r="LRR77" s="61"/>
      <c r="LRS77" s="61"/>
      <c r="LRT77" s="61"/>
      <c r="LRU77" s="61"/>
      <c r="LRV77" s="61"/>
      <c r="LRW77" s="61"/>
      <c r="LRX77" s="61"/>
      <c r="LRY77" s="61"/>
      <c r="LRZ77" s="61"/>
      <c r="LSA77" s="61"/>
      <c r="LSB77" s="61"/>
      <c r="LSC77" s="61"/>
      <c r="LSD77" s="61"/>
      <c r="LSE77" s="61"/>
      <c r="LSF77" s="61"/>
      <c r="LSG77" s="61"/>
      <c r="LSH77" s="61"/>
      <c r="LSI77" s="61"/>
      <c r="LSJ77" s="61"/>
      <c r="LSK77" s="61"/>
      <c r="LSL77" s="61"/>
      <c r="LSM77" s="61"/>
      <c r="LSN77" s="61"/>
      <c r="LSO77" s="61"/>
      <c r="LSP77" s="61"/>
      <c r="LSQ77" s="61"/>
      <c r="LSR77" s="61"/>
      <c r="LSS77" s="61"/>
      <c r="LST77" s="61"/>
      <c r="LSU77" s="61"/>
      <c r="LSV77" s="61"/>
      <c r="LSW77" s="61"/>
      <c r="LSX77" s="61"/>
      <c r="LSY77" s="61"/>
      <c r="LSZ77" s="61"/>
      <c r="LTA77" s="61"/>
      <c r="LTB77" s="61"/>
      <c r="LTC77" s="61"/>
      <c r="LTD77" s="61"/>
      <c r="LTE77" s="61"/>
      <c r="LTF77" s="61"/>
      <c r="LTG77" s="61"/>
      <c r="LTH77" s="61"/>
      <c r="LTI77" s="61"/>
      <c r="LTJ77" s="61"/>
      <c r="LTK77" s="61"/>
      <c r="LTL77" s="61"/>
      <c r="LTM77" s="61"/>
      <c r="LTN77" s="61"/>
      <c r="LTO77" s="61"/>
      <c r="LTP77" s="61"/>
      <c r="LTQ77" s="61"/>
      <c r="LTR77" s="61"/>
      <c r="LTS77" s="61"/>
      <c r="LTT77" s="61"/>
      <c r="LTU77" s="61"/>
      <c r="LTV77" s="61"/>
      <c r="LTW77" s="61"/>
      <c r="LTX77" s="61"/>
      <c r="LTY77" s="61"/>
      <c r="LTZ77" s="61"/>
      <c r="LUA77" s="61"/>
      <c r="LUB77" s="61"/>
      <c r="LUC77" s="61"/>
      <c r="LUD77" s="61"/>
      <c r="LUE77" s="61"/>
      <c r="LUF77" s="61"/>
      <c r="LUG77" s="61"/>
      <c r="LUH77" s="61"/>
      <c r="LUI77" s="61"/>
      <c r="LUJ77" s="61"/>
      <c r="LUK77" s="61"/>
      <c r="LUL77" s="61"/>
      <c r="LUM77" s="61"/>
      <c r="LUN77" s="61"/>
      <c r="LUO77" s="61"/>
      <c r="LUP77" s="61"/>
      <c r="LUQ77" s="61"/>
      <c r="LUR77" s="61"/>
      <c r="LUS77" s="61"/>
      <c r="LUT77" s="61"/>
      <c r="LUU77" s="61"/>
      <c r="LUV77" s="61"/>
      <c r="LUW77" s="61"/>
      <c r="LUX77" s="61"/>
      <c r="LUY77" s="61"/>
      <c r="LUZ77" s="61"/>
      <c r="LVA77" s="61"/>
      <c r="LVB77" s="61"/>
      <c r="LVC77" s="61"/>
      <c r="LVD77" s="61"/>
      <c r="LVE77" s="61"/>
      <c r="LVF77" s="61"/>
      <c r="LVG77" s="61"/>
      <c r="LVH77" s="61"/>
      <c r="LVI77" s="61"/>
      <c r="LVJ77" s="61"/>
      <c r="LVK77" s="61"/>
      <c r="LVL77" s="61"/>
      <c r="LVM77" s="61"/>
      <c r="LVN77" s="61"/>
      <c r="LVO77" s="61"/>
      <c r="LVP77" s="61"/>
      <c r="LVQ77" s="61"/>
      <c r="LVR77" s="61"/>
      <c r="LVS77" s="61"/>
      <c r="LVT77" s="61"/>
      <c r="LVU77" s="61"/>
      <c r="LVV77" s="61"/>
      <c r="LVW77" s="61"/>
      <c r="LVX77" s="61"/>
      <c r="LVY77" s="61"/>
      <c r="LVZ77" s="61"/>
      <c r="LWA77" s="61"/>
      <c r="LWB77" s="61"/>
      <c r="LWC77" s="61"/>
      <c r="LWD77" s="61"/>
      <c r="LWE77" s="61"/>
      <c r="LWF77" s="61"/>
      <c r="LWG77" s="61"/>
      <c r="LWH77" s="61"/>
      <c r="LWI77" s="61"/>
      <c r="LWJ77" s="61"/>
      <c r="LWK77" s="61"/>
      <c r="LWL77" s="61"/>
      <c r="LWM77" s="61"/>
      <c r="LWN77" s="61"/>
      <c r="LWO77" s="61"/>
      <c r="LWP77" s="61"/>
      <c r="LWQ77" s="61"/>
      <c r="LWR77" s="61"/>
      <c r="LWS77" s="61"/>
      <c r="LWT77" s="61"/>
      <c r="LWU77" s="61"/>
      <c r="LWV77" s="61"/>
      <c r="LWW77" s="61"/>
      <c r="LWX77" s="61"/>
      <c r="LWY77" s="61"/>
      <c r="LWZ77" s="61"/>
      <c r="LXA77" s="61"/>
      <c r="LXB77" s="61"/>
      <c r="LXC77" s="61"/>
      <c r="LXD77" s="61"/>
      <c r="LXE77" s="61"/>
      <c r="LXF77" s="61"/>
      <c r="LXG77" s="61"/>
      <c r="LXH77" s="61"/>
      <c r="LXI77" s="61"/>
      <c r="LXJ77" s="61"/>
      <c r="LXK77" s="61"/>
      <c r="LXL77" s="61"/>
      <c r="LXM77" s="61"/>
      <c r="LXN77" s="61"/>
      <c r="LXO77" s="61"/>
      <c r="LXP77" s="61"/>
      <c r="LXQ77" s="61"/>
      <c r="LXR77" s="61"/>
      <c r="LXS77" s="61"/>
      <c r="LXT77" s="61"/>
      <c r="LXU77" s="61"/>
      <c r="LXV77" s="61"/>
      <c r="LXW77" s="61"/>
      <c r="LXX77" s="61"/>
      <c r="LXY77" s="61"/>
      <c r="LXZ77" s="61"/>
      <c r="LYA77" s="61"/>
      <c r="LYB77" s="61"/>
      <c r="LYC77" s="61"/>
      <c r="LYD77" s="61"/>
      <c r="LYE77" s="61"/>
      <c r="LYF77" s="61"/>
      <c r="LYG77" s="61"/>
      <c r="LYH77" s="61"/>
      <c r="LYI77" s="61"/>
      <c r="LYJ77" s="61"/>
      <c r="LYK77" s="61"/>
      <c r="LYL77" s="61"/>
      <c r="LYM77" s="61"/>
      <c r="LYN77" s="61"/>
      <c r="LYO77" s="61"/>
      <c r="LYP77" s="61"/>
      <c r="LYQ77" s="61"/>
      <c r="LYR77" s="61"/>
      <c r="LYS77" s="61"/>
      <c r="LYT77" s="61"/>
      <c r="LYU77" s="61"/>
      <c r="LYV77" s="61"/>
      <c r="LYW77" s="61"/>
      <c r="LYX77" s="61"/>
      <c r="LYY77" s="61"/>
      <c r="LYZ77" s="61"/>
      <c r="LZA77" s="61"/>
      <c r="LZB77" s="61"/>
      <c r="LZC77" s="61"/>
      <c r="LZD77" s="61"/>
      <c r="LZE77" s="61"/>
      <c r="LZF77" s="61"/>
      <c r="LZG77" s="61"/>
      <c r="LZH77" s="61"/>
      <c r="LZI77" s="61"/>
      <c r="LZJ77" s="61"/>
      <c r="LZK77" s="61"/>
      <c r="LZL77" s="61"/>
      <c r="LZM77" s="61"/>
      <c r="LZN77" s="61"/>
      <c r="LZO77" s="61"/>
      <c r="LZP77" s="61"/>
      <c r="LZQ77" s="61"/>
      <c r="LZR77" s="61"/>
      <c r="LZS77" s="61"/>
      <c r="LZT77" s="61"/>
      <c r="LZU77" s="61"/>
      <c r="LZV77" s="61"/>
      <c r="LZW77" s="61"/>
      <c r="LZX77" s="61"/>
      <c r="LZY77" s="61"/>
      <c r="LZZ77" s="61"/>
      <c r="MAA77" s="61"/>
      <c r="MAB77" s="61"/>
      <c r="MAC77" s="61"/>
      <c r="MAD77" s="61"/>
      <c r="MAE77" s="61"/>
      <c r="MAF77" s="61"/>
      <c r="MAG77" s="61"/>
      <c r="MAH77" s="61"/>
      <c r="MAI77" s="61"/>
      <c r="MAJ77" s="61"/>
      <c r="MAK77" s="61"/>
      <c r="MAL77" s="61"/>
      <c r="MAM77" s="61"/>
      <c r="MAN77" s="61"/>
      <c r="MAO77" s="61"/>
      <c r="MAP77" s="61"/>
      <c r="MAQ77" s="61"/>
      <c r="MAR77" s="61"/>
      <c r="MAS77" s="61"/>
      <c r="MAT77" s="61"/>
      <c r="MAU77" s="61"/>
      <c r="MAV77" s="61"/>
      <c r="MAW77" s="61"/>
      <c r="MAX77" s="61"/>
      <c r="MAY77" s="61"/>
      <c r="MAZ77" s="61"/>
      <c r="MBA77" s="61"/>
      <c r="MBB77" s="61"/>
      <c r="MBC77" s="61"/>
      <c r="MBD77" s="61"/>
      <c r="MBE77" s="61"/>
      <c r="MBF77" s="61"/>
      <c r="MBG77" s="61"/>
      <c r="MBH77" s="61"/>
      <c r="MBI77" s="61"/>
      <c r="MBJ77" s="61"/>
      <c r="MBK77" s="61"/>
      <c r="MBL77" s="61"/>
      <c r="MBM77" s="61"/>
      <c r="MBN77" s="61"/>
      <c r="MBO77" s="61"/>
      <c r="MBP77" s="61"/>
      <c r="MBQ77" s="61"/>
      <c r="MBR77" s="61"/>
      <c r="MBS77" s="61"/>
      <c r="MBT77" s="61"/>
      <c r="MBU77" s="61"/>
      <c r="MBV77" s="61"/>
      <c r="MBW77" s="61"/>
      <c r="MBX77" s="61"/>
      <c r="MBY77" s="61"/>
      <c r="MBZ77" s="61"/>
      <c r="MCA77" s="61"/>
      <c r="MCB77" s="61"/>
      <c r="MCC77" s="61"/>
      <c r="MCD77" s="61"/>
      <c r="MCE77" s="61"/>
      <c r="MCF77" s="61"/>
      <c r="MCG77" s="61"/>
      <c r="MCH77" s="61"/>
      <c r="MCI77" s="61"/>
      <c r="MCJ77" s="61"/>
      <c r="MCK77" s="61"/>
      <c r="MCL77" s="61"/>
      <c r="MCM77" s="61"/>
      <c r="MCN77" s="61"/>
      <c r="MCO77" s="61"/>
      <c r="MCP77" s="61"/>
      <c r="MCQ77" s="61"/>
      <c r="MCR77" s="61"/>
      <c r="MCS77" s="61"/>
      <c r="MCT77" s="61"/>
      <c r="MCU77" s="61"/>
      <c r="MCV77" s="61"/>
      <c r="MCW77" s="61"/>
      <c r="MCX77" s="61"/>
      <c r="MCY77" s="61"/>
      <c r="MCZ77" s="61"/>
      <c r="MDA77" s="61"/>
      <c r="MDB77" s="61"/>
      <c r="MDC77" s="61"/>
      <c r="MDD77" s="61"/>
      <c r="MDE77" s="61"/>
      <c r="MDF77" s="61"/>
      <c r="MDG77" s="61"/>
      <c r="MDH77" s="61"/>
      <c r="MDI77" s="61"/>
      <c r="MDJ77" s="61"/>
      <c r="MDK77" s="61"/>
      <c r="MDL77" s="61"/>
      <c r="MDM77" s="61"/>
      <c r="MDN77" s="61"/>
      <c r="MDO77" s="61"/>
      <c r="MDP77" s="61"/>
      <c r="MDQ77" s="61"/>
      <c r="MDR77" s="61"/>
      <c r="MDS77" s="61"/>
      <c r="MDT77" s="61"/>
      <c r="MDU77" s="61"/>
      <c r="MDV77" s="61"/>
      <c r="MDW77" s="61"/>
      <c r="MDX77" s="61"/>
      <c r="MDY77" s="61"/>
      <c r="MDZ77" s="61"/>
      <c r="MEA77" s="61"/>
      <c r="MEB77" s="61"/>
      <c r="MEC77" s="61"/>
      <c r="MED77" s="61"/>
      <c r="MEE77" s="61"/>
      <c r="MEF77" s="61"/>
      <c r="MEG77" s="61"/>
      <c r="MEH77" s="61"/>
      <c r="MEI77" s="61"/>
      <c r="MEJ77" s="61"/>
      <c r="MEK77" s="61"/>
      <c r="MEL77" s="61"/>
      <c r="MEM77" s="61"/>
      <c r="MEN77" s="61"/>
      <c r="MEO77" s="61"/>
      <c r="MEP77" s="61"/>
      <c r="MEQ77" s="61"/>
      <c r="MER77" s="61"/>
      <c r="MES77" s="61"/>
      <c r="MET77" s="61"/>
      <c r="MEU77" s="61"/>
      <c r="MEV77" s="61"/>
      <c r="MEW77" s="61"/>
      <c r="MEX77" s="61"/>
      <c r="MEY77" s="61"/>
      <c r="MEZ77" s="61"/>
      <c r="MFA77" s="61"/>
      <c r="MFB77" s="61"/>
      <c r="MFC77" s="61"/>
      <c r="MFD77" s="61"/>
      <c r="MFE77" s="61"/>
      <c r="MFF77" s="61"/>
      <c r="MFG77" s="61"/>
      <c r="MFH77" s="61"/>
      <c r="MFI77" s="61"/>
      <c r="MFJ77" s="61"/>
      <c r="MFK77" s="61"/>
      <c r="MFL77" s="61"/>
      <c r="MFM77" s="61"/>
      <c r="MFN77" s="61"/>
      <c r="MFO77" s="61"/>
      <c r="MFP77" s="61"/>
      <c r="MFQ77" s="61"/>
      <c r="MFR77" s="61"/>
      <c r="MFS77" s="61"/>
      <c r="MFT77" s="61"/>
      <c r="MFU77" s="61"/>
      <c r="MFV77" s="61"/>
      <c r="MFW77" s="61"/>
      <c r="MFX77" s="61"/>
      <c r="MFY77" s="61"/>
      <c r="MFZ77" s="61"/>
      <c r="MGA77" s="61"/>
      <c r="MGB77" s="61"/>
      <c r="MGC77" s="61"/>
      <c r="MGD77" s="61"/>
      <c r="MGE77" s="61"/>
      <c r="MGF77" s="61"/>
      <c r="MGG77" s="61"/>
      <c r="MGH77" s="61"/>
      <c r="MGI77" s="61"/>
      <c r="MGJ77" s="61"/>
      <c r="MGK77" s="61"/>
      <c r="MGL77" s="61"/>
      <c r="MGM77" s="61"/>
      <c r="MGN77" s="61"/>
      <c r="MGO77" s="61"/>
      <c r="MGP77" s="61"/>
      <c r="MGQ77" s="61"/>
      <c r="MGR77" s="61"/>
      <c r="MGS77" s="61"/>
      <c r="MGT77" s="61"/>
      <c r="MGU77" s="61"/>
      <c r="MGV77" s="61"/>
      <c r="MGW77" s="61"/>
      <c r="MGX77" s="61"/>
      <c r="MGY77" s="61"/>
      <c r="MGZ77" s="61"/>
      <c r="MHA77" s="61"/>
      <c r="MHB77" s="61"/>
      <c r="MHC77" s="61"/>
      <c r="MHD77" s="61"/>
      <c r="MHE77" s="61"/>
      <c r="MHF77" s="61"/>
      <c r="MHG77" s="61"/>
      <c r="MHH77" s="61"/>
      <c r="MHI77" s="61"/>
      <c r="MHJ77" s="61"/>
      <c r="MHK77" s="61"/>
      <c r="MHL77" s="61"/>
      <c r="MHM77" s="61"/>
      <c r="MHN77" s="61"/>
      <c r="MHO77" s="61"/>
      <c r="MHP77" s="61"/>
      <c r="MHQ77" s="61"/>
      <c r="MHR77" s="61"/>
      <c r="MHS77" s="61"/>
      <c r="MHT77" s="61"/>
      <c r="MHU77" s="61"/>
      <c r="MHV77" s="61"/>
      <c r="MHW77" s="61"/>
      <c r="MHX77" s="61"/>
      <c r="MHY77" s="61"/>
      <c r="MHZ77" s="61"/>
      <c r="MIA77" s="61"/>
      <c r="MIB77" s="61"/>
      <c r="MIC77" s="61"/>
      <c r="MID77" s="61"/>
      <c r="MIE77" s="61"/>
      <c r="MIF77" s="61"/>
      <c r="MIG77" s="61"/>
      <c r="MIH77" s="61"/>
      <c r="MII77" s="61"/>
      <c r="MIJ77" s="61"/>
      <c r="MIK77" s="61"/>
      <c r="MIL77" s="61"/>
      <c r="MIM77" s="61"/>
      <c r="MIN77" s="61"/>
      <c r="MIO77" s="61"/>
      <c r="MIP77" s="61"/>
      <c r="MIQ77" s="61"/>
      <c r="MIR77" s="61"/>
      <c r="MIS77" s="61"/>
      <c r="MIT77" s="61"/>
      <c r="MIU77" s="61"/>
      <c r="MIV77" s="61"/>
      <c r="MIW77" s="61"/>
      <c r="MIX77" s="61"/>
      <c r="MIY77" s="61"/>
      <c r="MIZ77" s="61"/>
      <c r="MJA77" s="61"/>
      <c r="MJB77" s="61"/>
      <c r="MJC77" s="61"/>
      <c r="MJD77" s="61"/>
      <c r="MJE77" s="61"/>
      <c r="MJF77" s="61"/>
      <c r="MJG77" s="61"/>
      <c r="MJH77" s="61"/>
      <c r="MJI77" s="61"/>
      <c r="MJJ77" s="61"/>
      <c r="MJK77" s="61"/>
      <c r="MJL77" s="61"/>
      <c r="MJM77" s="61"/>
      <c r="MJN77" s="61"/>
      <c r="MJO77" s="61"/>
      <c r="MJP77" s="61"/>
      <c r="MJQ77" s="61"/>
      <c r="MJR77" s="61"/>
      <c r="MJS77" s="61"/>
      <c r="MJT77" s="61"/>
      <c r="MJU77" s="61"/>
      <c r="MJV77" s="61"/>
      <c r="MJW77" s="61"/>
      <c r="MJX77" s="61"/>
      <c r="MJY77" s="61"/>
      <c r="MJZ77" s="61"/>
      <c r="MKA77" s="61"/>
      <c r="MKB77" s="61"/>
      <c r="MKC77" s="61"/>
      <c r="MKD77" s="61"/>
      <c r="MKE77" s="61"/>
      <c r="MKF77" s="61"/>
      <c r="MKG77" s="61"/>
      <c r="MKH77" s="61"/>
      <c r="MKI77" s="61"/>
      <c r="MKJ77" s="61"/>
      <c r="MKK77" s="61"/>
      <c r="MKL77" s="61"/>
      <c r="MKM77" s="61"/>
      <c r="MKN77" s="61"/>
      <c r="MKO77" s="61"/>
      <c r="MKP77" s="61"/>
      <c r="MKQ77" s="61"/>
      <c r="MKR77" s="61"/>
      <c r="MKS77" s="61"/>
      <c r="MKT77" s="61"/>
      <c r="MKU77" s="61"/>
      <c r="MKV77" s="61"/>
      <c r="MKW77" s="61"/>
      <c r="MKX77" s="61"/>
      <c r="MKY77" s="61"/>
      <c r="MKZ77" s="61"/>
      <c r="MLA77" s="61"/>
      <c r="MLB77" s="61"/>
      <c r="MLC77" s="61"/>
      <c r="MLD77" s="61"/>
      <c r="MLE77" s="61"/>
      <c r="MLF77" s="61"/>
      <c r="MLG77" s="61"/>
      <c r="MLH77" s="61"/>
      <c r="MLI77" s="61"/>
      <c r="MLJ77" s="61"/>
      <c r="MLK77" s="61"/>
      <c r="MLL77" s="61"/>
      <c r="MLM77" s="61"/>
      <c r="MLN77" s="61"/>
      <c r="MLO77" s="61"/>
      <c r="MLP77" s="61"/>
      <c r="MLQ77" s="61"/>
      <c r="MLR77" s="61"/>
      <c r="MLS77" s="61"/>
      <c r="MLT77" s="61"/>
      <c r="MLU77" s="61"/>
      <c r="MLV77" s="61"/>
      <c r="MLW77" s="61"/>
      <c r="MLX77" s="61"/>
      <c r="MLY77" s="61"/>
      <c r="MLZ77" s="61"/>
      <c r="MMA77" s="61"/>
      <c r="MMB77" s="61"/>
      <c r="MMC77" s="61"/>
      <c r="MMD77" s="61"/>
      <c r="MME77" s="61"/>
      <c r="MMF77" s="61"/>
      <c r="MMG77" s="61"/>
      <c r="MMH77" s="61"/>
      <c r="MMI77" s="61"/>
      <c r="MMJ77" s="61"/>
      <c r="MMK77" s="61"/>
      <c r="MML77" s="61"/>
      <c r="MMM77" s="61"/>
      <c r="MMN77" s="61"/>
      <c r="MMO77" s="61"/>
      <c r="MMP77" s="61"/>
      <c r="MMQ77" s="61"/>
      <c r="MMR77" s="61"/>
      <c r="MMS77" s="61"/>
      <c r="MMT77" s="61"/>
      <c r="MMU77" s="61"/>
      <c r="MMV77" s="61"/>
      <c r="MMW77" s="61"/>
      <c r="MMX77" s="61"/>
      <c r="MMY77" s="61"/>
      <c r="MMZ77" s="61"/>
      <c r="MNA77" s="61"/>
      <c r="MNB77" s="61"/>
      <c r="MNC77" s="61"/>
      <c r="MND77" s="61"/>
      <c r="MNE77" s="61"/>
      <c r="MNF77" s="61"/>
      <c r="MNG77" s="61"/>
      <c r="MNH77" s="61"/>
      <c r="MNI77" s="61"/>
      <c r="MNJ77" s="61"/>
      <c r="MNK77" s="61"/>
      <c r="MNL77" s="61"/>
      <c r="MNM77" s="61"/>
      <c r="MNN77" s="61"/>
      <c r="MNO77" s="61"/>
      <c r="MNP77" s="61"/>
      <c r="MNQ77" s="61"/>
      <c r="MNR77" s="61"/>
      <c r="MNS77" s="61"/>
      <c r="MNT77" s="61"/>
      <c r="MNU77" s="61"/>
      <c r="MNV77" s="61"/>
      <c r="MNW77" s="61"/>
      <c r="MNX77" s="61"/>
      <c r="MNY77" s="61"/>
      <c r="MNZ77" s="61"/>
      <c r="MOA77" s="61"/>
      <c r="MOB77" s="61"/>
      <c r="MOC77" s="61"/>
      <c r="MOD77" s="61"/>
      <c r="MOE77" s="61"/>
      <c r="MOF77" s="61"/>
      <c r="MOG77" s="61"/>
      <c r="MOH77" s="61"/>
      <c r="MOI77" s="61"/>
      <c r="MOJ77" s="61"/>
      <c r="MOK77" s="61"/>
      <c r="MOL77" s="61"/>
      <c r="MOM77" s="61"/>
      <c r="MON77" s="61"/>
      <c r="MOO77" s="61"/>
      <c r="MOP77" s="61"/>
      <c r="MOQ77" s="61"/>
      <c r="MOR77" s="61"/>
      <c r="MOS77" s="61"/>
      <c r="MOT77" s="61"/>
      <c r="MOU77" s="61"/>
      <c r="MOV77" s="61"/>
      <c r="MOW77" s="61"/>
      <c r="MOX77" s="61"/>
      <c r="MOY77" s="61"/>
      <c r="MOZ77" s="61"/>
      <c r="MPA77" s="61"/>
      <c r="MPB77" s="61"/>
      <c r="MPC77" s="61"/>
      <c r="MPD77" s="61"/>
      <c r="MPE77" s="61"/>
      <c r="MPF77" s="61"/>
      <c r="MPG77" s="61"/>
      <c r="MPH77" s="61"/>
      <c r="MPI77" s="61"/>
      <c r="MPJ77" s="61"/>
      <c r="MPK77" s="61"/>
      <c r="MPL77" s="61"/>
      <c r="MPM77" s="61"/>
      <c r="MPN77" s="61"/>
      <c r="MPO77" s="61"/>
      <c r="MPP77" s="61"/>
      <c r="MPQ77" s="61"/>
      <c r="MPR77" s="61"/>
      <c r="MPS77" s="61"/>
      <c r="MPT77" s="61"/>
      <c r="MPU77" s="61"/>
      <c r="MPV77" s="61"/>
      <c r="MPW77" s="61"/>
      <c r="MPX77" s="61"/>
      <c r="MPY77" s="61"/>
      <c r="MPZ77" s="61"/>
      <c r="MQA77" s="61"/>
      <c r="MQB77" s="61"/>
      <c r="MQC77" s="61"/>
      <c r="MQD77" s="61"/>
      <c r="MQE77" s="61"/>
      <c r="MQF77" s="61"/>
      <c r="MQG77" s="61"/>
      <c r="MQH77" s="61"/>
      <c r="MQI77" s="61"/>
      <c r="MQJ77" s="61"/>
      <c r="MQK77" s="61"/>
      <c r="MQL77" s="61"/>
      <c r="MQM77" s="61"/>
      <c r="MQN77" s="61"/>
      <c r="MQO77" s="61"/>
      <c r="MQP77" s="61"/>
      <c r="MQQ77" s="61"/>
      <c r="MQR77" s="61"/>
      <c r="MQS77" s="61"/>
      <c r="MQT77" s="61"/>
      <c r="MQU77" s="61"/>
      <c r="MQV77" s="61"/>
      <c r="MQW77" s="61"/>
      <c r="MQX77" s="61"/>
      <c r="MQY77" s="61"/>
      <c r="MQZ77" s="61"/>
      <c r="MRA77" s="61"/>
      <c r="MRB77" s="61"/>
      <c r="MRC77" s="61"/>
      <c r="MRD77" s="61"/>
      <c r="MRE77" s="61"/>
      <c r="MRF77" s="61"/>
      <c r="MRG77" s="61"/>
      <c r="MRH77" s="61"/>
      <c r="MRI77" s="61"/>
      <c r="MRJ77" s="61"/>
      <c r="MRK77" s="61"/>
      <c r="MRL77" s="61"/>
      <c r="MRM77" s="61"/>
      <c r="MRN77" s="61"/>
      <c r="MRO77" s="61"/>
      <c r="MRP77" s="61"/>
      <c r="MRQ77" s="61"/>
      <c r="MRR77" s="61"/>
      <c r="MRS77" s="61"/>
      <c r="MRT77" s="61"/>
      <c r="MRU77" s="61"/>
      <c r="MRV77" s="61"/>
      <c r="MRW77" s="61"/>
      <c r="MRX77" s="61"/>
      <c r="MRY77" s="61"/>
      <c r="MRZ77" s="61"/>
      <c r="MSA77" s="61"/>
      <c r="MSB77" s="61"/>
      <c r="MSC77" s="61"/>
      <c r="MSD77" s="61"/>
      <c r="MSE77" s="61"/>
      <c r="MSF77" s="61"/>
      <c r="MSG77" s="61"/>
      <c r="MSH77" s="61"/>
      <c r="MSI77" s="61"/>
      <c r="MSJ77" s="61"/>
      <c r="MSK77" s="61"/>
      <c r="MSL77" s="61"/>
      <c r="MSM77" s="61"/>
      <c r="MSN77" s="61"/>
      <c r="MSO77" s="61"/>
      <c r="MSP77" s="61"/>
      <c r="MSQ77" s="61"/>
      <c r="MSR77" s="61"/>
      <c r="MSS77" s="61"/>
      <c r="MST77" s="61"/>
      <c r="MSU77" s="61"/>
      <c r="MSV77" s="61"/>
      <c r="MSW77" s="61"/>
      <c r="MSX77" s="61"/>
      <c r="MSY77" s="61"/>
      <c r="MSZ77" s="61"/>
      <c r="MTA77" s="61"/>
      <c r="MTB77" s="61"/>
      <c r="MTC77" s="61"/>
      <c r="MTD77" s="61"/>
      <c r="MTE77" s="61"/>
      <c r="MTF77" s="61"/>
      <c r="MTG77" s="61"/>
      <c r="MTH77" s="61"/>
      <c r="MTI77" s="61"/>
      <c r="MTJ77" s="61"/>
      <c r="MTK77" s="61"/>
      <c r="MTL77" s="61"/>
      <c r="MTM77" s="61"/>
      <c r="MTN77" s="61"/>
      <c r="MTO77" s="61"/>
      <c r="MTP77" s="61"/>
      <c r="MTQ77" s="61"/>
      <c r="MTR77" s="61"/>
      <c r="MTS77" s="61"/>
      <c r="MTT77" s="61"/>
      <c r="MTU77" s="61"/>
      <c r="MTV77" s="61"/>
      <c r="MTW77" s="61"/>
      <c r="MTX77" s="61"/>
      <c r="MTY77" s="61"/>
      <c r="MTZ77" s="61"/>
      <c r="MUA77" s="61"/>
      <c r="MUB77" s="61"/>
      <c r="MUC77" s="61"/>
      <c r="MUD77" s="61"/>
      <c r="MUE77" s="61"/>
      <c r="MUF77" s="61"/>
      <c r="MUG77" s="61"/>
      <c r="MUH77" s="61"/>
      <c r="MUI77" s="61"/>
      <c r="MUJ77" s="61"/>
      <c r="MUK77" s="61"/>
      <c r="MUL77" s="61"/>
      <c r="MUM77" s="61"/>
      <c r="MUN77" s="61"/>
      <c r="MUO77" s="61"/>
      <c r="MUP77" s="61"/>
      <c r="MUQ77" s="61"/>
      <c r="MUR77" s="61"/>
      <c r="MUS77" s="61"/>
      <c r="MUT77" s="61"/>
      <c r="MUU77" s="61"/>
      <c r="MUV77" s="61"/>
      <c r="MUW77" s="61"/>
      <c r="MUX77" s="61"/>
      <c r="MUY77" s="61"/>
      <c r="MUZ77" s="61"/>
      <c r="MVA77" s="61"/>
      <c r="MVB77" s="61"/>
      <c r="MVC77" s="61"/>
      <c r="MVD77" s="61"/>
      <c r="MVE77" s="61"/>
      <c r="MVF77" s="61"/>
      <c r="MVG77" s="61"/>
      <c r="MVH77" s="61"/>
      <c r="MVI77" s="61"/>
      <c r="MVJ77" s="61"/>
      <c r="MVK77" s="61"/>
      <c r="MVL77" s="61"/>
      <c r="MVM77" s="61"/>
      <c r="MVN77" s="61"/>
      <c r="MVO77" s="61"/>
      <c r="MVP77" s="61"/>
      <c r="MVQ77" s="61"/>
      <c r="MVR77" s="61"/>
      <c r="MVS77" s="61"/>
      <c r="MVT77" s="61"/>
      <c r="MVU77" s="61"/>
      <c r="MVV77" s="61"/>
      <c r="MVW77" s="61"/>
      <c r="MVX77" s="61"/>
      <c r="MVY77" s="61"/>
      <c r="MVZ77" s="61"/>
      <c r="MWA77" s="61"/>
      <c r="MWB77" s="61"/>
      <c r="MWC77" s="61"/>
      <c r="MWD77" s="61"/>
      <c r="MWE77" s="61"/>
      <c r="MWF77" s="61"/>
      <c r="MWG77" s="61"/>
      <c r="MWH77" s="61"/>
      <c r="MWI77" s="61"/>
      <c r="MWJ77" s="61"/>
      <c r="MWK77" s="61"/>
      <c r="MWL77" s="61"/>
      <c r="MWM77" s="61"/>
      <c r="MWN77" s="61"/>
      <c r="MWO77" s="61"/>
      <c r="MWP77" s="61"/>
      <c r="MWQ77" s="61"/>
      <c r="MWR77" s="61"/>
      <c r="MWS77" s="61"/>
      <c r="MWT77" s="61"/>
      <c r="MWU77" s="61"/>
      <c r="MWV77" s="61"/>
      <c r="MWW77" s="61"/>
      <c r="MWX77" s="61"/>
      <c r="MWY77" s="61"/>
      <c r="MWZ77" s="61"/>
      <c r="MXA77" s="61"/>
      <c r="MXB77" s="61"/>
      <c r="MXC77" s="61"/>
      <c r="MXD77" s="61"/>
      <c r="MXE77" s="61"/>
      <c r="MXF77" s="61"/>
      <c r="MXG77" s="61"/>
      <c r="MXH77" s="61"/>
      <c r="MXI77" s="61"/>
      <c r="MXJ77" s="61"/>
      <c r="MXK77" s="61"/>
      <c r="MXL77" s="61"/>
      <c r="MXM77" s="61"/>
      <c r="MXN77" s="61"/>
      <c r="MXO77" s="61"/>
      <c r="MXP77" s="61"/>
      <c r="MXQ77" s="61"/>
      <c r="MXR77" s="61"/>
      <c r="MXS77" s="61"/>
      <c r="MXT77" s="61"/>
      <c r="MXU77" s="61"/>
      <c r="MXV77" s="61"/>
      <c r="MXW77" s="61"/>
      <c r="MXX77" s="61"/>
      <c r="MXY77" s="61"/>
      <c r="MXZ77" s="61"/>
      <c r="MYA77" s="61"/>
      <c r="MYB77" s="61"/>
      <c r="MYC77" s="61"/>
      <c r="MYD77" s="61"/>
      <c r="MYE77" s="61"/>
      <c r="MYF77" s="61"/>
      <c r="MYG77" s="61"/>
      <c r="MYH77" s="61"/>
      <c r="MYI77" s="61"/>
      <c r="MYJ77" s="61"/>
      <c r="MYK77" s="61"/>
      <c r="MYL77" s="61"/>
      <c r="MYM77" s="61"/>
      <c r="MYN77" s="61"/>
      <c r="MYO77" s="61"/>
      <c r="MYP77" s="61"/>
      <c r="MYQ77" s="61"/>
      <c r="MYR77" s="61"/>
      <c r="MYS77" s="61"/>
      <c r="MYT77" s="61"/>
      <c r="MYU77" s="61"/>
      <c r="MYV77" s="61"/>
      <c r="MYW77" s="61"/>
      <c r="MYX77" s="61"/>
      <c r="MYY77" s="61"/>
      <c r="MYZ77" s="61"/>
      <c r="MZA77" s="61"/>
      <c r="MZB77" s="61"/>
      <c r="MZC77" s="61"/>
      <c r="MZD77" s="61"/>
      <c r="MZE77" s="61"/>
      <c r="MZF77" s="61"/>
      <c r="MZG77" s="61"/>
      <c r="MZH77" s="61"/>
      <c r="MZI77" s="61"/>
      <c r="MZJ77" s="61"/>
      <c r="MZK77" s="61"/>
      <c r="MZL77" s="61"/>
      <c r="MZM77" s="61"/>
      <c r="MZN77" s="61"/>
      <c r="MZO77" s="61"/>
      <c r="MZP77" s="61"/>
      <c r="MZQ77" s="61"/>
      <c r="MZR77" s="61"/>
      <c r="MZS77" s="61"/>
      <c r="MZT77" s="61"/>
      <c r="MZU77" s="61"/>
      <c r="MZV77" s="61"/>
      <c r="MZW77" s="61"/>
      <c r="MZX77" s="61"/>
      <c r="MZY77" s="61"/>
      <c r="MZZ77" s="61"/>
      <c r="NAA77" s="61"/>
      <c r="NAB77" s="61"/>
      <c r="NAC77" s="61"/>
      <c r="NAD77" s="61"/>
      <c r="NAE77" s="61"/>
      <c r="NAF77" s="61"/>
      <c r="NAG77" s="61"/>
      <c r="NAH77" s="61"/>
      <c r="NAI77" s="61"/>
      <c r="NAJ77" s="61"/>
      <c r="NAK77" s="61"/>
      <c r="NAL77" s="61"/>
      <c r="NAM77" s="61"/>
      <c r="NAN77" s="61"/>
      <c r="NAO77" s="61"/>
      <c r="NAP77" s="61"/>
      <c r="NAQ77" s="61"/>
      <c r="NAR77" s="61"/>
      <c r="NAS77" s="61"/>
      <c r="NAT77" s="61"/>
      <c r="NAU77" s="61"/>
      <c r="NAV77" s="61"/>
      <c r="NAW77" s="61"/>
      <c r="NAX77" s="61"/>
      <c r="NAY77" s="61"/>
      <c r="NAZ77" s="61"/>
      <c r="NBA77" s="61"/>
      <c r="NBB77" s="61"/>
      <c r="NBC77" s="61"/>
      <c r="NBD77" s="61"/>
      <c r="NBE77" s="61"/>
      <c r="NBF77" s="61"/>
      <c r="NBG77" s="61"/>
      <c r="NBH77" s="61"/>
      <c r="NBI77" s="61"/>
      <c r="NBJ77" s="61"/>
      <c r="NBK77" s="61"/>
      <c r="NBL77" s="61"/>
      <c r="NBM77" s="61"/>
      <c r="NBN77" s="61"/>
      <c r="NBO77" s="61"/>
      <c r="NBP77" s="61"/>
      <c r="NBQ77" s="61"/>
      <c r="NBR77" s="61"/>
      <c r="NBS77" s="61"/>
      <c r="NBT77" s="61"/>
      <c r="NBU77" s="61"/>
      <c r="NBV77" s="61"/>
      <c r="NBW77" s="61"/>
      <c r="NBX77" s="61"/>
      <c r="NBY77" s="61"/>
      <c r="NBZ77" s="61"/>
      <c r="NCA77" s="61"/>
      <c r="NCB77" s="61"/>
      <c r="NCC77" s="61"/>
      <c r="NCD77" s="61"/>
      <c r="NCE77" s="61"/>
      <c r="NCF77" s="61"/>
      <c r="NCG77" s="61"/>
      <c r="NCH77" s="61"/>
      <c r="NCI77" s="61"/>
      <c r="NCJ77" s="61"/>
      <c r="NCK77" s="61"/>
      <c r="NCL77" s="61"/>
      <c r="NCM77" s="61"/>
      <c r="NCN77" s="61"/>
      <c r="NCO77" s="61"/>
      <c r="NCP77" s="61"/>
      <c r="NCQ77" s="61"/>
      <c r="NCR77" s="61"/>
      <c r="NCS77" s="61"/>
      <c r="NCT77" s="61"/>
      <c r="NCU77" s="61"/>
      <c r="NCV77" s="61"/>
      <c r="NCW77" s="61"/>
      <c r="NCX77" s="61"/>
      <c r="NCY77" s="61"/>
      <c r="NCZ77" s="61"/>
      <c r="NDA77" s="61"/>
      <c r="NDB77" s="61"/>
      <c r="NDC77" s="61"/>
      <c r="NDD77" s="61"/>
      <c r="NDE77" s="61"/>
      <c r="NDF77" s="61"/>
      <c r="NDG77" s="61"/>
      <c r="NDH77" s="61"/>
      <c r="NDI77" s="61"/>
      <c r="NDJ77" s="61"/>
      <c r="NDK77" s="61"/>
      <c r="NDL77" s="61"/>
      <c r="NDM77" s="61"/>
      <c r="NDN77" s="61"/>
      <c r="NDO77" s="61"/>
      <c r="NDP77" s="61"/>
      <c r="NDQ77" s="61"/>
      <c r="NDR77" s="61"/>
      <c r="NDS77" s="61"/>
      <c r="NDT77" s="61"/>
      <c r="NDU77" s="61"/>
      <c r="NDV77" s="61"/>
      <c r="NDW77" s="61"/>
      <c r="NDX77" s="61"/>
      <c r="NDY77" s="61"/>
      <c r="NDZ77" s="61"/>
      <c r="NEA77" s="61"/>
      <c r="NEB77" s="61"/>
      <c r="NEC77" s="61"/>
      <c r="NED77" s="61"/>
      <c r="NEE77" s="61"/>
      <c r="NEF77" s="61"/>
      <c r="NEG77" s="61"/>
      <c r="NEH77" s="61"/>
      <c r="NEI77" s="61"/>
      <c r="NEJ77" s="61"/>
      <c r="NEK77" s="61"/>
      <c r="NEL77" s="61"/>
      <c r="NEM77" s="61"/>
      <c r="NEN77" s="61"/>
      <c r="NEO77" s="61"/>
      <c r="NEP77" s="61"/>
      <c r="NEQ77" s="61"/>
      <c r="NER77" s="61"/>
      <c r="NES77" s="61"/>
      <c r="NET77" s="61"/>
      <c r="NEU77" s="61"/>
      <c r="NEV77" s="61"/>
      <c r="NEW77" s="61"/>
      <c r="NEX77" s="61"/>
      <c r="NEY77" s="61"/>
      <c r="NEZ77" s="61"/>
      <c r="NFA77" s="61"/>
      <c r="NFB77" s="61"/>
      <c r="NFC77" s="61"/>
      <c r="NFD77" s="61"/>
      <c r="NFE77" s="61"/>
      <c r="NFF77" s="61"/>
      <c r="NFG77" s="61"/>
      <c r="NFH77" s="61"/>
      <c r="NFI77" s="61"/>
      <c r="NFJ77" s="61"/>
      <c r="NFK77" s="61"/>
      <c r="NFL77" s="61"/>
      <c r="NFM77" s="61"/>
      <c r="NFN77" s="61"/>
      <c r="NFO77" s="61"/>
      <c r="NFP77" s="61"/>
      <c r="NFQ77" s="61"/>
      <c r="NFR77" s="61"/>
      <c r="NFS77" s="61"/>
      <c r="NFT77" s="61"/>
      <c r="NFU77" s="61"/>
      <c r="NFV77" s="61"/>
      <c r="NFW77" s="61"/>
      <c r="NFX77" s="61"/>
      <c r="NFY77" s="61"/>
      <c r="NFZ77" s="61"/>
      <c r="NGA77" s="61"/>
      <c r="NGB77" s="61"/>
      <c r="NGC77" s="61"/>
      <c r="NGD77" s="61"/>
      <c r="NGE77" s="61"/>
      <c r="NGF77" s="61"/>
      <c r="NGG77" s="61"/>
      <c r="NGH77" s="61"/>
      <c r="NGI77" s="61"/>
      <c r="NGJ77" s="61"/>
      <c r="NGK77" s="61"/>
      <c r="NGL77" s="61"/>
      <c r="NGM77" s="61"/>
      <c r="NGN77" s="61"/>
      <c r="NGO77" s="61"/>
      <c r="NGP77" s="61"/>
      <c r="NGQ77" s="61"/>
      <c r="NGR77" s="61"/>
      <c r="NGS77" s="61"/>
      <c r="NGT77" s="61"/>
      <c r="NGU77" s="61"/>
      <c r="NGV77" s="61"/>
      <c r="NGW77" s="61"/>
      <c r="NGX77" s="61"/>
      <c r="NGY77" s="61"/>
      <c r="NGZ77" s="61"/>
      <c r="NHA77" s="61"/>
      <c r="NHB77" s="61"/>
      <c r="NHC77" s="61"/>
      <c r="NHD77" s="61"/>
      <c r="NHE77" s="61"/>
      <c r="NHF77" s="61"/>
      <c r="NHG77" s="61"/>
      <c r="NHH77" s="61"/>
      <c r="NHI77" s="61"/>
      <c r="NHJ77" s="61"/>
      <c r="NHK77" s="61"/>
      <c r="NHL77" s="61"/>
      <c r="NHM77" s="61"/>
      <c r="NHN77" s="61"/>
      <c r="NHO77" s="61"/>
      <c r="NHP77" s="61"/>
      <c r="NHQ77" s="61"/>
      <c r="NHR77" s="61"/>
      <c r="NHS77" s="61"/>
      <c r="NHT77" s="61"/>
      <c r="NHU77" s="61"/>
      <c r="NHV77" s="61"/>
      <c r="NHW77" s="61"/>
      <c r="NHX77" s="61"/>
      <c r="NHY77" s="61"/>
      <c r="NHZ77" s="61"/>
      <c r="NIA77" s="61"/>
      <c r="NIB77" s="61"/>
      <c r="NIC77" s="61"/>
      <c r="NID77" s="61"/>
      <c r="NIE77" s="61"/>
      <c r="NIF77" s="61"/>
      <c r="NIG77" s="61"/>
      <c r="NIH77" s="61"/>
      <c r="NII77" s="61"/>
      <c r="NIJ77" s="61"/>
      <c r="NIK77" s="61"/>
      <c r="NIL77" s="61"/>
      <c r="NIM77" s="61"/>
      <c r="NIN77" s="61"/>
      <c r="NIO77" s="61"/>
      <c r="NIP77" s="61"/>
      <c r="NIQ77" s="61"/>
      <c r="NIR77" s="61"/>
      <c r="NIS77" s="61"/>
      <c r="NIT77" s="61"/>
      <c r="NIU77" s="61"/>
      <c r="NIV77" s="61"/>
      <c r="NIW77" s="61"/>
      <c r="NIX77" s="61"/>
      <c r="NIY77" s="61"/>
      <c r="NIZ77" s="61"/>
      <c r="NJA77" s="61"/>
      <c r="NJB77" s="61"/>
      <c r="NJC77" s="61"/>
      <c r="NJD77" s="61"/>
      <c r="NJE77" s="61"/>
      <c r="NJF77" s="61"/>
      <c r="NJG77" s="61"/>
      <c r="NJH77" s="61"/>
      <c r="NJI77" s="61"/>
      <c r="NJJ77" s="61"/>
      <c r="NJK77" s="61"/>
      <c r="NJL77" s="61"/>
      <c r="NJM77" s="61"/>
      <c r="NJN77" s="61"/>
      <c r="NJO77" s="61"/>
      <c r="NJP77" s="61"/>
      <c r="NJQ77" s="61"/>
      <c r="NJR77" s="61"/>
      <c r="NJS77" s="61"/>
      <c r="NJT77" s="61"/>
      <c r="NJU77" s="61"/>
      <c r="NJV77" s="61"/>
      <c r="NJW77" s="61"/>
      <c r="NJX77" s="61"/>
      <c r="NJY77" s="61"/>
      <c r="NJZ77" s="61"/>
      <c r="NKA77" s="61"/>
      <c r="NKB77" s="61"/>
      <c r="NKC77" s="61"/>
      <c r="NKD77" s="61"/>
      <c r="NKE77" s="61"/>
      <c r="NKF77" s="61"/>
      <c r="NKG77" s="61"/>
      <c r="NKH77" s="61"/>
      <c r="NKI77" s="61"/>
      <c r="NKJ77" s="61"/>
      <c r="NKK77" s="61"/>
      <c r="NKL77" s="61"/>
      <c r="NKM77" s="61"/>
      <c r="NKN77" s="61"/>
      <c r="NKO77" s="61"/>
      <c r="NKP77" s="61"/>
      <c r="NKQ77" s="61"/>
      <c r="NKR77" s="61"/>
      <c r="NKS77" s="61"/>
      <c r="NKT77" s="61"/>
      <c r="NKU77" s="61"/>
      <c r="NKV77" s="61"/>
      <c r="NKW77" s="61"/>
      <c r="NKX77" s="61"/>
      <c r="NKY77" s="61"/>
      <c r="NKZ77" s="61"/>
      <c r="NLA77" s="61"/>
      <c r="NLB77" s="61"/>
      <c r="NLC77" s="61"/>
      <c r="NLD77" s="61"/>
      <c r="NLE77" s="61"/>
      <c r="NLF77" s="61"/>
      <c r="NLG77" s="61"/>
      <c r="NLH77" s="61"/>
      <c r="NLI77" s="61"/>
      <c r="NLJ77" s="61"/>
      <c r="NLK77" s="61"/>
      <c r="NLL77" s="61"/>
      <c r="NLM77" s="61"/>
      <c r="NLN77" s="61"/>
      <c r="NLO77" s="61"/>
      <c r="NLP77" s="61"/>
      <c r="NLQ77" s="61"/>
      <c r="NLR77" s="61"/>
      <c r="NLS77" s="61"/>
      <c r="NLT77" s="61"/>
      <c r="NLU77" s="61"/>
      <c r="NLV77" s="61"/>
      <c r="NLW77" s="61"/>
      <c r="NLX77" s="61"/>
      <c r="NLY77" s="61"/>
      <c r="NLZ77" s="61"/>
      <c r="NMA77" s="61"/>
      <c r="NMB77" s="61"/>
      <c r="NMC77" s="61"/>
      <c r="NMD77" s="61"/>
      <c r="NME77" s="61"/>
      <c r="NMF77" s="61"/>
      <c r="NMG77" s="61"/>
      <c r="NMH77" s="61"/>
      <c r="NMI77" s="61"/>
      <c r="NMJ77" s="61"/>
      <c r="NMK77" s="61"/>
      <c r="NML77" s="61"/>
      <c r="NMM77" s="61"/>
      <c r="NMN77" s="61"/>
      <c r="NMO77" s="61"/>
      <c r="NMP77" s="61"/>
      <c r="NMQ77" s="61"/>
      <c r="NMR77" s="61"/>
      <c r="NMS77" s="61"/>
      <c r="NMT77" s="61"/>
      <c r="NMU77" s="61"/>
      <c r="NMV77" s="61"/>
      <c r="NMW77" s="61"/>
      <c r="NMX77" s="61"/>
      <c r="NMY77" s="61"/>
      <c r="NMZ77" s="61"/>
      <c r="NNA77" s="61"/>
      <c r="NNB77" s="61"/>
      <c r="NNC77" s="61"/>
      <c r="NND77" s="61"/>
      <c r="NNE77" s="61"/>
      <c r="NNF77" s="61"/>
      <c r="NNG77" s="61"/>
      <c r="NNH77" s="61"/>
      <c r="NNI77" s="61"/>
      <c r="NNJ77" s="61"/>
      <c r="NNK77" s="61"/>
      <c r="NNL77" s="61"/>
      <c r="NNM77" s="61"/>
      <c r="NNN77" s="61"/>
      <c r="NNO77" s="61"/>
      <c r="NNP77" s="61"/>
      <c r="NNQ77" s="61"/>
      <c r="NNR77" s="61"/>
      <c r="NNS77" s="61"/>
      <c r="NNT77" s="61"/>
      <c r="NNU77" s="61"/>
      <c r="NNV77" s="61"/>
      <c r="NNW77" s="61"/>
      <c r="NNX77" s="61"/>
      <c r="NNY77" s="61"/>
      <c r="NNZ77" s="61"/>
      <c r="NOA77" s="61"/>
      <c r="NOB77" s="61"/>
      <c r="NOC77" s="61"/>
      <c r="NOD77" s="61"/>
      <c r="NOE77" s="61"/>
      <c r="NOF77" s="61"/>
      <c r="NOG77" s="61"/>
      <c r="NOH77" s="61"/>
      <c r="NOI77" s="61"/>
      <c r="NOJ77" s="61"/>
      <c r="NOK77" s="61"/>
      <c r="NOL77" s="61"/>
      <c r="NOM77" s="61"/>
      <c r="NON77" s="61"/>
      <c r="NOO77" s="61"/>
      <c r="NOP77" s="61"/>
      <c r="NOQ77" s="61"/>
      <c r="NOR77" s="61"/>
      <c r="NOS77" s="61"/>
      <c r="NOT77" s="61"/>
      <c r="NOU77" s="61"/>
      <c r="NOV77" s="61"/>
      <c r="NOW77" s="61"/>
      <c r="NOX77" s="61"/>
      <c r="NOY77" s="61"/>
      <c r="NOZ77" s="61"/>
      <c r="NPA77" s="61"/>
      <c r="NPB77" s="61"/>
      <c r="NPC77" s="61"/>
      <c r="NPD77" s="61"/>
      <c r="NPE77" s="61"/>
      <c r="NPF77" s="61"/>
      <c r="NPG77" s="61"/>
      <c r="NPH77" s="61"/>
      <c r="NPI77" s="61"/>
      <c r="NPJ77" s="61"/>
      <c r="NPK77" s="61"/>
      <c r="NPL77" s="61"/>
      <c r="NPM77" s="61"/>
      <c r="NPN77" s="61"/>
      <c r="NPO77" s="61"/>
      <c r="NPP77" s="61"/>
      <c r="NPQ77" s="61"/>
      <c r="NPR77" s="61"/>
      <c r="NPS77" s="61"/>
      <c r="NPT77" s="61"/>
      <c r="NPU77" s="61"/>
      <c r="NPV77" s="61"/>
      <c r="NPW77" s="61"/>
      <c r="NPX77" s="61"/>
      <c r="NPY77" s="61"/>
      <c r="NPZ77" s="61"/>
      <c r="NQA77" s="61"/>
      <c r="NQB77" s="61"/>
      <c r="NQC77" s="61"/>
      <c r="NQD77" s="61"/>
      <c r="NQE77" s="61"/>
      <c r="NQF77" s="61"/>
      <c r="NQG77" s="61"/>
      <c r="NQH77" s="61"/>
      <c r="NQI77" s="61"/>
      <c r="NQJ77" s="61"/>
      <c r="NQK77" s="61"/>
      <c r="NQL77" s="61"/>
      <c r="NQM77" s="61"/>
      <c r="NQN77" s="61"/>
      <c r="NQO77" s="61"/>
      <c r="NQP77" s="61"/>
      <c r="NQQ77" s="61"/>
      <c r="NQR77" s="61"/>
      <c r="NQS77" s="61"/>
      <c r="NQT77" s="61"/>
      <c r="NQU77" s="61"/>
      <c r="NQV77" s="61"/>
      <c r="NQW77" s="61"/>
      <c r="NQX77" s="61"/>
      <c r="NQY77" s="61"/>
      <c r="NQZ77" s="61"/>
      <c r="NRA77" s="61"/>
      <c r="NRB77" s="61"/>
      <c r="NRC77" s="61"/>
      <c r="NRD77" s="61"/>
      <c r="NRE77" s="61"/>
      <c r="NRF77" s="61"/>
      <c r="NRG77" s="61"/>
      <c r="NRH77" s="61"/>
      <c r="NRI77" s="61"/>
      <c r="NRJ77" s="61"/>
      <c r="NRK77" s="61"/>
      <c r="NRL77" s="61"/>
      <c r="NRM77" s="61"/>
      <c r="NRN77" s="61"/>
      <c r="NRO77" s="61"/>
      <c r="NRP77" s="61"/>
      <c r="NRQ77" s="61"/>
      <c r="NRR77" s="61"/>
      <c r="NRS77" s="61"/>
      <c r="NRT77" s="61"/>
      <c r="NRU77" s="61"/>
      <c r="NRV77" s="61"/>
      <c r="NRW77" s="61"/>
      <c r="NRX77" s="61"/>
      <c r="NRY77" s="61"/>
      <c r="NRZ77" s="61"/>
      <c r="NSA77" s="61"/>
      <c r="NSB77" s="61"/>
      <c r="NSC77" s="61"/>
      <c r="NSD77" s="61"/>
      <c r="NSE77" s="61"/>
      <c r="NSF77" s="61"/>
      <c r="NSG77" s="61"/>
      <c r="NSH77" s="61"/>
      <c r="NSI77" s="61"/>
      <c r="NSJ77" s="61"/>
      <c r="NSK77" s="61"/>
      <c r="NSL77" s="61"/>
      <c r="NSM77" s="61"/>
      <c r="NSN77" s="61"/>
      <c r="NSO77" s="61"/>
      <c r="NSP77" s="61"/>
      <c r="NSQ77" s="61"/>
      <c r="NSR77" s="61"/>
      <c r="NSS77" s="61"/>
      <c r="NST77" s="61"/>
      <c r="NSU77" s="61"/>
      <c r="NSV77" s="61"/>
      <c r="NSW77" s="61"/>
      <c r="NSX77" s="61"/>
      <c r="NSY77" s="61"/>
      <c r="NSZ77" s="61"/>
      <c r="NTA77" s="61"/>
      <c r="NTB77" s="61"/>
      <c r="NTC77" s="61"/>
      <c r="NTD77" s="61"/>
      <c r="NTE77" s="61"/>
      <c r="NTF77" s="61"/>
      <c r="NTG77" s="61"/>
      <c r="NTH77" s="61"/>
      <c r="NTI77" s="61"/>
      <c r="NTJ77" s="61"/>
      <c r="NTK77" s="61"/>
      <c r="NTL77" s="61"/>
      <c r="NTM77" s="61"/>
      <c r="NTN77" s="61"/>
      <c r="NTO77" s="61"/>
      <c r="NTP77" s="61"/>
      <c r="NTQ77" s="61"/>
      <c r="NTR77" s="61"/>
      <c r="NTS77" s="61"/>
      <c r="NTT77" s="61"/>
      <c r="NTU77" s="61"/>
      <c r="NTV77" s="61"/>
      <c r="NTW77" s="61"/>
      <c r="NTX77" s="61"/>
      <c r="NTY77" s="61"/>
      <c r="NTZ77" s="61"/>
      <c r="NUA77" s="61"/>
      <c r="NUB77" s="61"/>
      <c r="NUC77" s="61"/>
      <c r="NUD77" s="61"/>
      <c r="NUE77" s="61"/>
      <c r="NUF77" s="61"/>
      <c r="NUG77" s="61"/>
      <c r="NUH77" s="61"/>
      <c r="NUI77" s="61"/>
      <c r="NUJ77" s="61"/>
      <c r="NUK77" s="61"/>
      <c r="NUL77" s="61"/>
      <c r="NUM77" s="61"/>
      <c r="NUN77" s="61"/>
      <c r="NUO77" s="61"/>
      <c r="NUP77" s="61"/>
      <c r="NUQ77" s="61"/>
      <c r="NUR77" s="61"/>
      <c r="NUS77" s="61"/>
      <c r="NUT77" s="61"/>
      <c r="NUU77" s="61"/>
      <c r="NUV77" s="61"/>
      <c r="NUW77" s="61"/>
      <c r="NUX77" s="61"/>
      <c r="NUY77" s="61"/>
      <c r="NUZ77" s="61"/>
      <c r="NVA77" s="61"/>
      <c r="NVB77" s="61"/>
      <c r="NVC77" s="61"/>
      <c r="NVD77" s="61"/>
      <c r="NVE77" s="61"/>
      <c r="NVF77" s="61"/>
      <c r="NVG77" s="61"/>
      <c r="NVH77" s="61"/>
      <c r="NVI77" s="61"/>
      <c r="NVJ77" s="61"/>
      <c r="NVK77" s="61"/>
      <c r="NVL77" s="61"/>
      <c r="NVM77" s="61"/>
      <c r="NVN77" s="61"/>
      <c r="NVO77" s="61"/>
      <c r="NVP77" s="61"/>
      <c r="NVQ77" s="61"/>
      <c r="NVR77" s="61"/>
      <c r="NVS77" s="61"/>
      <c r="NVT77" s="61"/>
      <c r="NVU77" s="61"/>
      <c r="NVV77" s="61"/>
      <c r="NVW77" s="61"/>
      <c r="NVX77" s="61"/>
      <c r="NVY77" s="61"/>
      <c r="NVZ77" s="61"/>
      <c r="NWA77" s="61"/>
      <c r="NWB77" s="61"/>
      <c r="NWC77" s="61"/>
      <c r="NWD77" s="61"/>
      <c r="NWE77" s="61"/>
      <c r="NWF77" s="61"/>
      <c r="NWG77" s="61"/>
      <c r="NWH77" s="61"/>
      <c r="NWI77" s="61"/>
      <c r="NWJ77" s="61"/>
      <c r="NWK77" s="61"/>
      <c r="NWL77" s="61"/>
      <c r="NWM77" s="61"/>
      <c r="NWN77" s="61"/>
      <c r="NWO77" s="61"/>
      <c r="NWP77" s="61"/>
      <c r="NWQ77" s="61"/>
      <c r="NWR77" s="61"/>
      <c r="NWS77" s="61"/>
      <c r="NWT77" s="61"/>
      <c r="NWU77" s="61"/>
      <c r="NWV77" s="61"/>
      <c r="NWW77" s="61"/>
      <c r="NWX77" s="61"/>
      <c r="NWY77" s="61"/>
      <c r="NWZ77" s="61"/>
      <c r="NXA77" s="61"/>
      <c r="NXB77" s="61"/>
      <c r="NXC77" s="61"/>
      <c r="NXD77" s="61"/>
      <c r="NXE77" s="61"/>
      <c r="NXF77" s="61"/>
      <c r="NXG77" s="61"/>
      <c r="NXH77" s="61"/>
      <c r="NXI77" s="61"/>
      <c r="NXJ77" s="61"/>
      <c r="NXK77" s="61"/>
      <c r="NXL77" s="61"/>
      <c r="NXM77" s="61"/>
      <c r="NXN77" s="61"/>
      <c r="NXO77" s="61"/>
      <c r="NXP77" s="61"/>
      <c r="NXQ77" s="61"/>
      <c r="NXR77" s="61"/>
      <c r="NXS77" s="61"/>
      <c r="NXT77" s="61"/>
      <c r="NXU77" s="61"/>
      <c r="NXV77" s="61"/>
      <c r="NXW77" s="61"/>
      <c r="NXX77" s="61"/>
      <c r="NXY77" s="61"/>
      <c r="NXZ77" s="61"/>
      <c r="NYA77" s="61"/>
      <c r="NYB77" s="61"/>
      <c r="NYC77" s="61"/>
      <c r="NYD77" s="61"/>
      <c r="NYE77" s="61"/>
      <c r="NYF77" s="61"/>
      <c r="NYG77" s="61"/>
      <c r="NYH77" s="61"/>
      <c r="NYI77" s="61"/>
      <c r="NYJ77" s="61"/>
      <c r="NYK77" s="61"/>
      <c r="NYL77" s="61"/>
      <c r="NYM77" s="61"/>
      <c r="NYN77" s="61"/>
      <c r="NYO77" s="61"/>
      <c r="NYP77" s="61"/>
      <c r="NYQ77" s="61"/>
      <c r="NYR77" s="61"/>
      <c r="NYS77" s="61"/>
      <c r="NYT77" s="61"/>
      <c r="NYU77" s="61"/>
      <c r="NYV77" s="61"/>
      <c r="NYW77" s="61"/>
      <c r="NYX77" s="61"/>
      <c r="NYY77" s="61"/>
      <c r="NYZ77" s="61"/>
      <c r="NZA77" s="61"/>
      <c r="NZB77" s="61"/>
      <c r="NZC77" s="61"/>
      <c r="NZD77" s="61"/>
      <c r="NZE77" s="61"/>
      <c r="NZF77" s="61"/>
      <c r="NZG77" s="61"/>
      <c r="NZH77" s="61"/>
      <c r="NZI77" s="61"/>
      <c r="NZJ77" s="61"/>
      <c r="NZK77" s="61"/>
      <c r="NZL77" s="61"/>
      <c r="NZM77" s="61"/>
      <c r="NZN77" s="61"/>
      <c r="NZO77" s="61"/>
      <c r="NZP77" s="61"/>
      <c r="NZQ77" s="61"/>
      <c r="NZR77" s="61"/>
      <c r="NZS77" s="61"/>
      <c r="NZT77" s="61"/>
      <c r="NZU77" s="61"/>
      <c r="NZV77" s="61"/>
      <c r="NZW77" s="61"/>
      <c r="NZX77" s="61"/>
      <c r="NZY77" s="61"/>
      <c r="NZZ77" s="61"/>
      <c r="OAA77" s="61"/>
      <c r="OAB77" s="61"/>
      <c r="OAC77" s="61"/>
      <c r="OAD77" s="61"/>
      <c r="OAE77" s="61"/>
      <c r="OAF77" s="61"/>
      <c r="OAG77" s="61"/>
      <c r="OAH77" s="61"/>
      <c r="OAI77" s="61"/>
      <c r="OAJ77" s="61"/>
      <c r="OAK77" s="61"/>
      <c r="OAL77" s="61"/>
      <c r="OAM77" s="61"/>
      <c r="OAN77" s="61"/>
      <c r="OAO77" s="61"/>
      <c r="OAP77" s="61"/>
      <c r="OAQ77" s="61"/>
      <c r="OAR77" s="61"/>
      <c r="OAS77" s="61"/>
      <c r="OAT77" s="61"/>
      <c r="OAU77" s="61"/>
      <c r="OAV77" s="61"/>
      <c r="OAW77" s="61"/>
      <c r="OAX77" s="61"/>
      <c r="OAY77" s="61"/>
      <c r="OAZ77" s="61"/>
      <c r="OBA77" s="61"/>
      <c r="OBB77" s="61"/>
      <c r="OBC77" s="61"/>
      <c r="OBD77" s="61"/>
      <c r="OBE77" s="61"/>
      <c r="OBF77" s="61"/>
      <c r="OBG77" s="61"/>
      <c r="OBH77" s="61"/>
      <c r="OBI77" s="61"/>
      <c r="OBJ77" s="61"/>
      <c r="OBK77" s="61"/>
      <c r="OBL77" s="61"/>
      <c r="OBM77" s="61"/>
      <c r="OBN77" s="61"/>
      <c r="OBO77" s="61"/>
      <c r="OBP77" s="61"/>
      <c r="OBQ77" s="61"/>
      <c r="OBR77" s="61"/>
      <c r="OBS77" s="61"/>
      <c r="OBT77" s="61"/>
      <c r="OBU77" s="61"/>
      <c r="OBV77" s="61"/>
      <c r="OBW77" s="61"/>
      <c r="OBX77" s="61"/>
      <c r="OBY77" s="61"/>
      <c r="OBZ77" s="61"/>
      <c r="OCA77" s="61"/>
      <c r="OCB77" s="61"/>
      <c r="OCC77" s="61"/>
      <c r="OCD77" s="61"/>
      <c r="OCE77" s="61"/>
      <c r="OCF77" s="61"/>
      <c r="OCG77" s="61"/>
      <c r="OCH77" s="61"/>
      <c r="OCI77" s="61"/>
      <c r="OCJ77" s="61"/>
      <c r="OCK77" s="61"/>
      <c r="OCL77" s="61"/>
      <c r="OCM77" s="61"/>
      <c r="OCN77" s="61"/>
      <c r="OCO77" s="61"/>
      <c r="OCP77" s="61"/>
      <c r="OCQ77" s="61"/>
      <c r="OCR77" s="61"/>
      <c r="OCS77" s="61"/>
      <c r="OCT77" s="61"/>
      <c r="OCU77" s="61"/>
      <c r="OCV77" s="61"/>
      <c r="OCW77" s="61"/>
      <c r="OCX77" s="61"/>
      <c r="OCY77" s="61"/>
      <c r="OCZ77" s="61"/>
      <c r="ODA77" s="61"/>
      <c r="ODB77" s="61"/>
      <c r="ODC77" s="61"/>
      <c r="ODD77" s="61"/>
      <c r="ODE77" s="61"/>
      <c r="ODF77" s="61"/>
      <c r="ODG77" s="61"/>
      <c r="ODH77" s="61"/>
      <c r="ODI77" s="61"/>
      <c r="ODJ77" s="61"/>
      <c r="ODK77" s="61"/>
      <c r="ODL77" s="61"/>
      <c r="ODM77" s="61"/>
      <c r="ODN77" s="61"/>
      <c r="ODO77" s="61"/>
      <c r="ODP77" s="61"/>
      <c r="ODQ77" s="61"/>
      <c r="ODR77" s="61"/>
      <c r="ODS77" s="61"/>
      <c r="ODT77" s="61"/>
      <c r="ODU77" s="61"/>
      <c r="ODV77" s="61"/>
      <c r="ODW77" s="61"/>
      <c r="ODX77" s="61"/>
      <c r="ODY77" s="61"/>
      <c r="ODZ77" s="61"/>
      <c r="OEA77" s="61"/>
      <c r="OEB77" s="61"/>
      <c r="OEC77" s="61"/>
      <c r="OED77" s="61"/>
      <c r="OEE77" s="61"/>
      <c r="OEF77" s="61"/>
      <c r="OEG77" s="61"/>
      <c r="OEH77" s="61"/>
      <c r="OEI77" s="61"/>
      <c r="OEJ77" s="61"/>
      <c r="OEK77" s="61"/>
      <c r="OEL77" s="61"/>
      <c r="OEM77" s="61"/>
      <c r="OEN77" s="61"/>
      <c r="OEO77" s="61"/>
      <c r="OEP77" s="61"/>
      <c r="OEQ77" s="61"/>
      <c r="OER77" s="61"/>
      <c r="OES77" s="61"/>
      <c r="OET77" s="61"/>
      <c r="OEU77" s="61"/>
      <c r="OEV77" s="61"/>
      <c r="OEW77" s="61"/>
      <c r="OEX77" s="61"/>
      <c r="OEY77" s="61"/>
      <c r="OEZ77" s="61"/>
      <c r="OFA77" s="61"/>
      <c r="OFB77" s="61"/>
      <c r="OFC77" s="61"/>
      <c r="OFD77" s="61"/>
      <c r="OFE77" s="61"/>
      <c r="OFF77" s="61"/>
      <c r="OFG77" s="61"/>
      <c r="OFH77" s="61"/>
      <c r="OFI77" s="61"/>
      <c r="OFJ77" s="61"/>
      <c r="OFK77" s="61"/>
      <c r="OFL77" s="61"/>
      <c r="OFM77" s="61"/>
      <c r="OFN77" s="61"/>
      <c r="OFO77" s="61"/>
      <c r="OFP77" s="61"/>
      <c r="OFQ77" s="61"/>
      <c r="OFR77" s="61"/>
      <c r="OFS77" s="61"/>
      <c r="OFT77" s="61"/>
      <c r="OFU77" s="61"/>
      <c r="OFV77" s="61"/>
      <c r="OFW77" s="61"/>
      <c r="OFX77" s="61"/>
      <c r="OFY77" s="61"/>
      <c r="OFZ77" s="61"/>
      <c r="OGA77" s="61"/>
      <c r="OGB77" s="61"/>
      <c r="OGC77" s="61"/>
      <c r="OGD77" s="61"/>
      <c r="OGE77" s="61"/>
      <c r="OGF77" s="61"/>
      <c r="OGG77" s="61"/>
      <c r="OGH77" s="61"/>
      <c r="OGI77" s="61"/>
      <c r="OGJ77" s="61"/>
      <c r="OGK77" s="61"/>
      <c r="OGL77" s="61"/>
      <c r="OGM77" s="61"/>
      <c r="OGN77" s="61"/>
      <c r="OGO77" s="61"/>
      <c r="OGP77" s="61"/>
      <c r="OGQ77" s="61"/>
      <c r="OGR77" s="61"/>
      <c r="OGS77" s="61"/>
      <c r="OGT77" s="61"/>
      <c r="OGU77" s="61"/>
      <c r="OGV77" s="61"/>
      <c r="OGW77" s="61"/>
      <c r="OGX77" s="61"/>
      <c r="OGY77" s="61"/>
      <c r="OGZ77" s="61"/>
      <c r="OHA77" s="61"/>
      <c r="OHB77" s="61"/>
      <c r="OHC77" s="61"/>
      <c r="OHD77" s="61"/>
      <c r="OHE77" s="61"/>
      <c r="OHF77" s="61"/>
      <c r="OHG77" s="61"/>
      <c r="OHH77" s="61"/>
      <c r="OHI77" s="61"/>
      <c r="OHJ77" s="61"/>
      <c r="OHK77" s="61"/>
      <c r="OHL77" s="61"/>
      <c r="OHM77" s="61"/>
      <c r="OHN77" s="61"/>
      <c r="OHO77" s="61"/>
      <c r="OHP77" s="61"/>
      <c r="OHQ77" s="61"/>
      <c r="OHR77" s="61"/>
      <c r="OHS77" s="61"/>
      <c r="OHT77" s="61"/>
      <c r="OHU77" s="61"/>
      <c r="OHV77" s="61"/>
      <c r="OHW77" s="61"/>
      <c r="OHX77" s="61"/>
      <c r="OHY77" s="61"/>
      <c r="OHZ77" s="61"/>
      <c r="OIA77" s="61"/>
      <c r="OIB77" s="61"/>
      <c r="OIC77" s="61"/>
      <c r="OID77" s="61"/>
      <c r="OIE77" s="61"/>
      <c r="OIF77" s="61"/>
      <c r="OIG77" s="61"/>
      <c r="OIH77" s="61"/>
      <c r="OII77" s="61"/>
      <c r="OIJ77" s="61"/>
      <c r="OIK77" s="61"/>
      <c r="OIL77" s="61"/>
      <c r="OIM77" s="61"/>
      <c r="OIN77" s="61"/>
      <c r="OIO77" s="61"/>
      <c r="OIP77" s="61"/>
      <c r="OIQ77" s="61"/>
      <c r="OIR77" s="61"/>
      <c r="OIS77" s="61"/>
      <c r="OIT77" s="61"/>
      <c r="OIU77" s="61"/>
      <c r="OIV77" s="61"/>
      <c r="OIW77" s="61"/>
      <c r="OIX77" s="61"/>
      <c r="OIY77" s="61"/>
      <c r="OIZ77" s="61"/>
      <c r="OJA77" s="61"/>
      <c r="OJB77" s="61"/>
      <c r="OJC77" s="61"/>
      <c r="OJD77" s="61"/>
      <c r="OJE77" s="61"/>
      <c r="OJF77" s="61"/>
      <c r="OJG77" s="61"/>
      <c r="OJH77" s="61"/>
      <c r="OJI77" s="61"/>
      <c r="OJJ77" s="61"/>
      <c r="OJK77" s="61"/>
      <c r="OJL77" s="61"/>
      <c r="OJM77" s="61"/>
      <c r="OJN77" s="61"/>
      <c r="OJO77" s="61"/>
      <c r="OJP77" s="61"/>
      <c r="OJQ77" s="61"/>
      <c r="OJR77" s="61"/>
      <c r="OJS77" s="61"/>
      <c r="OJT77" s="61"/>
      <c r="OJU77" s="61"/>
      <c r="OJV77" s="61"/>
      <c r="OJW77" s="61"/>
      <c r="OJX77" s="61"/>
      <c r="OJY77" s="61"/>
      <c r="OJZ77" s="61"/>
      <c r="OKA77" s="61"/>
      <c r="OKB77" s="61"/>
      <c r="OKC77" s="61"/>
      <c r="OKD77" s="61"/>
      <c r="OKE77" s="61"/>
      <c r="OKF77" s="61"/>
      <c r="OKG77" s="61"/>
      <c r="OKH77" s="61"/>
      <c r="OKI77" s="61"/>
      <c r="OKJ77" s="61"/>
      <c r="OKK77" s="61"/>
      <c r="OKL77" s="61"/>
      <c r="OKM77" s="61"/>
      <c r="OKN77" s="61"/>
      <c r="OKO77" s="61"/>
      <c r="OKP77" s="61"/>
      <c r="OKQ77" s="61"/>
      <c r="OKR77" s="61"/>
      <c r="OKS77" s="61"/>
      <c r="OKT77" s="61"/>
      <c r="OKU77" s="61"/>
      <c r="OKV77" s="61"/>
      <c r="OKW77" s="61"/>
      <c r="OKX77" s="61"/>
      <c r="OKY77" s="61"/>
      <c r="OKZ77" s="61"/>
      <c r="OLA77" s="61"/>
      <c r="OLB77" s="61"/>
      <c r="OLC77" s="61"/>
      <c r="OLD77" s="61"/>
      <c r="OLE77" s="61"/>
      <c r="OLF77" s="61"/>
      <c r="OLG77" s="61"/>
      <c r="OLH77" s="61"/>
      <c r="OLI77" s="61"/>
      <c r="OLJ77" s="61"/>
      <c r="OLK77" s="61"/>
      <c r="OLL77" s="61"/>
      <c r="OLM77" s="61"/>
      <c r="OLN77" s="61"/>
      <c r="OLO77" s="61"/>
      <c r="OLP77" s="61"/>
      <c r="OLQ77" s="61"/>
      <c r="OLR77" s="61"/>
      <c r="OLS77" s="61"/>
      <c r="OLT77" s="61"/>
      <c r="OLU77" s="61"/>
      <c r="OLV77" s="61"/>
      <c r="OLW77" s="61"/>
      <c r="OLX77" s="61"/>
      <c r="OLY77" s="61"/>
      <c r="OLZ77" s="61"/>
      <c r="OMA77" s="61"/>
      <c r="OMB77" s="61"/>
      <c r="OMC77" s="61"/>
      <c r="OMD77" s="61"/>
      <c r="OME77" s="61"/>
      <c r="OMF77" s="61"/>
      <c r="OMG77" s="61"/>
      <c r="OMH77" s="61"/>
      <c r="OMI77" s="61"/>
      <c r="OMJ77" s="61"/>
      <c r="OMK77" s="61"/>
      <c r="OML77" s="61"/>
      <c r="OMM77" s="61"/>
      <c r="OMN77" s="61"/>
      <c r="OMO77" s="61"/>
      <c r="OMP77" s="61"/>
      <c r="OMQ77" s="61"/>
      <c r="OMR77" s="61"/>
      <c r="OMS77" s="61"/>
      <c r="OMT77" s="61"/>
      <c r="OMU77" s="61"/>
      <c r="OMV77" s="61"/>
      <c r="OMW77" s="61"/>
      <c r="OMX77" s="61"/>
      <c r="OMY77" s="61"/>
      <c r="OMZ77" s="61"/>
      <c r="ONA77" s="61"/>
      <c r="ONB77" s="61"/>
      <c r="ONC77" s="61"/>
      <c r="OND77" s="61"/>
      <c r="ONE77" s="61"/>
      <c r="ONF77" s="61"/>
      <c r="ONG77" s="61"/>
      <c r="ONH77" s="61"/>
      <c r="ONI77" s="61"/>
      <c r="ONJ77" s="61"/>
      <c r="ONK77" s="61"/>
      <c r="ONL77" s="61"/>
      <c r="ONM77" s="61"/>
      <c r="ONN77" s="61"/>
      <c r="ONO77" s="61"/>
      <c r="ONP77" s="61"/>
      <c r="ONQ77" s="61"/>
      <c r="ONR77" s="61"/>
      <c r="ONS77" s="61"/>
      <c r="ONT77" s="61"/>
      <c r="ONU77" s="61"/>
      <c r="ONV77" s="61"/>
      <c r="ONW77" s="61"/>
      <c r="ONX77" s="61"/>
      <c r="ONY77" s="61"/>
      <c r="ONZ77" s="61"/>
      <c r="OOA77" s="61"/>
      <c r="OOB77" s="61"/>
      <c r="OOC77" s="61"/>
      <c r="OOD77" s="61"/>
      <c r="OOE77" s="61"/>
      <c r="OOF77" s="61"/>
      <c r="OOG77" s="61"/>
      <c r="OOH77" s="61"/>
      <c r="OOI77" s="61"/>
      <c r="OOJ77" s="61"/>
      <c r="OOK77" s="61"/>
      <c r="OOL77" s="61"/>
      <c r="OOM77" s="61"/>
      <c r="OON77" s="61"/>
      <c r="OOO77" s="61"/>
      <c r="OOP77" s="61"/>
      <c r="OOQ77" s="61"/>
      <c r="OOR77" s="61"/>
      <c r="OOS77" s="61"/>
      <c r="OOT77" s="61"/>
      <c r="OOU77" s="61"/>
      <c r="OOV77" s="61"/>
      <c r="OOW77" s="61"/>
      <c r="OOX77" s="61"/>
      <c r="OOY77" s="61"/>
      <c r="OOZ77" s="61"/>
      <c r="OPA77" s="61"/>
      <c r="OPB77" s="61"/>
      <c r="OPC77" s="61"/>
      <c r="OPD77" s="61"/>
      <c r="OPE77" s="61"/>
      <c r="OPF77" s="61"/>
      <c r="OPG77" s="61"/>
      <c r="OPH77" s="61"/>
      <c r="OPI77" s="61"/>
      <c r="OPJ77" s="61"/>
      <c r="OPK77" s="61"/>
      <c r="OPL77" s="61"/>
      <c r="OPM77" s="61"/>
      <c r="OPN77" s="61"/>
      <c r="OPO77" s="61"/>
      <c r="OPP77" s="61"/>
      <c r="OPQ77" s="61"/>
      <c r="OPR77" s="61"/>
      <c r="OPS77" s="61"/>
      <c r="OPT77" s="61"/>
      <c r="OPU77" s="61"/>
      <c r="OPV77" s="61"/>
      <c r="OPW77" s="61"/>
      <c r="OPX77" s="61"/>
      <c r="OPY77" s="61"/>
      <c r="OPZ77" s="61"/>
      <c r="OQA77" s="61"/>
      <c r="OQB77" s="61"/>
      <c r="OQC77" s="61"/>
      <c r="OQD77" s="61"/>
      <c r="OQE77" s="61"/>
      <c r="OQF77" s="61"/>
      <c r="OQG77" s="61"/>
      <c r="OQH77" s="61"/>
      <c r="OQI77" s="61"/>
      <c r="OQJ77" s="61"/>
      <c r="OQK77" s="61"/>
      <c r="OQL77" s="61"/>
      <c r="OQM77" s="61"/>
      <c r="OQN77" s="61"/>
      <c r="OQO77" s="61"/>
      <c r="OQP77" s="61"/>
      <c r="OQQ77" s="61"/>
      <c r="OQR77" s="61"/>
      <c r="OQS77" s="61"/>
      <c r="OQT77" s="61"/>
      <c r="OQU77" s="61"/>
      <c r="OQV77" s="61"/>
      <c r="OQW77" s="61"/>
      <c r="OQX77" s="61"/>
      <c r="OQY77" s="61"/>
      <c r="OQZ77" s="61"/>
      <c r="ORA77" s="61"/>
      <c r="ORB77" s="61"/>
      <c r="ORC77" s="61"/>
      <c r="ORD77" s="61"/>
      <c r="ORE77" s="61"/>
      <c r="ORF77" s="61"/>
      <c r="ORG77" s="61"/>
      <c r="ORH77" s="61"/>
      <c r="ORI77" s="61"/>
      <c r="ORJ77" s="61"/>
      <c r="ORK77" s="61"/>
      <c r="ORL77" s="61"/>
      <c r="ORM77" s="61"/>
      <c r="ORN77" s="61"/>
      <c r="ORO77" s="61"/>
      <c r="ORP77" s="61"/>
      <c r="ORQ77" s="61"/>
      <c r="ORR77" s="61"/>
      <c r="ORS77" s="61"/>
      <c r="ORT77" s="61"/>
      <c r="ORU77" s="61"/>
      <c r="ORV77" s="61"/>
      <c r="ORW77" s="61"/>
      <c r="ORX77" s="61"/>
      <c r="ORY77" s="61"/>
      <c r="ORZ77" s="61"/>
      <c r="OSA77" s="61"/>
      <c r="OSB77" s="61"/>
      <c r="OSC77" s="61"/>
      <c r="OSD77" s="61"/>
      <c r="OSE77" s="61"/>
      <c r="OSF77" s="61"/>
      <c r="OSG77" s="61"/>
      <c r="OSH77" s="61"/>
      <c r="OSI77" s="61"/>
      <c r="OSJ77" s="61"/>
      <c r="OSK77" s="61"/>
      <c r="OSL77" s="61"/>
      <c r="OSM77" s="61"/>
      <c r="OSN77" s="61"/>
      <c r="OSO77" s="61"/>
      <c r="OSP77" s="61"/>
      <c r="OSQ77" s="61"/>
      <c r="OSR77" s="61"/>
      <c r="OSS77" s="61"/>
      <c r="OST77" s="61"/>
      <c r="OSU77" s="61"/>
      <c r="OSV77" s="61"/>
      <c r="OSW77" s="61"/>
      <c r="OSX77" s="61"/>
      <c r="OSY77" s="61"/>
      <c r="OSZ77" s="61"/>
      <c r="OTA77" s="61"/>
      <c r="OTB77" s="61"/>
      <c r="OTC77" s="61"/>
      <c r="OTD77" s="61"/>
      <c r="OTE77" s="61"/>
      <c r="OTF77" s="61"/>
      <c r="OTG77" s="61"/>
      <c r="OTH77" s="61"/>
      <c r="OTI77" s="61"/>
      <c r="OTJ77" s="61"/>
      <c r="OTK77" s="61"/>
      <c r="OTL77" s="61"/>
      <c r="OTM77" s="61"/>
      <c r="OTN77" s="61"/>
      <c r="OTO77" s="61"/>
      <c r="OTP77" s="61"/>
      <c r="OTQ77" s="61"/>
      <c r="OTR77" s="61"/>
      <c r="OTS77" s="61"/>
      <c r="OTT77" s="61"/>
      <c r="OTU77" s="61"/>
      <c r="OTV77" s="61"/>
      <c r="OTW77" s="61"/>
      <c r="OTX77" s="61"/>
      <c r="OTY77" s="61"/>
      <c r="OTZ77" s="61"/>
      <c r="OUA77" s="61"/>
      <c r="OUB77" s="61"/>
      <c r="OUC77" s="61"/>
      <c r="OUD77" s="61"/>
      <c r="OUE77" s="61"/>
      <c r="OUF77" s="61"/>
      <c r="OUG77" s="61"/>
      <c r="OUH77" s="61"/>
      <c r="OUI77" s="61"/>
      <c r="OUJ77" s="61"/>
      <c r="OUK77" s="61"/>
      <c r="OUL77" s="61"/>
      <c r="OUM77" s="61"/>
      <c r="OUN77" s="61"/>
      <c r="OUO77" s="61"/>
      <c r="OUP77" s="61"/>
      <c r="OUQ77" s="61"/>
      <c r="OUR77" s="61"/>
      <c r="OUS77" s="61"/>
      <c r="OUT77" s="61"/>
      <c r="OUU77" s="61"/>
      <c r="OUV77" s="61"/>
      <c r="OUW77" s="61"/>
      <c r="OUX77" s="61"/>
      <c r="OUY77" s="61"/>
      <c r="OUZ77" s="61"/>
      <c r="OVA77" s="61"/>
      <c r="OVB77" s="61"/>
      <c r="OVC77" s="61"/>
      <c r="OVD77" s="61"/>
      <c r="OVE77" s="61"/>
      <c r="OVF77" s="61"/>
      <c r="OVG77" s="61"/>
      <c r="OVH77" s="61"/>
      <c r="OVI77" s="61"/>
      <c r="OVJ77" s="61"/>
      <c r="OVK77" s="61"/>
      <c r="OVL77" s="61"/>
      <c r="OVM77" s="61"/>
      <c r="OVN77" s="61"/>
      <c r="OVO77" s="61"/>
      <c r="OVP77" s="61"/>
      <c r="OVQ77" s="61"/>
      <c r="OVR77" s="61"/>
      <c r="OVS77" s="61"/>
      <c r="OVT77" s="61"/>
      <c r="OVU77" s="61"/>
      <c r="OVV77" s="61"/>
      <c r="OVW77" s="61"/>
      <c r="OVX77" s="61"/>
      <c r="OVY77" s="61"/>
      <c r="OVZ77" s="61"/>
      <c r="OWA77" s="61"/>
      <c r="OWB77" s="61"/>
      <c r="OWC77" s="61"/>
      <c r="OWD77" s="61"/>
      <c r="OWE77" s="61"/>
      <c r="OWF77" s="61"/>
      <c r="OWG77" s="61"/>
      <c r="OWH77" s="61"/>
      <c r="OWI77" s="61"/>
      <c r="OWJ77" s="61"/>
      <c r="OWK77" s="61"/>
      <c r="OWL77" s="61"/>
      <c r="OWM77" s="61"/>
      <c r="OWN77" s="61"/>
      <c r="OWO77" s="61"/>
      <c r="OWP77" s="61"/>
      <c r="OWQ77" s="61"/>
      <c r="OWR77" s="61"/>
      <c r="OWS77" s="61"/>
      <c r="OWT77" s="61"/>
      <c r="OWU77" s="61"/>
      <c r="OWV77" s="61"/>
      <c r="OWW77" s="61"/>
      <c r="OWX77" s="61"/>
      <c r="OWY77" s="61"/>
      <c r="OWZ77" s="61"/>
      <c r="OXA77" s="61"/>
      <c r="OXB77" s="61"/>
      <c r="OXC77" s="61"/>
      <c r="OXD77" s="61"/>
      <c r="OXE77" s="61"/>
      <c r="OXF77" s="61"/>
      <c r="OXG77" s="61"/>
      <c r="OXH77" s="61"/>
      <c r="OXI77" s="61"/>
      <c r="OXJ77" s="61"/>
      <c r="OXK77" s="61"/>
      <c r="OXL77" s="61"/>
      <c r="OXM77" s="61"/>
      <c r="OXN77" s="61"/>
      <c r="OXO77" s="61"/>
      <c r="OXP77" s="61"/>
      <c r="OXQ77" s="61"/>
      <c r="OXR77" s="61"/>
      <c r="OXS77" s="61"/>
      <c r="OXT77" s="61"/>
      <c r="OXU77" s="61"/>
      <c r="OXV77" s="61"/>
      <c r="OXW77" s="61"/>
      <c r="OXX77" s="61"/>
      <c r="OXY77" s="61"/>
      <c r="OXZ77" s="61"/>
      <c r="OYA77" s="61"/>
      <c r="OYB77" s="61"/>
      <c r="OYC77" s="61"/>
      <c r="OYD77" s="61"/>
      <c r="OYE77" s="61"/>
      <c r="OYF77" s="61"/>
      <c r="OYG77" s="61"/>
      <c r="OYH77" s="61"/>
      <c r="OYI77" s="61"/>
      <c r="OYJ77" s="61"/>
      <c r="OYK77" s="61"/>
      <c r="OYL77" s="61"/>
      <c r="OYM77" s="61"/>
      <c r="OYN77" s="61"/>
      <c r="OYO77" s="61"/>
      <c r="OYP77" s="61"/>
      <c r="OYQ77" s="61"/>
      <c r="OYR77" s="61"/>
      <c r="OYS77" s="61"/>
      <c r="OYT77" s="61"/>
      <c r="OYU77" s="61"/>
      <c r="OYV77" s="61"/>
      <c r="OYW77" s="61"/>
      <c r="OYX77" s="61"/>
      <c r="OYY77" s="61"/>
      <c r="OYZ77" s="61"/>
      <c r="OZA77" s="61"/>
      <c r="OZB77" s="61"/>
      <c r="OZC77" s="61"/>
      <c r="OZD77" s="61"/>
      <c r="OZE77" s="61"/>
      <c r="OZF77" s="61"/>
      <c r="OZG77" s="61"/>
      <c r="OZH77" s="61"/>
      <c r="OZI77" s="61"/>
      <c r="OZJ77" s="61"/>
      <c r="OZK77" s="61"/>
      <c r="OZL77" s="61"/>
      <c r="OZM77" s="61"/>
      <c r="OZN77" s="61"/>
      <c r="OZO77" s="61"/>
      <c r="OZP77" s="61"/>
      <c r="OZQ77" s="61"/>
      <c r="OZR77" s="61"/>
      <c r="OZS77" s="61"/>
      <c r="OZT77" s="61"/>
      <c r="OZU77" s="61"/>
      <c r="OZV77" s="61"/>
      <c r="OZW77" s="61"/>
      <c r="OZX77" s="61"/>
      <c r="OZY77" s="61"/>
      <c r="OZZ77" s="61"/>
      <c r="PAA77" s="61"/>
      <c r="PAB77" s="61"/>
      <c r="PAC77" s="61"/>
      <c r="PAD77" s="61"/>
      <c r="PAE77" s="61"/>
      <c r="PAF77" s="61"/>
      <c r="PAG77" s="61"/>
      <c r="PAH77" s="61"/>
      <c r="PAI77" s="61"/>
      <c r="PAJ77" s="61"/>
      <c r="PAK77" s="61"/>
      <c r="PAL77" s="61"/>
      <c r="PAM77" s="61"/>
      <c r="PAN77" s="61"/>
      <c r="PAO77" s="61"/>
      <c r="PAP77" s="61"/>
      <c r="PAQ77" s="61"/>
      <c r="PAR77" s="61"/>
      <c r="PAS77" s="61"/>
      <c r="PAT77" s="61"/>
      <c r="PAU77" s="61"/>
      <c r="PAV77" s="61"/>
      <c r="PAW77" s="61"/>
      <c r="PAX77" s="61"/>
      <c r="PAY77" s="61"/>
      <c r="PAZ77" s="61"/>
      <c r="PBA77" s="61"/>
      <c r="PBB77" s="61"/>
      <c r="PBC77" s="61"/>
      <c r="PBD77" s="61"/>
      <c r="PBE77" s="61"/>
      <c r="PBF77" s="61"/>
      <c r="PBG77" s="61"/>
      <c r="PBH77" s="61"/>
      <c r="PBI77" s="61"/>
      <c r="PBJ77" s="61"/>
      <c r="PBK77" s="61"/>
      <c r="PBL77" s="61"/>
      <c r="PBM77" s="61"/>
      <c r="PBN77" s="61"/>
      <c r="PBO77" s="61"/>
      <c r="PBP77" s="61"/>
      <c r="PBQ77" s="61"/>
      <c r="PBR77" s="61"/>
      <c r="PBS77" s="61"/>
      <c r="PBT77" s="61"/>
      <c r="PBU77" s="61"/>
      <c r="PBV77" s="61"/>
      <c r="PBW77" s="61"/>
      <c r="PBX77" s="61"/>
      <c r="PBY77" s="61"/>
      <c r="PBZ77" s="61"/>
      <c r="PCA77" s="61"/>
      <c r="PCB77" s="61"/>
      <c r="PCC77" s="61"/>
      <c r="PCD77" s="61"/>
      <c r="PCE77" s="61"/>
      <c r="PCF77" s="61"/>
      <c r="PCG77" s="61"/>
      <c r="PCH77" s="61"/>
      <c r="PCI77" s="61"/>
      <c r="PCJ77" s="61"/>
      <c r="PCK77" s="61"/>
      <c r="PCL77" s="61"/>
      <c r="PCM77" s="61"/>
      <c r="PCN77" s="61"/>
      <c r="PCO77" s="61"/>
      <c r="PCP77" s="61"/>
      <c r="PCQ77" s="61"/>
      <c r="PCR77" s="61"/>
      <c r="PCS77" s="61"/>
      <c r="PCT77" s="61"/>
      <c r="PCU77" s="61"/>
      <c r="PCV77" s="61"/>
      <c r="PCW77" s="61"/>
      <c r="PCX77" s="61"/>
      <c r="PCY77" s="61"/>
      <c r="PCZ77" s="61"/>
      <c r="PDA77" s="61"/>
      <c r="PDB77" s="61"/>
      <c r="PDC77" s="61"/>
      <c r="PDD77" s="61"/>
      <c r="PDE77" s="61"/>
      <c r="PDF77" s="61"/>
      <c r="PDG77" s="61"/>
      <c r="PDH77" s="61"/>
      <c r="PDI77" s="61"/>
      <c r="PDJ77" s="61"/>
      <c r="PDK77" s="61"/>
      <c r="PDL77" s="61"/>
      <c r="PDM77" s="61"/>
      <c r="PDN77" s="61"/>
      <c r="PDO77" s="61"/>
      <c r="PDP77" s="61"/>
      <c r="PDQ77" s="61"/>
      <c r="PDR77" s="61"/>
      <c r="PDS77" s="61"/>
      <c r="PDT77" s="61"/>
      <c r="PDU77" s="61"/>
      <c r="PDV77" s="61"/>
      <c r="PDW77" s="61"/>
      <c r="PDX77" s="61"/>
      <c r="PDY77" s="61"/>
      <c r="PDZ77" s="61"/>
      <c r="PEA77" s="61"/>
      <c r="PEB77" s="61"/>
      <c r="PEC77" s="61"/>
      <c r="PED77" s="61"/>
      <c r="PEE77" s="61"/>
      <c r="PEF77" s="61"/>
      <c r="PEG77" s="61"/>
      <c r="PEH77" s="61"/>
      <c r="PEI77" s="61"/>
      <c r="PEJ77" s="61"/>
      <c r="PEK77" s="61"/>
      <c r="PEL77" s="61"/>
      <c r="PEM77" s="61"/>
      <c r="PEN77" s="61"/>
      <c r="PEO77" s="61"/>
      <c r="PEP77" s="61"/>
      <c r="PEQ77" s="61"/>
      <c r="PER77" s="61"/>
      <c r="PES77" s="61"/>
      <c r="PET77" s="61"/>
      <c r="PEU77" s="61"/>
      <c r="PEV77" s="61"/>
      <c r="PEW77" s="61"/>
      <c r="PEX77" s="61"/>
      <c r="PEY77" s="61"/>
      <c r="PEZ77" s="61"/>
      <c r="PFA77" s="61"/>
      <c r="PFB77" s="61"/>
      <c r="PFC77" s="61"/>
      <c r="PFD77" s="61"/>
      <c r="PFE77" s="61"/>
      <c r="PFF77" s="61"/>
      <c r="PFG77" s="61"/>
      <c r="PFH77" s="61"/>
      <c r="PFI77" s="61"/>
      <c r="PFJ77" s="61"/>
      <c r="PFK77" s="61"/>
      <c r="PFL77" s="61"/>
      <c r="PFM77" s="61"/>
      <c r="PFN77" s="61"/>
      <c r="PFO77" s="61"/>
      <c r="PFP77" s="61"/>
      <c r="PFQ77" s="61"/>
      <c r="PFR77" s="61"/>
      <c r="PFS77" s="61"/>
      <c r="PFT77" s="61"/>
      <c r="PFU77" s="61"/>
      <c r="PFV77" s="61"/>
      <c r="PFW77" s="61"/>
      <c r="PFX77" s="61"/>
      <c r="PFY77" s="61"/>
      <c r="PFZ77" s="61"/>
      <c r="PGA77" s="61"/>
      <c r="PGB77" s="61"/>
      <c r="PGC77" s="61"/>
      <c r="PGD77" s="61"/>
      <c r="PGE77" s="61"/>
      <c r="PGF77" s="61"/>
      <c r="PGG77" s="61"/>
      <c r="PGH77" s="61"/>
      <c r="PGI77" s="61"/>
      <c r="PGJ77" s="61"/>
      <c r="PGK77" s="61"/>
      <c r="PGL77" s="61"/>
      <c r="PGM77" s="61"/>
      <c r="PGN77" s="61"/>
      <c r="PGO77" s="61"/>
      <c r="PGP77" s="61"/>
      <c r="PGQ77" s="61"/>
      <c r="PGR77" s="61"/>
      <c r="PGS77" s="61"/>
      <c r="PGT77" s="61"/>
      <c r="PGU77" s="61"/>
      <c r="PGV77" s="61"/>
      <c r="PGW77" s="61"/>
      <c r="PGX77" s="61"/>
      <c r="PGY77" s="61"/>
      <c r="PGZ77" s="61"/>
      <c r="PHA77" s="61"/>
      <c r="PHB77" s="61"/>
      <c r="PHC77" s="61"/>
      <c r="PHD77" s="61"/>
      <c r="PHE77" s="61"/>
      <c r="PHF77" s="61"/>
      <c r="PHG77" s="61"/>
      <c r="PHH77" s="61"/>
      <c r="PHI77" s="61"/>
      <c r="PHJ77" s="61"/>
      <c r="PHK77" s="61"/>
      <c r="PHL77" s="61"/>
      <c r="PHM77" s="61"/>
      <c r="PHN77" s="61"/>
      <c r="PHO77" s="61"/>
      <c r="PHP77" s="61"/>
      <c r="PHQ77" s="61"/>
      <c r="PHR77" s="61"/>
      <c r="PHS77" s="61"/>
      <c r="PHT77" s="61"/>
      <c r="PHU77" s="61"/>
      <c r="PHV77" s="61"/>
      <c r="PHW77" s="61"/>
      <c r="PHX77" s="61"/>
      <c r="PHY77" s="61"/>
      <c r="PHZ77" s="61"/>
      <c r="PIA77" s="61"/>
      <c r="PIB77" s="61"/>
      <c r="PIC77" s="61"/>
      <c r="PID77" s="61"/>
      <c r="PIE77" s="61"/>
      <c r="PIF77" s="61"/>
      <c r="PIG77" s="61"/>
      <c r="PIH77" s="61"/>
      <c r="PII77" s="61"/>
      <c r="PIJ77" s="61"/>
      <c r="PIK77" s="61"/>
      <c r="PIL77" s="61"/>
      <c r="PIM77" s="61"/>
      <c r="PIN77" s="61"/>
      <c r="PIO77" s="61"/>
      <c r="PIP77" s="61"/>
      <c r="PIQ77" s="61"/>
      <c r="PIR77" s="61"/>
      <c r="PIS77" s="61"/>
      <c r="PIT77" s="61"/>
      <c r="PIU77" s="61"/>
      <c r="PIV77" s="61"/>
      <c r="PIW77" s="61"/>
      <c r="PIX77" s="61"/>
      <c r="PIY77" s="61"/>
      <c r="PIZ77" s="61"/>
      <c r="PJA77" s="61"/>
      <c r="PJB77" s="61"/>
      <c r="PJC77" s="61"/>
      <c r="PJD77" s="61"/>
      <c r="PJE77" s="61"/>
      <c r="PJF77" s="61"/>
      <c r="PJG77" s="61"/>
      <c r="PJH77" s="61"/>
      <c r="PJI77" s="61"/>
      <c r="PJJ77" s="61"/>
      <c r="PJK77" s="61"/>
      <c r="PJL77" s="61"/>
      <c r="PJM77" s="61"/>
      <c r="PJN77" s="61"/>
      <c r="PJO77" s="61"/>
      <c r="PJP77" s="61"/>
      <c r="PJQ77" s="61"/>
      <c r="PJR77" s="61"/>
      <c r="PJS77" s="61"/>
      <c r="PJT77" s="61"/>
      <c r="PJU77" s="61"/>
      <c r="PJV77" s="61"/>
      <c r="PJW77" s="61"/>
      <c r="PJX77" s="61"/>
      <c r="PJY77" s="61"/>
      <c r="PJZ77" s="61"/>
      <c r="PKA77" s="61"/>
      <c r="PKB77" s="61"/>
      <c r="PKC77" s="61"/>
      <c r="PKD77" s="61"/>
      <c r="PKE77" s="61"/>
      <c r="PKF77" s="61"/>
      <c r="PKG77" s="61"/>
      <c r="PKH77" s="61"/>
      <c r="PKI77" s="61"/>
      <c r="PKJ77" s="61"/>
      <c r="PKK77" s="61"/>
      <c r="PKL77" s="61"/>
      <c r="PKM77" s="61"/>
      <c r="PKN77" s="61"/>
      <c r="PKO77" s="61"/>
      <c r="PKP77" s="61"/>
      <c r="PKQ77" s="61"/>
      <c r="PKR77" s="61"/>
      <c r="PKS77" s="61"/>
      <c r="PKT77" s="61"/>
      <c r="PKU77" s="61"/>
      <c r="PKV77" s="61"/>
      <c r="PKW77" s="61"/>
      <c r="PKX77" s="61"/>
      <c r="PKY77" s="61"/>
      <c r="PKZ77" s="61"/>
      <c r="PLA77" s="61"/>
      <c r="PLB77" s="61"/>
      <c r="PLC77" s="61"/>
      <c r="PLD77" s="61"/>
      <c r="PLE77" s="61"/>
      <c r="PLF77" s="61"/>
      <c r="PLG77" s="61"/>
      <c r="PLH77" s="61"/>
      <c r="PLI77" s="61"/>
      <c r="PLJ77" s="61"/>
      <c r="PLK77" s="61"/>
      <c r="PLL77" s="61"/>
      <c r="PLM77" s="61"/>
      <c r="PLN77" s="61"/>
      <c r="PLO77" s="61"/>
      <c r="PLP77" s="61"/>
      <c r="PLQ77" s="61"/>
      <c r="PLR77" s="61"/>
      <c r="PLS77" s="61"/>
      <c r="PLT77" s="61"/>
      <c r="PLU77" s="61"/>
      <c r="PLV77" s="61"/>
      <c r="PLW77" s="61"/>
      <c r="PLX77" s="61"/>
      <c r="PLY77" s="61"/>
      <c r="PLZ77" s="61"/>
      <c r="PMA77" s="61"/>
      <c r="PMB77" s="61"/>
      <c r="PMC77" s="61"/>
      <c r="PMD77" s="61"/>
      <c r="PME77" s="61"/>
      <c r="PMF77" s="61"/>
      <c r="PMG77" s="61"/>
      <c r="PMH77" s="61"/>
      <c r="PMI77" s="61"/>
      <c r="PMJ77" s="61"/>
      <c r="PMK77" s="61"/>
      <c r="PML77" s="61"/>
      <c r="PMM77" s="61"/>
      <c r="PMN77" s="61"/>
      <c r="PMO77" s="61"/>
      <c r="PMP77" s="61"/>
      <c r="PMQ77" s="61"/>
      <c r="PMR77" s="61"/>
      <c r="PMS77" s="61"/>
      <c r="PMT77" s="61"/>
      <c r="PMU77" s="61"/>
      <c r="PMV77" s="61"/>
      <c r="PMW77" s="61"/>
      <c r="PMX77" s="61"/>
      <c r="PMY77" s="61"/>
      <c r="PMZ77" s="61"/>
      <c r="PNA77" s="61"/>
      <c r="PNB77" s="61"/>
      <c r="PNC77" s="61"/>
      <c r="PND77" s="61"/>
      <c r="PNE77" s="61"/>
      <c r="PNF77" s="61"/>
      <c r="PNG77" s="61"/>
      <c r="PNH77" s="61"/>
      <c r="PNI77" s="61"/>
      <c r="PNJ77" s="61"/>
      <c r="PNK77" s="61"/>
      <c r="PNL77" s="61"/>
      <c r="PNM77" s="61"/>
      <c r="PNN77" s="61"/>
      <c r="PNO77" s="61"/>
      <c r="PNP77" s="61"/>
      <c r="PNQ77" s="61"/>
      <c r="PNR77" s="61"/>
      <c r="PNS77" s="61"/>
      <c r="PNT77" s="61"/>
      <c r="PNU77" s="61"/>
      <c r="PNV77" s="61"/>
      <c r="PNW77" s="61"/>
      <c r="PNX77" s="61"/>
      <c r="PNY77" s="61"/>
      <c r="PNZ77" s="61"/>
      <c r="POA77" s="61"/>
      <c r="POB77" s="61"/>
      <c r="POC77" s="61"/>
      <c r="POD77" s="61"/>
      <c r="POE77" s="61"/>
      <c r="POF77" s="61"/>
      <c r="POG77" s="61"/>
      <c r="POH77" s="61"/>
      <c r="POI77" s="61"/>
      <c r="POJ77" s="61"/>
      <c r="POK77" s="61"/>
      <c r="POL77" s="61"/>
      <c r="POM77" s="61"/>
      <c r="PON77" s="61"/>
      <c r="POO77" s="61"/>
      <c r="POP77" s="61"/>
      <c r="POQ77" s="61"/>
      <c r="POR77" s="61"/>
      <c r="POS77" s="61"/>
      <c r="POT77" s="61"/>
      <c r="POU77" s="61"/>
      <c r="POV77" s="61"/>
      <c r="POW77" s="61"/>
      <c r="POX77" s="61"/>
      <c r="POY77" s="61"/>
      <c r="POZ77" s="61"/>
      <c r="PPA77" s="61"/>
      <c r="PPB77" s="61"/>
      <c r="PPC77" s="61"/>
      <c r="PPD77" s="61"/>
      <c r="PPE77" s="61"/>
      <c r="PPF77" s="61"/>
      <c r="PPG77" s="61"/>
      <c r="PPH77" s="61"/>
      <c r="PPI77" s="61"/>
      <c r="PPJ77" s="61"/>
      <c r="PPK77" s="61"/>
      <c r="PPL77" s="61"/>
      <c r="PPM77" s="61"/>
      <c r="PPN77" s="61"/>
      <c r="PPO77" s="61"/>
      <c r="PPP77" s="61"/>
      <c r="PPQ77" s="61"/>
      <c r="PPR77" s="61"/>
      <c r="PPS77" s="61"/>
      <c r="PPT77" s="61"/>
      <c r="PPU77" s="61"/>
      <c r="PPV77" s="61"/>
      <c r="PPW77" s="61"/>
      <c r="PPX77" s="61"/>
      <c r="PPY77" s="61"/>
      <c r="PPZ77" s="61"/>
      <c r="PQA77" s="61"/>
      <c r="PQB77" s="61"/>
      <c r="PQC77" s="61"/>
      <c r="PQD77" s="61"/>
      <c r="PQE77" s="61"/>
      <c r="PQF77" s="61"/>
      <c r="PQG77" s="61"/>
      <c r="PQH77" s="61"/>
      <c r="PQI77" s="61"/>
      <c r="PQJ77" s="61"/>
      <c r="PQK77" s="61"/>
      <c r="PQL77" s="61"/>
      <c r="PQM77" s="61"/>
      <c r="PQN77" s="61"/>
      <c r="PQO77" s="61"/>
      <c r="PQP77" s="61"/>
      <c r="PQQ77" s="61"/>
      <c r="PQR77" s="61"/>
      <c r="PQS77" s="61"/>
      <c r="PQT77" s="61"/>
      <c r="PQU77" s="61"/>
      <c r="PQV77" s="61"/>
      <c r="PQW77" s="61"/>
      <c r="PQX77" s="61"/>
      <c r="PQY77" s="61"/>
      <c r="PQZ77" s="61"/>
      <c r="PRA77" s="61"/>
      <c r="PRB77" s="61"/>
      <c r="PRC77" s="61"/>
      <c r="PRD77" s="61"/>
      <c r="PRE77" s="61"/>
      <c r="PRF77" s="61"/>
      <c r="PRG77" s="61"/>
      <c r="PRH77" s="61"/>
      <c r="PRI77" s="61"/>
      <c r="PRJ77" s="61"/>
      <c r="PRK77" s="61"/>
      <c r="PRL77" s="61"/>
      <c r="PRM77" s="61"/>
      <c r="PRN77" s="61"/>
      <c r="PRO77" s="61"/>
      <c r="PRP77" s="61"/>
      <c r="PRQ77" s="61"/>
      <c r="PRR77" s="61"/>
      <c r="PRS77" s="61"/>
      <c r="PRT77" s="61"/>
      <c r="PRU77" s="61"/>
      <c r="PRV77" s="61"/>
      <c r="PRW77" s="61"/>
      <c r="PRX77" s="61"/>
      <c r="PRY77" s="61"/>
      <c r="PRZ77" s="61"/>
      <c r="PSA77" s="61"/>
      <c r="PSB77" s="61"/>
      <c r="PSC77" s="61"/>
      <c r="PSD77" s="61"/>
      <c r="PSE77" s="61"/>
      <c r="PSF77" s="61"/>
      <c r="PSG77" s="61"/>
      <c r="PSH77" s="61"/>
      <c r="PSI77" s="61"/>
      <c r="PSJ77" s="61"/>
      <c r="PSK77" s="61"/>
      <c r="PSL77" s="61"/>
      <c r="PSM77" s="61"/>
      <c r="PSN77" s="61"/>
      <c r="PSO77" s="61"/>
      <c r="PSP77" s="61"/>
      <c r="PSQ77" s="61"/>
      <c r="PSR77" s="61"/>
      <c r="PSS77" s="61"/>
      <c r="PST77" s="61"/>
      <c r="PSU77" s="61"/>
      <c r="PSV77" s="61"/>
      <c r="PSW77" s="61"/>
      <c r="PSX77" s="61"/>
      <c r="PSY77" s="61"/>
      <c r="PSZ77" s="61"/>
      <c r="PTA77" s="61"/>
      <c r="PTB77" s="61"/>
      <c r="PTC77" s="61"/>
      <c r="PTD77" s="61"/>
      <c r="PTE77" s="61"/>
      <c r="PTF77" s="61"/>
      <c r="PTG77" s="61"/>
      <c r="PTH77" s="61"/>
      <c r="PTI77" s="61"/>
      <c r="PTJ77" s="61"/>
      <c r="PTK77" s="61"/>
      <c r="PTL77" s="61"/>
      <c r="PTM77" s="61"/>
      <c r="PTN77" s="61"/>
      <c r="PTO77" s="61"/>
      <c r="PTP77" s="61"/>
      <c r="PTQ77" s="61"/>
      <c r="PTR77" s="61"/>
      <c r="PTS77" s="61"/>
      <c r="PTT77" s="61"/>
      <c r="PTU77" s="61"/>
      <c r="PTV77" s="61"/>
      <c r="PTW77" s="61"/>
      <c r="PTX77" s="61"/>
      <c r="PTY77" s="61"/>
      <c r="PTZ77" s="61"/>
      <c r="PUA77" s="61"/>
      <c r="PUB77" s="61"/>
      <c r="PUC77" s="61"/>
      <c r="PUD77" s="61"/>
      <c r="PUE77" s="61"/>
      <c r="PUF77" s="61"/>
      <c r="PUG77" s="61"/>
      <c r="PUH77" s="61"/>
      <c r="PUI77" s="61"/>
      <c r="PUJ77" s="61"/>
      <c r="PUK77" s="61"/>
      <c r="PUL77" s="61"/>
      <c r="PUM77" s="61"/>
      <c r="PUN77" s="61"/>
      <c r="PUO77" s="61"/>
      <c r="PUP77" s="61"/>
      <c r="PUQ77" s="61"/>
      <c r="PUR77" s="61"/>
      <c r="PUS77" s="61"/>
      <c r="PUT77" s="61"/>
      <c r="PUU77" s="61"/>
      <c r="PUV77" s="61"/>
      <c r="PUW77" s="61"/>
      <c r="PUX77" s="61"/>
      <c r="PUY77" s="61"/>
      <c r="PUZ77" s="61"/>
      <c r="PVA77" s="61"/>
      <c r="PVB77" s="61"/>
      <c r="PVC77" s="61"/>
      <c r="PVD77" s="61"/>
      <c r="PVE77" s="61"/>
      <c r="PVF77" s="61"/>
      <c r="PVG77" s="61"/>
      <c r="PVH77" s="61"/>
      <c r="PVI77" s="61"/>
      <c r="PVJ77" s="61"/>
      <c r="PVK77" s="61"/>
      <c r="PVL77" s="61"/>
      <c r="PVM77" s="61"/>
      <c r="PVN77" s="61"/>
      <c r="PVO77" s="61"/>
      <c r="PVP77" s="61"/>
      <c r="PVQ77" s="61"/>
      <c r="PVR77" s="61"/>
      <c r="PVS77" s="61"/>
      <c r="PVT77" s="61"/>
      <c r="PVU77" s="61"/>
      <c r="PVV77" s="61"/>
      <c r="PVW77" s="61"/>
      <c r="PVX77" s="61"/>
      <c r="PVY77" s="61"/>
      <c r="PVZ77" s="61"/>
      <c r="PWA77" s="61"/>
      <c r="PWB77" s="61"/>
      <c r="PWC77" s="61"/>
      <c r="PWD77" s="61"/>
      <c r="PWE77" s="61"/>
      <c r="PWF77" s="61"/>
      <c r="PWG77" s="61"/>
      <c r="PWH77" s="61"/>
      <c r="PWI77" s="61"/>
      <c r="PWJ77" s="61"/>
      <c r="PWK77" s="61"/>
      <c r="PWL77" s="61"/>
      <c r="PWM77" s="61"/>
      <c r="PWN77" s="61"/>
      <c r="PWO77" s="61"/>
      <c r="PWP77" s="61"/>
      <c r="PWQ77" s="61"/>
      <c r="PWR77" s="61"/>
      <c r="PWS77" s="61"/>
      <c r="PWT77" s="61"/>
      <c r="PWU77" s="61"/>
      <c r="PWV77" s="61"/>
      <c r="PWW77" s="61"/>
      <c r="PWX77" s="61"/>
      <c r="PWY77" s="61"/>
      <c r="PWZ77" s="61"/>
      <c r="PXA77" s="61"/>
      <c r="PXB77" s="61"/>
      <c r="PXC77" s="61"/>
      <c r="PXD77" s="61"/>
      <c r="PXE77" s="61"/>
      <c r="PXF77" s="61"/>
      <c r="PXG77" s="61"/>
      <c r="PXH77" s="61"/>
      <c r="PXI77" s="61"/>
      <c r="PXJ77" s="61"/>
      <c r="PXK77" s="61"/>
      <c r="PXL77" s="61"/>
      <c r="PXM77" s="61"/>
      <c r="PXN77" s="61"/>
      <c r="PXO77" s="61"/>
      <c r="PXP77" s="61"/>
      <c r="PXQ77" s="61"/>
      <c r="PXR77" s="61"/>
      <c r="PXS77" s="61"/>
      <c r="PXT77" s="61"/>
      <c r="PXU77" s="61"/>
      <c r="PXV77" s="61"/>
      <c r="PXW77" s="61"/>
      <c r="PXX77" s="61"/>
      <c r="PXY77" s="61"/>
      <c r="PXZ77" s="61"/>
      <c r="PYA77" s="61"/>
      <c r="PYB77" s="61"/>
      <c r="PYC77" s="61"/>
      <c r="PYD77" s="61"/>
      <c r="PYE77" s="61"/>
      <c r="PYF77" s="61"/>
      <c r="PYG77" s="61"/>
      <c r="PYH77" s="61"/>
      <c r="PYI77" s="61"/>
      <c r="PYJ77" s="61"/>
      <c r="PYK77" s="61"/>
      <c r="PYL77" s="61"/>
      <c r="PYM77" s="61"/>
      <c r="PYN77" s="61"/>
      <c r="PYO77" s="61"/>
      <c r="PYP77" s="61"/>
      <c r="PYQ77" s="61"/>
      <c r="PYR77" s="61"/>
      <c r="PYS77" s="61"/>
      <c r="PYT77" s="61"/>
      <c r="PYU77" s="61"/>
      <c r="PYV77" s="61"/>
      <c r="PYW77" s="61"/>
      <c r="PYX77" s="61"/>
      <c r="PYY77" s="61"/>
      <c r="PYZ77" s="61"/>
      <c r="PZA77" s="61"/>
      <c r="PZB77" s="61"/>
      <c r="PZC77" s="61"/>
      <c r="PZD77" s="61"/>
      <c r="PZE77" s="61"/>
      <c r="PZF77" s="61"/>
      <c r="PZG77" s="61"/>
      <c r="PZH77" s="61"/>
      <c r="PZI77" s="61"/>
      <c r="PZJ77" s="61"/>
      <c r="PZK77" s="61"/>
      <c r="PZL77" s="61"/>
      <c r="PZM77" s="61"/>
      <c r="PZN77" s="61"/>
      <c r="PZO77" s="61"/>
      <c r="PZP77" s="61"/>
      <c r="PZQ77" s="61"/>
      <c r="PZR77" s="61"/>
      <c r="PZS77" s="61"/>
      <c r="PZT77" s="61"/>
      <c r="PZU77" s="61"/>
      <c r="PZV77" s="61"/>
      <c r="PZW77" s="61"/>
      <c r="PZX77" s="61"/>
      <c r="PZY77" s="61"/>
      <c r="PZZ77" s="61"/>
      <c r="QAA77" s="61"/>
      <c r="QAB77" s="61"/>
      <c r="QAC77" s="61"/>
      <c r="QAD77" s="61"/>
      <c r="QAE77" s="61"/>
      <c r="QAF77" s="61"/>
      <c r="QAG77" s="61"/>
      <c r="QAH77" s="61"/>
      <c r="QAI77" s="61"/>
      <c r="QAJ77" s="61"/>
      <c r="QAK77" s="61"/>
      <c r="QAL77" s="61"/>
      <c r="QAM77" s="61"/>
      <c r="QAN77" s="61"/>
      <c r="QAO77" s="61"/>
      <c r="QAP77" s="61"/>
      <c r="QAQ77" s="61"/>
      <c r="QAR77" s="61"/>
      <c r="QAS77" s="61"/>
      <c r="QAT77" s="61"/>
      <c r="QAU77" s="61"/>
      <c r="QAV77" s="61"/>
      <c r="QAW77" s="61"/>
      <c r="QAX77" s="61"/>
      <c r="QAY77" s="61"/>
      <c r="QAZ77" s="61"/>
      <c r="QBA77" s="61"/>
      <c r="QBB77" s="61"/>
      <c r="QBC77" s="61"/>
      <c r="QBD77" s="61"/>
      <c r="QBE77" s="61"/>
      <c r="QBF77" s="61"/>
      <c r="QBG77" s="61"/>
      <c r="QBH77" s="61"/>
      <c r="QBI77" s="61"/>
      <c r="QBJ77" s="61"/>
      <c r="QBK77" s="61"/>
      <c r="QBL77" s="61"/>
      <c r="QBM77" s="61"/>
      <c r="QBN77" s="61"/>
      <c r="QBO77" s="61"/>
      <c r="QBP77" s="61"/>
      <c r="QBQ77" s="61"/>
      <c r="QBR77" s="61"/>
      <c r="QBS77" s="61"/>
      <c r="QBT77" s="61"/>
      <c r="QBU77" s="61"/>
      <c r="QBV77" s="61"/>
      <c r="QBW77" s="61"/>
      <c r="QBX77" s="61"/>
      <c r="QBY77" s="61"/>
      <c r="QBZ77" s="61"/>
      <c r="QCA77" s="61"/>
      <c r="QCB77" s="61"/>
      <c r="QCC77" s="61"/>
      <c r="QCD77" s="61"/>
      <c r="QCE77" s="61"/>
      <c r="QCF77" s="61"/>
      <c r="QCG77" s="61"/>
      <c r="QCH77" s="61"/>
      <c r="QCI77" s="61"/>
      <c r="QCJ77" s="61"/>
      <c r="QCK77" s="61"/>
      <c r="QCL77" s="61"/>
      <c r="QCM77" s="61"/>
      <c r="QCN77" s="61"/>
      <c r="QCO77" s="61"/>
      <c r="QCP77" s="61"/>
      <c r="QCQ77" s="61"/>
      <c r="QCR77" s="61"/>
      <c r="QCS77" s="61"/>
      <c r="QCT77" s="61"/>
      <c r="QCU77" s="61"/>
      <c r="QCV77" s="61"/>
      <c r="QCW77" s="61"/>
      <c r="QCX77" s="61"/>
      <c r="QCY77" s="61"/>
      <c r="QCZ77" s="61"/>
      <c r="QDA77" s="61"/>
      <c r="QDB77" s="61"/>
      <c r="QDC77" s="61"/>
      <c r="QDD77" s="61"/>
      <c r="QDE77" s="61"/>
      <c r="QDF77" s="61"/>
      <c r="QDG77" s="61"/>
      <c r="QDH77" s="61"/>
      <c r="QDI77" s="61"/>
      <c r="QDJ77" s="61"/>
      <c r="QDK77" s="61"/>
      <c r="QDL77" s="61"/>
      <c r="QDM77" s="61"/>
      <c r="QDN77" s="61"/>
      <c r="QDO77" s="61"/>
      <c r="QDP77" s="61"/>
      <c r="QDQ77" s="61"/>
      <c r="QDR77" s="61"/>
      <c r="QDS77" s="61"/>
      <c r="QDT77" s="61"/>
      <c r="QDU77" s="61"/>
      <c r="QDV77" s="61"/>
      <c r="QDW77" s="61"/>
      <c r="QDX77" s="61"/>
      <c r="QDY77" s="61"/>
      <c r="QDZ77" s="61"/>
      <c r="QEA77" s="61"/>
      <c r="QEB77" s="61"/>
      <c r="QEC77" s="61"/>
      <c r="QED77" s="61"/>
      <c r="QEE77" s="61"/>
      <c r="QEF77" s="61"/>
      <c r="QEG77" s="61"/>
      <c r="QEH77" s="61"/>
      <c r="QEI77" s="61"/>
      <c r="QEJ77" s="61"/>
      <c r="QEK77" s="61"/>
      <c r="QEL77" s="61"/>
      <c r="QEM77" s="61"/>
      <c r="QEN77" s="61"/>
      <c r="QEO77" s="61"/>
      <c r="QEP77" s="61"/>
      <c r="QEQ77" s="61"/>
      <c r="QER77" s="61"/>
      <c r="QES77" s="61"/>
      <c r="QET77" s="61"/>
      <c r="QEU77" s="61"/>
      <c r="QEV77" s="61"/>
      <c r="QEW77" s="61"/>
      <c r="QEX77" s="61"/>
      <c r="QEY77" s="61"/>
      <c r="QEZ77" s="61"/>
      <c r="QFA77" s="61"/>
      <c r="QFB77" s="61"/>
      <c r="QFC77" s="61"/>
      <c r="QFD77" s="61"/>
      <c r="QFE77" s="61"/>
      <c r="QFF77" s="61"/>
      <c r="QFG77" s="61"/>
      <c r="QFH77" s="61"/>
      <c r="QFI77" s="61"/>
      <c r="QFJ77" s="61"/>
      <c r="QFK77" s="61"/>
      <c r="QFL77" s="61"/>
      <c r="QFM77" s="61"/>
      <c r="QFN77" s="61"/>
      <c r="QFO77" s="61"/>
      <c r="QFP77" s="61"/>
      <c r="QFQ77" s="61"/>
      <c r="QFR77" s="61"/>
      <c r="QFS77" s="61"/>
      <c r="QFT77" s="61"/>
      <c r="QFU77" s="61"/>
      <c r="QFV77" s="61"/>
      <c r="QFW77" s="61"/>
      <c r="QFX77" s="61"/>
      <c r="QFY77" s="61"/>
      <c r="QFZ77" s="61"/>
      <c r="QGA77" s="61"/>
      <c r="QGB77" s="61"/>
      <c r="QGC77" s="61"/>
      <c r="QGD77" s="61"/>
      <c r="QGE77" s="61"/>
      <c r="QGF77" s="61"/>
      <c r="QGG77" s="61"/>
      <c r="QGH77" s="61"/>
      <c r="QGI77" s="61"/>
      <c r="QGJ77" s="61"/>
      <c r="QGK77" s="61"/>
      <c r="QGL77" s="61"/>
      <c r="QGM77" s="61"/>
      <c r="QGN77" s="61"/>
      <c r="QGO77" s="61"/>
      <c r="QGP77" s="61"/>
      <c r="QGQ77" s="61"/>
      <c r="QGR77" s="61"/>
      <c r="QGS77" s="61"/>
      <c r="QGT77" s="61"/>
      <c r="QGU77" s="61"/>
      <c r="QGV77" s="61"/>
      <c r="QGW77" s="61"/>
      <c r="QGX77" s="61"/>
      <c r="QGY77" s="61"/>
      <c r="QGZ77" s="61"/>
      <c r="QHA77" s="61"/>
      <c r="QHB77" s="61"/>
      <c r="QHC77" s="61"/>
      <c r="QHD77" s="61"/>
      <c r="QHE77" s="61"/>
      <c r="QHF77" s="61"/>
      <c r="QHG77" s="61"/>
      <c r="QHH77" s="61"/>
      <c r="QHI77" s="61"/>
      <c r="QHJ77" s="61"/>
      <c r="QHK77" s="61"/>
      <c r="QHL77" s="61"/>
      <c r="QHM77" s="61"/>
      <c r="QHN77" s="61"/>
      <c r="QHO77" s="61"/>
      <c r="QHP77" s="61"/>
      <c r="QHQ77" s="61"/>
      <c r="QHR77" s="61"/>
      <c r="QHS77" s="61"/>
      <c r="QHT77" s="61"/>
      <c r="QHU77" s="61"/>
      <c r="QHV77" s="61"/>
      <c r="QHW77" s="61"/>
      <c r="QHX77" s="61"/>
      <c r="QHY77" s="61"/>
      <c r="QHZ77" s="61"/>
      <c r="QIA77" s="61"/>
      <c r="QIB77" s="61"/>
      <c r="QIC77" s="61"/>
      <c r="QID77" s="61"/>
      <c r="QIE77" s="61"/>
      <c r="QIF77" s="61"/>
      <c r="QIG77" s="61"/>
      <c r="QIH77" s="61"/>
      <c r="QII77" s="61"/>
      <c r="QIJ77" s="61"/>
      <c r="QIK77" s="61"/>
      <c r="QIL77" s="61"/>
      <c r="QIM77" s="61"/>
      <c r="QIN77" s="61"/>
      <c r="QIO77" s="61"/>
      <c r="QIP77" s="61"/>
      <c r="QIQ77" s="61"/>
      <c r="QIR77" s="61"/>
      <c r="QIS77" s="61"/>
      <c r="QIT77" s="61"/>
      <c r="QIU77" s="61"/>
      <c r="QIV77" s="61"/>
      <c r="QIW77" s="61"/>
      <c r="QIX77" s="61"/>
      <c r="QIY77" s="61"/>
      <c r="QIZ77" s="61"/>
      <c r="QJA77" s="61"/>
      <c r="QJB77" s="61"/>
      <c r="QJC77" s="61"/>
      <c r="QJD77" s="61"/>
      <c r="QJE77" s="61"/>
      <c r="QJF77" s="61"/>
      <c r="QJG77" s="61"/>
      <c r="QJH77" s="61"/>
      <c r="QJI77" s="61"/>
      <c r="QJJ77" s="61"/>
      <c r="QJK77" s="61"/>
      <c r="QJL77" s="61"/>
      <c r="QJM77" s="61"/>
      <c r="QJN77" s="61"/>
      <c r="QJO77" s="61"/>
      <c r="QJP77" s="61"/>
      <c r="QJQ77" s="61"/>
      <c r="QJR77" s="61"/>
      <c r="QJS77" s="61"/>
      <c r="QJT77" s="61"/>
      <c r="QJU77" s="61"/>
      <c r="QJV77" s="61"/>
      <c r="QJW77" s="61"/>
      <c r="QJX77" s="61"/>
      <c r="QJY77" s="61"/>
      <c r="QJZ77" s="61"/>
      <c r="QKA77" s="61"/>
      <c r="QKB77" s="61"/>
      <c r="QKC77" s="61"/>
      <c r="QKD77" s="61"/>
      <c r="QKE77" s="61"/>
      <c r="QKF77" s="61"/>
      <c r="QKG77" s="61"/>
      <c r="QKH77" s="61"/>
      <c r="QKI77" s="61"/>
      <c r="QKJ77" s="61"/>
      <c r="QKK77" s="61"/>
      <c r="QKL77" s="61"/>
      <c r="QKM77" s="61"/>
      <c r="QKN77" s="61"/>
      <c r="QKO77" s="61"/>
      <c r="QKP77" s="61"/>
      <c r="QKQ77" s="61"/>
      <c r="QKR77" s="61"/>
      <c r="QKS77" s="61"/>
      <c r="QKT77" s="61"/>
      <c r="QKU77" s="61"/>
      <c r="QKV77" s="61"/>
      <c r="QKW77" s="61"/>
      <c r="QKX77" s="61"/>
      <c r="QKY77" s="61"/>
      <c r="QKZ77" s="61"/>
      <c r="QLA77" s="61"/>
      <c r="QLB77" s="61"/>
      <c r="QLC77" s="61"/>
      <c r="QLD77" s="61"/>
      <c r="QLE77" s="61"/>
      <c r="QLF77" s="61"/>
      <c r="QLG77" s="61"/>
      <c r="QLH77" s="61"/>
      <c r="QLI77" s="61"/>
      <c r="QLJ77" s="61"/>
      <c r="QLK77" s="61"/>
      <c r="QLL77" s="61"/>
      <c r="QLM77" s="61"/>
      <c r="QLN77" s="61"/>
      <c r="QLO77" s="61"/>
      <c r="QLP77" s="61"/>
      <c r="QLQ77" s="61"/>
      <c r="QLR77" s="61"/>
      <c r="QLS77" s="61"/>
      <c r="QLT77" s="61"/>
      <c r="QLU77" s="61"/>
      <c r="QLV77" s="61"/>
      <c r="QLW77" s="61"/>
      <c r="QLX77" s="61"/>
      <c r="QLY77" s="61"/>
      <c r="QLZ77" s="61"/>
      <c r="QMA77" s="61"/>
      <c r="QMB77" s="61"/>
      <c r="QMC77" s="61"/>
      <c r="QMD77" s="61"/>
      <c r="QME77" s="61"/>
      <c r="QMF77" s="61"/>
      <c r="QMG77" s="61"/>
      <c r="QMH77" s="61"/>
      <c r="QMI77" s="61"/>
      <c r="QMJ77" s="61"/>
      <c r="QMK77" s="61"/>
      <c r="QML77" s="61"/>
      <c r="QMM77" s="61"/>
      <c r="QMN77" s="61"/>
      <c r="QMO77" s="61"/>
      <c r="QMP77" s="61"/>
      <c r="QMQ77" s="61"/>
      <c r="QMR77" s="61"/>
      <c r="QMS77" s="61"/>
      <c r="QMT77" s="61"/>
      <c r="QMU77" s="61"/>
      <c r="QMV77" s="61"/>
      <c r="QMW77" s="61"/>
      <c r="QMX77" s="61"/>
      <c r="QMY77" s="61"/>
      <c r="QMZ77" s="61"/>
      <c r="QNA77" s="61"/>
      <c r="QNB77" s="61"/>
      <c r="QNC77" s="61"/>
      <c r="QND77" s="61"/>
      <c r="QNE77" s="61"/>
      <c r="QNF77" s="61"/>
      <c r="QNG77" s="61"/>
      <c r="QNH77" s="61"/>
      <c r="QNI77" s="61"/>
      <c r="QNJ77" s="61"/>
      <c r="QNK77" s="61"/>
      <c r="QNL77" s="61"/>
      <c r="QNM77" s="61"/>
      <c r="QNN77" s="61"/>
      <c r="QNO77" s="61"/>
      <c r="QNP77" s="61"/>
      <c r="QNQ77" s="61"/>
      <c r="QNR77" s="61"/>
      <c r="QNS77" s="61"/>
      <c r="QNT77" s="61"/>
      <c r="QNU77" s="61"/>
      <c r="QNV77" s="61"/>
      <c r="QNW77" s="61"/>
      <c r="QNX77" s="61"/>
      <c r="QNY77" s="61"/>
      <c r="QNZ77" s="61"/>
      <c r="QOA77" s="61"/>
      <c r="QOB77" s="61"/>
      <c r="QOC77" s="61"/>
      <c r="QOD77" s="61"/>
      <c r="QOE77" s="61"/>
      <c r="QOF77" s="61"/>
      <c r="QOG77" s="61"/>
      <c r="QOH77" s="61"/>
      <c r="QOI77" s="61"/>
      <c r="QOJ77" s="61"/>
      <c r="QOK77" s="61"/>
      <c r="QOL77" s="61"/>
      <c r="QOM77" s="61"/>
      <c r="QON77" s="61"/>
      <c r="QOO77" s="61"/>
      <c r="QOP77" s="61"/>
      <c r="QOQ77" s="61"/>
      <c r="QOR77" s="61"/>
      <c r="QOS77" s="61"/>
      <c r="QOT77" s="61"/>
      <c r="QOU77" s="61"/>
      <c r="QOV77" s="61"/>
      <c r="QOW77" s="61"/>
      <c r="QOX77" s="61"/>
      <c r="QOY77" s="61"/>
      <c r="QOZ77" s="61"/>
      <c r="QPA77" s="61"/>
      <c r="QPB77" s="61"/>
      <c r="QPC77" s="61"/>
      <c r="QPD77" s="61"/>
      <c r="QPE77" s="61"/>
      <c r="QPF77" s="61"/>
      <c r="QPG77" s="61"/>
      <c r="QPH77" s="61"/>
      <c r="QPI77" s="61"/>
      <c r="QPJ77" s="61"/>
      <c r="QPK77" s="61"/>
      <c r="QPL77" s="61"/>
      <c r="QPM77" s="61"/>
      <c r="QPN77" s="61"/>
      <c r="QPO77" s="61"/>
      <c r="QPP77" s="61"/>
      <c r="QPQ77" s="61"/>
      <c r="QPR77" s="61"/>
      <c r="QPS77" s="61"/>
      <c r="QPT77" s="61"/>
      <c r="QPU77" s="61"/>
      <c r="QPV77" s="61"/>
      <c r="QPW77" s="61"/>
      <c r="QPX77" s="61"/>
      <c r="QPY77" s="61"/>
      <c r="QPZ77" s="61"/>
      <c r="QQA77" s="61"/>
      <c r="QQB77" s="61"/>
      <c r="QQC77" s="61"/>
      <c r="QQD77" s="61"/>
      <c r="QQE77" s="61"/>
      <c r="QQF77" s="61"/>
      <c r="QQG77" s="61"/>
      <c r="QQH77" s="61"/>
      <c r="QQI77" s="61"/>
      <c r="QQJ77" s="61"/>
      <c r="QQK77" s="61"/>
      <c r="QQL77" s="61"/>
      <c r="QQM77" s="61"/>
      <c r="QQN77" s="61"/>
      <c r="QQO77" s="61"/>
      <c r="QQP77" s="61"/>
      <c r="QQQ77" s="61"/>
      <c r="QQR77" s="61"/>
      <c r="QQS77" s="61"/>
      <c r="QQT77" s="61"/>
      <c r="QQU77" s="61"/>
      <c r="QQV77" s="61"/>
      <c r="QQW77" s="61"/>
      <c r="QQX77" s="61"/>
      <c r="QQY77" s="61"/>
      <c r="QQZ77" s="61"/>
      <c r="QRA77" s="61"/>
      <c r="QRB77" s="61"/>
      <c r="QRC77" s="61"/>
      <c r="QRD77" s="61"/>
      <c r="QRE77" s="61"/>
      <c r="QRF77" s="61"/>
      <c r="QRG77" s="61"/>
      <c r="QRH77" s="61"/>
      <c r="QRI77" s="61"/>
      <c r="QRJ77" s="61"/>
      <c r="QRK77" s="61"/>
      <c r="QRL77" s="61"/>
      <c r="QRM77" s="61"/>
      <c r="QRN77" s="61"/>
      <c r="QRO77" s="61"/>
      <c r="QRP77" s="61"/>
      <c r="QRQ77" s="61"/>
      <c r="QRR77" s="61"/>
      <c r="QRS77" s="61"/>
      <c r="QRT77" s="61"/>
      <c r="QRU77" s="61"/>
      <c r="QRV77" s="61"/>
      <c r="QRW77" s="61"/>
      <c r="QRX77" s="61"/>
      <c r="QRY77" s="61"/>
      <c r="QRZ77" s="61"/>
      <c r="QSA77" s="61"/>
      <c r="QSB77" s="61"/>
      <c r="QSC77" s="61"/>
      <c r="QSD77" s="61"/>
      <c r="QSE77" s="61"/>
      <c r="QSF77" s="61"/>
      <c r="QSG77" s="61"/>
      <c r="QSH77" s="61"/>
      <c r="QSI77" s="61"/>
      <c r="QSJ77" s="61"/>
      <c r="QSK77" s="61"/>
      <c r="QSL77" s="61"/>
      <c r="QSM77" s="61"/>
      <c r="QSN77" s="61"/>
      <c r="QSO77" s="61"/>
      <c r="QSP77" s="61"/>
      <c r="QSQ77" s="61"/>
      <c r="QSR77" s="61"/>
      <c r="QSS77" s="61"/>
      <c r="QST77" s="61"/>
      <c r="QSU77" s="61"/>
      <c r="QSV77" s="61"/>
      <c r="QSW77" s="61"/>
      <c r="QSX77" s="61"/>
      <c r="QSY77" s="61"/>
      <c r="QSZ77" s="61"/>
      <c r="QTA77" s="61"/>
      <c r="QTB77" s="61"/>
      <c r="QTC77" s="61"/>
      <c r="QTD77" s="61"/>
      <c r="QTE77" s="61"/>
      <c r="QTF77" s="61"/>
      <c r="QTG77" s="61"/>
      <c r="QTH77" s="61"/>
      <c r="QTI77" s="61"/>
      <c r="QTJ77" s="61"/>
      <c r="QTK77" s="61"/>
      <c r="QTL77" s="61"/>
      <c r="QTM77" s="61"/>
      <c r="QTN77" s="61"/>
      <c r="QTO77" s="61"/>
      <c r="QTP77" s="61"/>
      <c r="QTQ77" s="61"/>
      <c r="QTR77" s="61"/>
      <c r="QTS77" s="61"/>
      <c r="QTT77" s="61"/>
      <c r="QTU77" s="61"/>
      <c r="QTV77" s="61"/>
      <c r="QTW77" s="61"/>
      <c r="QTX77" s="61"/>
      <c r="QTY77" s="61"/>
      <c r="QTZ77" s="61"/>
      <c r="QUA77" s="61"/>
      <c r="QUB77" s="61"/>
      <c r="QUC77" s="61"/>
      <c r="QUD77" s="61"/>
      <c r="QUE77" s="61"/>
      <c r="QUF77" s="61"/>
      <c r="QUG77" s="61"/>
      <c r="QUH77" s="61"/>
      <c r="QUI77" s="61"/>
      <c r="QUJ77" s="61"/>
      <c r="QUK77" s="61"/>
      <c r="QUL77" s="61"/>
      <c r="QUM77" s="61"/>
      <c r="QUN77" s="61"/>
      <c r="QUO77" s="61"/>
      <c r="QUP77" s="61"/>
      <c r="QUQ77" s="61"/>
      <c r="QUR77" s="61"/>
      <c r="QUS77" s="61"/>
      <c r="QUT77" s="61"/>
      <c r="QUU77" s="61"/>
      <c r="QUV77" s="61"/>
      <c r="QUW77" s="61"/>
      <c r="QUX77" s="61"/>
      <c r="QUY77" s="61"/>
      <c r="QUZ77" s="61"/>
      <c r="QVA77" s="61"/>
      <c r="QVB77" s="61"/>
      <c r="QVC77" s="61"/>
      <c r="QVD77" s="61"/>
      <c r="QVE77" s="61"/>
      <c r="QVF77" s="61"/>
      <c r="QVG77" s="61"/>
      <c r="QVH77" s="61"/>
      <c r="QVI77" s="61"/>
      <c r="QVJ77" s="61"/>
      <c r="QVK77" s="61"/>
      <c r="QVL77" s="61"/>
      <c r="QVM77" s="61"/>
      <c r="QVN77" s="61"/>
      <c r="QVO77" s="61"/>
      <c r="QVP77" s="61"/>
      <c r="QVQ77" s="61"/>
      <c r="QVR77" s="61"/>
      <c r="QVS77" s="61"/>
      <c r="QVT77" s="61"/>
      <c r="QVU77" s="61"/>
      <c r="QVV77" s="61"/>
      <c r="QVW77" s="61"/>
      <c r="QVX77" s="61"/>
      <c r="QVY77" s="61"/>
      <c r="QVZ77" s="61"/>
      <c r="QWA77" s="61"/>
      <c r="QWB77" s="61"/>
      <c r="QWC77" s="61"/>
      <c r="QWD77" s="61"/>
      <c r="QWE77" s="61"/>
      <c r="QWF77" s="61"/>
      <c r="QWG77" s="61"/>
      <c r="QWH77" s="61"/>
      <c r="QWI77" s="61"/>
      <c r="QWJ77" s="61"/>
      <c r="QWK77" s="61"/>
      <c r="QWL77" s="61"/>
      <c r="QWM77" s="61"/>
      <c r="QWN77" s="61"/>
      <c r="QWO77" s="61"/>
      <c r="QWP77" s="61"/>
      <c r="QWQ77" s="61"/>
      <c r="QWR77" s="61"/>
      <c r="QWS77" s="61"/>
      <c r="QWT77" s="61"/>
      <c r="QWU77" s="61"/>
      <c r="QWV77" s="61"/>
      <c r="QWW77" s="61"/>
      <c r="QWX77" s="61"/>
      <c r="QWY77" s="61"/>
      <c r="QWZ77" s="61"/>
      <c r="QXA77" s="61"/>
      <c r="QXB77" s="61"/>
      <c r="QXC77" s="61"/>
      <c r="QXD77" s="61"/>
      <c r="QXE77" s="61"/>
      <c r="QXF77" s="61"/>
      <c r="QXG77" s="61"/>
      <c r="QXH77" s="61"/>
      <c r="QXI77" s="61"/>
      <c r="QXJ77" s="61"/>
      <c r="QXK77" s="61"/>
      <c r="QXL77" s="61"/>
      <c r="QXM77" s="61"/>
      <c r="QXN77" s="61"/>
      <c r="QXO77" s="61"/>
      <c r="QXP77" s="61"/>
      <c r="QXQ77" s="61"/>
      <c r="QXR77" s="61"/>
      <c r="QXS77" s="61"/>
      <c r="QXT77" s="61"/>
      <c r="QXU77" s="61"/>
      <c r="QXV77" s="61"/>
      <c r="QXW77" s="61"/>
      <c r="QXX77" s="61"/>
      <c r="QXY77" s="61"/>
      <c r="QXZ77" s="61"/>
      <c r="QYA77" s="61"/>
      <c r="QYB77" s="61"/>
      <c r="QYC77" s="61"/>
      <c r="QYD77" s="61"/>
      <c r="QYE77" s="61"/>
      <c r="QYF77" s="61"/>
      <c r="QYG77" s="61"/>
      <c r="QYH77" s="61"/>
      <c r="QYI77" s="61"/>
      <c r="QYJ77" s="61"/>
      <c r="QYK77" s="61"/>
      <c r="QYL77" s="61"/>
      <c r="QYM77" s="61"/>
      <c r="QYN77" s="61"/>
      <c r="QYO77" s="61"/>
      <c r="QYP77" s="61"/>
      <c r="QYQ77" s="61"/>
      <c r="QYR77" s="61"/>
      <c r="QYS77" s="61"/>
      <c r="QYT77" s="61"/>
      <c r="QYU77" s="61"/>
      <c r="QYV77" s="61"/>
      <c r="QYW77" s="61"/>
      <c r="QYX77" s="61"/>
      <c r="QYY77" s="61"/>
      <c r="QYZ77" s="61"/>
      <c r="QZA77" s="61"/>
      <c r="QZB77" s="61"/>
      <c r="QZC77" s="61"/>
      <c r="QZD77" s="61"/>
      <c r="QZE77" s="61"/>
      <c r="QZF77" s="61"/>
      <c r="QZG77" s="61"/>
      <c r="QZH77" s="61"/>
      <c r="QZI77" s="61"/>
      <c r="QZJ77" s="61"/>
      <c r="QZK77" s="61"/>
      <c r="QZL77" s="61"/>
      <c r="QZM77" s="61"/>
      <c r="QZN77" s="61"/>
      <c r="QZO77" s="61"/>
      <c r="QZP77" s="61"/>
      <c r="QZQ77" s="61"/>
      <c r="QZR77" s="61"/>
      <c r="QZS77" s="61"/>
      <c r="QZT77" s="61"/>
      <c r="QZU77" s="61"/>
      <c r="QZV77" s="61"/>
      <c r="QZW77" s="61"/>
      <c r="QZX77" s="61"/>
      <c r="QZY77" s="61"/>
      <c r="QZZ77" s="61"/>
      <c r="RAA77" s="61"/>
      <c r="RAB77" s="61"/>
      <c r="RAC77" s="61"/>
      <c r="RAD77" s="61"/>
      <c r="RAE77" s="61"/>
      <c r="RAF77" s="61"/>
      <c r="RAG77" s="61"/>
      <c r="RAH77" s="61"/>
      <c r="RAI77" s="61"/>
      <c r="RAJ77" s="61"/>
      <c r="RAK77" s="61"/>
      <c r="RAL77" s="61"/>
      <c r="RAM77" s="61"/>
      <c r="RAN77" s="61"/>
      <c r="RAO77" s="61"/>
      <c r="RAP77" s="61"/>
      <c r="RAQ77" s="61"/>
      <c r="RAR77" s="61"/>
      <c r="RAS77" s="61"/>
      <c r="RAT77" s="61"/>
      <c r="RAU77" s="61"/>
      <c r="RAV77" s="61"/>
      <c r="RAW77" s="61"/>
      <c r="RAX77" s="61"/>
      <c r="RAY77" s="61"/>
      <c r="RAZ77" s="61"/>
      <c r="RBA77" s="61"/>
      <c r="RBB77" s="61"/>
      <c r="RBC77" s="61"/>
      <c r="RBD77" s="61"/>
      <c r="RBE77" s="61"/>
      <c r="RBF77" s="61"/>
      <c r="RBG77" s="61"/>
      <c r="RBH77" s="61"/>
      <c r="RBI77" s="61"/>
      <c r="RBJ77" s="61"/>
      <c r="RBK77" s="61"/>
      <c r="RBL77" s="61"/>
      <c r="RBM77" s="61"/>
      <c r="RBN77" s="61"/>
      <c r="RBO77" s="61"/>
      <c r="RBP77" s="61"/>
      <c r="RBQ77" s="61"/>
      <c r="RBR77" s="61"/>
      <c r="RBS77" s="61"/>
      <c r="RBT77" s="61"/>
      <c r="RBU77" s="61"/>
      <c r="RBV77" s="61"/>
      <c r="RBW77" s="61"/>
      <c r="RBX77" s="61"/>
      <c r="RBY77" s="61"/>
      <c r="RBZ77" s="61"/>
      <c r="RCA77" s="61"/>
      <c r="RCB77" s="61"/>
      <c r="RCC77" s="61"/>
      <c r="RCD77" s="61"/>
      <c r="RCE77" s="61"/>
      <c r="RCF77" s="61"/>
      <c r="RCG77" s="61"/>
      <c r="RCH77" s="61"/>
      <c r="RCI77" s="61"/>
      <c r="RCJ77" s="61"/>
      <c r="RCK77" s="61"/>
      <c r="RCL77" s="61"/>
      <c r="RCM77" s="61"/>
      <c r="RCN77" s="61"/>
      <c r="RCO77" s="61"/>
      <c r="RCP77" s="61"/>
      <c r="RCQ77" s="61"/>
      <c r="RCR77" s="61"/>
      <c r="RCS77" s="61"/>
      <c r="RCT77" s="61"/>
      <c r="RCU77" s="61"/>
      <c r="RCV77" s="61"/>
      <c r="RCW77" s="61"/>
      <c r="RCX77" s="61"/>
      <c r="RCY77" s="61"/>
      <c r="RCZ77" s="61"/>
      <c r="RDA77" s="61"/>
      <c r="RDB77" s="61"/>
      <c r="RDC77" s="61"/>
      <c r="RDD77" s="61"/>
      <c r="RDE77" s="61"/>
      <c r="RDF77" s="61"/>
      <c r="RDG77" s="61"/>
      <c r="RDH77" s="61"/>
      <c r="RDI77" s="61"/>
      <c r="RDJ77" s="61"/>
      <c r="RDK77" s="61"/>
      <c r="RDL77" s="61"/>
      <c r="RDM77" s="61"/>
      <c r="RDN77" s="61"/>
      <c r="RDO77" s="61"/>
      <c r="RDP77" s="61"/>
      <c r="RDQ77" s="61"/>
      <c r="RDR77" s="61"/>
      <c r="RDS77" s="61"/>
      <c r="RDT77" s="61"/>
      <c r="RDU77" s="61"/>
      <c r="RDV77" s="61"/>
      <c r="RDW77" s="61"/>
      <c r="RDX77" s="61"/>
      <c r="RDY77" s="61"/>
      <c r="RDZ77" s="61"/>
      <c r="REA77" s="61"/>
      <c r="REB77" s="61"/>
      <c r="REC77" s="61"/>
      <c r="RED77" s="61"/>
      <c r="REE77" s="61"/>
      <c r="REF77" s="61"/>
      <c r="REG77" s="61"/>
      <c r="REH77" s="61"/>
      <c r="REI77" s="61"/>
      <c r="REJ77" s="61"/>
      <c r="REK77" s="61"/>
      <c r="REL77" s="61"/>
      <c r="REM77" s="61"/>
      <c r="REN77" s="61"/>
      <c r="REO77" s="61"/>
      <c r="REP77" s="61"/>
      <c r="REQ77" s="61"/>
      <c r="RER77" s="61"/>
      <c r="RES77" s="61"/>
      <c r="RET77" s="61"/>
      <c r="REU77" s="61"/>
      <c r="REV77" s="61"/>
      <c r="REW77" s="61"/>
      <c r="REX77" s="61"/>
      <c r="REY77" s="61"/>
      <c r="REZ77" s="61"/>
      <c r="RFA77" s="61"/>
      <c r="RFB77" s="61"/>
      <c r="RFC77" s="61"/>
      <c r="RFD77" s="61"/>
      <c r="RFE77" s="61"/>
      <c r="RFF77" s="61"/>
      <c r="RFG77" s="61"/>
      <c r="RFH77" s="61"/>
      <c r="RFI77" s="61"/>
      <c r="RFJ77" s="61"/>
      <c r="RFK77" s="61"/>
      <c r="RFL77" s="61"/>
      <c r="RFM77" s="61"/>
      <c r="RFN77" s="61"/>
      <c r="RFO77" s="61"/>
      <c r="RFP77" s="61"/>
      <c r="RFQ77" s="61"/>
      <c r="RFR77" s="61"/>
      <c r="RFS77" s="61"/>
      <c r="RFT77" s="61"/>
      <c r="RFU77" s="61"/>
      <c r="RFV77" s="61"/>
      <c r="RFW77" s="61"/>
      <c r="RFX77" s="61"/>
      <c r="RFY77" s="61"/>
      <c r="RFZ77" s="61"/>
      <c r="RGA77" s="61"/>
      <c r="RGB77" s="61"/>
      <c r="RGC77" s="61"/>
      <c r="RGD77" s="61"/>
      <c r="RGE77" s="61"/>
      <c r="RGF77" s="61"/>
      <c r="RGG77" s="61"/>
      <c r="RGH77" s="61"/>
      <c r="RGI77" s="61"/>
      <c r="RGJ77" s="61"/>
      <c r="RGK77" s="61"/>
      <c r="RGL77" s="61"/>
      <c r="RGM77" s="61"/>
      <c r="RGN77" s="61"/>
      <c r="RGO77" s="61"/>
      <c r="RGP77" s="61"/>
      <c r="RGQ77" s="61"/>
      <c r="RGR77" s="61"/>
      <c r="RGS77" s="61"/>
      <c r="RGT77" s="61"/>
      <c r="RGU77" s="61"/>
      <c r="RGV77" s="61"/>
      <c r="RGW77" s="61"/>
      <c r="RGX77" s="61"/>
      <c r="RGY77" s="61"/>
      <c r="RGZ77" s="61"/>
      <c r="RHA77" s="61"/>
      <c r="RHB77" s="61"/>
      <c r="RHC77" s="61"/>
      <c r="RHD77" s="61"/>
      <c r="RHE77" s="61"/>
      <c r="RHF77" s="61"/>
      <c r="RHG77" s="61"/>
      <c r="RHH77" s="61"/>
      <c r="RHI77" s="61"/>
      <c r="RHJ77" s="61"/>
      <c r="RHK77" s="61"/>
      <c r="RHL77" s="61"/>
      <c r="RHM77" s="61"/>
      <c r="RHN77" s="61"/>
      <c r="RHO77" s="61"/>
      <c r="RHP77" s="61"/>
      <c r="RHQ77" s="61"/>
      <c r="RHR77" s="61"/>
      <c r="RHS77" s="61"/>
      <c r="RHT77" s="61"/>
      <c r="RHU77" s="61"/>
      <c r="RHV77" s="61"/>
      <c r="RHW77" s="61"/>
      <c r="RHX77" s="61"/>
      <c r="RHY77" s="61"/>
      <c r="RHZ77" s="61"/>
      <c r="RIA77" s="61"/>
      <c r="RIB77" s="61"/>
      <c r="RIC77" s="61"/>
      <c r="RID77" s="61"/>
      <c r="RIE77" s="61"/>
      <c r="RIF77" s="61"/>
      <c r="RIG77" s="61"/>
      <c r="RIH77" s="61"/>
      <c r="RII77" s="61"/>
      <c r="RIJ77" s="61"/>
      <c r="RIK77" s="61"/>
      <c r="RIL77" s="61"/>
      <c r="RIM77" s="61"/>
      <c r="RIN77" s="61"/>
      <c r="RIO77" s="61"/>
      <c r="RIP77" s="61"/>
      <c r="RIQ77" s="61"/>
      <c r="RIR77" s="61"/>
      <c r="RIS77" s="61"/>
      <c r="RIT77" s="61"/>
      <c r="RIU77" s="61"/>
      <c r="RIV77" s="61"/>
      <c r="RIW77" s="61"/>
      <c r="RIX77" s="61"/>
      <c r="RIY77" s="61"/>
      <c r="RIZ77" s="61"/>
      <c r="RJA77" s="61"/>
      <c r="RJB77" s="61"/>
      <c r="RJC77" s="61"/>
      <c r="RJD77" s="61"/>
      <c r="RJE77" s="61"/>
      <c r="RJF77" s="61"/>
      <c r="RJG77" s="61"/>
      <c r="RJH77" s="61"/>
      <c r="RJI77" s="61"/>
      <c r="RJJ77" s="61"/>
      <c r="RJK77" s="61"/>
      <c r="RJL77" s="61"/>
      <c r="RJM77" s="61"/>
      <c r="RJN77" s="61"/>
      <c r="RJO77" s="61"/>
      <c r="RJP77" s="61"/>
      <c r="RJQ77" s="61"/>
      <c r="RJR77" s="61"/>
      <c r="RJS77" s="61"/>
      <c r="RJT77" s="61"/>
      <c r="RJU77" s="61"/>
      <c r="RJV77" s="61"/>
      <c r="RJW77" s="61"/>
      <c r="RJX77" s="61"/>
      <c r="RJY77" s="61"/>
      <c r="RJZ77" s="61"/>
      <c r="RKA77" s="61"/>
      <c r="RKB77" s="61"/>
      <c r="RKC77" s="61"/>
      <c r="RKD77" s="61"/>
      <c r="RKE77" s="61"/>
      <c r="RKF77" s="61"/>
      <c r="RKG77" s="61"/>
      <c r="RKH77" s="61"/>
      <c r="RKI77" s="61"/>
      <c r="RKJ77" s="61"/>
      <c r="RKK77" s="61"/>
      <c r="RKL77" s="61"/>
      <c r="RKM77" s="61"/>
      <c r="RKN77" s="61"/>
      <c r="RKO77" s="61"/>
      <c r="RKP77" s="61"/>
      <c r="RKQ77" s="61"/>
      <c r="RKR77" s="61"/>
      <c r="RKS77" s="61"/>
      <c r="RKT77" s="61"/>
      <c r="RKU77" s="61"/>
      <c r="RKV77" s="61"/>
      <c r="RKW77" s="61"/>
      <c r="RKX77" s="61"/>
      <c r="RKY77" s="61"/>
      <c r="RKZ77" s="61"/>
      <c r="RLA77" s="61"/>
      <c r="RLB77" s="61"/>
      <c r="RLC77" s="61"/>
      <c r="RLD77" s="61"/>
      <c r="RLE77" s="61"/>
      <c r="RLF77" s="61"/>
      <c r="RLG77" s="61"/>
      <c r="RLH77" s="61"/>
      <c r="RLI77" s="61"/>
      <c r="RLJ77" s="61"/>
      <c r="RLK77" s="61"/>
      <c r="RLL77" s="61"/>
      <c r="RLM77" s="61"/>
      <c r="RLN77" s="61"/>
      <c r="RLO77" s="61"/>
      <c r="RLP77" s="61"/>
      <c r="RLQ77" s="61"/>
      <c r="RLR77" s="61"/>
      <c r="RLS77" s="61"/>
      <c r="RLT77" s="61"/>
      <c r="RLU77" s="61"/>
      <c r="RLV77" s="61"/>
      <c r="RLW77" s="61"/>
      <c r="RLX77" s="61"/>
      <c r="RLY77" s="61"/>
      <c r="RLZ77" s="61"/>
      <c r="RMA77" s="61"/>
      <c r="RMB77" s="61"/>
      <c r="RMC77" s="61"/>
      <c r="RMD77" s="61"/>
      <c r="RME77" s="61"/>
      <c r="RMF77" s="61"/>
      <c r="RMG77" s="61"/>
      <c r="RMH77" s="61"/>
      <c r="RMI77" s="61"/>
      <c r="RMJ77" s="61"/>
      <c r="RMK77" s="61"/>
      <c r="RML77" s="61"/>
      <c r="RMM77" s="61"/>
      <c r="RMN77" s="61"/>
      <c r="RMO77" s="61"/>
      <c r="RMP77" s="61"/>
      <c r="RMQ77" s="61"/>
      <c r="RMR77" s="61"/>
      <c r="RMS77" s="61"/>
      <c r="RMT77" s="61"/>
      <c r="RMU77" s="61"/>
      <c r="RMV77" s="61"/>
      <c r="RMW77" s="61"/>
      <c r="RMX77" s="61"/>
      <c r="RMY77" s="61"/>
      <c r="RMZ77" s="61"/>
      <c r="RNA77" s="61"/>
      <c r="RNB77" s="61"/>
      <c r="RNC77" s="61"/>
      <c r="RND77" s="61"/>
      <c r="RNE77" s="61"/>
      <c r="RNF77" s="61"/>
      <c r="RNG77" s="61"/>
      <c r="RNH77" s="61"/>
      <c r="RNI77" s="61"/>
      <c r="RNJ77" s="61"/>
      <c r="RNK77" s="61"/>
      <c r="RNL77" s="61"/>
      <c r="RNM77" s="61"/>
      <c r="RNN77" s="61"/>
      <c r="RNO77" s="61"/>
      <c r="RNP77" s="61"/>
      <c r="RNQ77" s="61"/>
      <c r="RNR77" s="61"/>
      <c r="RNS77" s="61"/>
      <c r="RNT77" s="61"/>
      <c r="RNU77" s="61"/>
      <c r="RNV77" s="61"/>
      <c r="RNW77" s="61"/>
      <c r="RNX77" s="61"/>
      <c r="RNY77" s="61"/>
      <c r="RNZ77" s="61"/>
      <c r="ROA77" s="61"/>
      <c r="ROB77" s="61"/>
      <c r="ROC77" s="61"/>
      <c r="ROD77" s="61"/>
      <c r="ROE77" s="61"/>
      <c r="ROF77" s="61"/>
      <c r="ROG77" s="61"/>
      <c r="ROH77" s="61"/>
      <c r="ROI77" s="61"/>
      <c r="ROJ77" s="61"/>
      <c r="ROK77" s="61"/>
      <c r="ROL77" s="61"/>
      <c r="ROM77" s="61"/>
      <c r="RON77" s="61"/>
      <c r="ROO77" s="61"/>
      <c r="ROP77" s="61"/>
      <c r="ROQ77" s="61"/>
      <c r="ROR77" s="61"/>
      <c r="ROS77" s="61"/>
      <c r="ROT77" s="61"/>
      <c r="ROU77" s="61"/>
      <c r="ROV77" s="61"/>
      <c r="ROW77" s="61"/>
      <c r="ROX77" s="61"/>
      <c r="ROY77" s="61"/>
      <c r="ROZ77" s="61"/>
      <c r="RPA77" s="61"/>
      <c r="RPB77" s="61"/>
      <c r="RPC77" s="61"/>
      <c r="RPD77" s="61"/>
      <c r="RPE77" s="61"/>
      <c r="RPF77" s="61"/>
      <c r="RPG77" s="61"/>
      <c r="RPH77" s="61"/>
      <c r="RPI77" s="61"/>
      <c r="RPJ77" s="61"/>
      <c r="RPK77" s="61"/>
      <c r="RPL77" s="61"/>
      <c r="RPM77" s="61"/>
      <c r="RPN77" s="61"/>
      <c r="RPO77" s="61"/>
      <c r="RPP77" s="61"/>
      <c r="RPQ77" s="61"/>
      <c r="RPR77" s="61"/>
      <c r="RPS77" s="61"/>
      <c r="RPT77" s="61"/>
      <c r="RPU77" s="61"/>
      <c r="RPV77" s="61"/>
      <c r="RPW77" s="61"/>
      <c r="RPX77" s="61"/>
      <c r="RPY77" s="61"/>
      <c r="RPZ77" s="61"/>
      <c r="RQA77" s="61"/>
      <c r="RQB77" s="61"/>
      <c r="RQC77" s="61"/>
      <c r="RQD77" s="61"/>
      <c r="RQE77" s="61"/>
      <c r="RQF77" s="61"/>
      <c r="RQG77" s="61"/>
      <c r="RQH77" s="61"/>
      <c r="RQI77" s="61"/>
      <c r="RQJ77" s="61"/>
      <c r="RQK77" s="61"/>
      <c r="RQL77" s="61"/>
      <c r="RQM77" s="61"/>
      <c r="RQN77" s="61"/>
      <c r="RQO77" s="61"/>
      <c r="RQP77" s="61"/>
      <c r="RQQ77" s="61"/>
      <c r="RQR77" s="61"/>
      <c r="RQS77" s="61"/>
      <c r="RQT77" s="61"/>
      <c r="RQU77" s="61"/>
      <c r="RQV77" s="61"/>
      <c r="RQW77" s="61"/>
      <c r="RQX77" s="61"/>
      <c r="RQY77" s="61"/>
      <c r="RQZ77" s="61"/>
      <c r="RRA77" s="61"/>
      <c r="RRB77" s="61"/>
      <c r="RRC77" s="61"/>
      <c r="RRD77" s="61"/>
      <c r="RRE77" s="61"/>
      <c r="RRF77" s="61"/>
      <c r="RRG77" s="61"/>
      <c r="RRH77" s="61"/>
      <c r="RRI77" s="61"/>
      <c r="RRJ77" s="61"/>
      <c r="RRK77" s="61"/>
      <c r="RRL77" s="61"/>
      <c r="RRM77" s="61"/>
      <c r="RRN77" s="61"/>
      <c r="RRO77" s="61"/>
      <c r="RRP77" s="61"/>
      <c r="RRQ77" s="61"/>
      <c r="RRR77" s="61"/>
      <c r="RRS77" s="61"/>
      <c r="RRT77" s="61"/>
      <c r="RRU77" s="61"/>
      <c r="RRV77" s="61"/>
      <c r="RRW77" s="61"/>
      <c r="RRX77" s="61"/>
      <c r="RRY77" s="61"/>
      <c r="RRZ77" s="61"/>
      <c r="RSA77" s="61"/>
      <c r="RSB77" s="61"/>
      <c r="RSC77" s="61"/>
      <c r="RSD77" s="61"/>
      <c r="RSE77" s="61"/>
      <c r="RSF77" s="61"/>
      <c r="RSG77" s="61"/>
      <c r="RSH77" s="61"/>
      <c r="RSI77" s="61"/>
      <c r="RSJ77" s="61"/>
      <c r="RSK77" s="61"/>
      <c r="RSL77" s="61"/>
      <c r="RSM77" s="61"/>
      <c r="RSN77" s="61"/>
      <c r="RSO77" s="61"/>
      <c r="RSP77" s="61"/>
      <c r="RSQ77" s="61"/>
      <c r="RSR77" s="61"/>
      <c r="RSS77" s="61"/>
      <c r="RST77" s="61"/>
      <c r="RSU77" s="61"/>
      <c r="RSV77" s="61"/>
      <c r="RSW77" s="61"/>
      <c r="RSX77" s="61"/>
      <c r="RSY77" s="61"/>
      <c r="RSZ77" s="61"/>
      <c r="RTA77" s="61"/>
      <c r="RTB77" s="61"/>
      <c r="RTC77" s="61"/>
      <c r="RTD77" s="61"/>
      <c r="RTE77" s="61"/>
      <c r="RTF77" s="61"/>
      <c r="RTG77" s="61"/>
      <c r="RTH77" s="61"/>
      <c r="RTI77" s="61"/>
      <c r="RTJ77" s="61"/>
      <c r="RTK77" s="61"/>
      <c r="RTL77" s="61"/>
      <c r="RTM77" s="61"/>
      <c r="RTN77" s="61"/>
      <c r="RTO77" s="61"/>
      <c r="RTP77" s="61"/>
      <c r="RTQ77" s="61"/>
      <c r="RTR77" s="61"/>
      <c r="RTS77" s="61"/>
      <c r="RTT77" s="61"/>
      <c r="RTU77" s="61"/>
      <c r="RTV77" s="61"/>
      <c r="RTW77" s="61"/>
      <c r="RTX77" s="61"/>
      <c r="RTY77" s="61"/>
      <c r="RTZ77" s="61"/>
      <c r="RUA77" s="61"/>
      <c r="RUB77" s="61"/>
      <c r="RUC77" s="61"/>
      <c r="RUD77" s="61"/>
      <c r="RUE77" s="61"/>
      <c r="RUF77" s="61"/>
      <c r="RUG77" s="61"/>
      <c r="RUH77" s="61"/>
      <c r="RUI77" s="61"/>
      <c r="RUJ77" s="61"/>
      <c r="RUK77" s="61"/>
      <c r="RUL77" s="61"/>
      <c r="RUM77" s="61"/>
      <c r="RUN77" s="61"/>
      <c r="RUO77" s="61"/>
      <c r="RUP77" s="61"/>
      <c r="RUQ77" s="61"/>
      <c r="RUR77" s="61"/>
      <c r="RUS77" s="61"/>
      <c r="RUT77" s="61"/>
      <c r="RUU77" s="61"/>
      <c r="RUV77" s="61"/>
      <c r="RUW77" s="61"/>
      <c r="RUX77" s="61"/>
      <c r="RUY77" s="61"/>
      <c r="RUZ77" s="61"/>
      <c r="RVA77" s="61"/>
      <c r="RVB77" s="61"/>
      <c r="RVC77" s="61"/>
      <c r="RVD77" s="61"/>
      <c r="RVE77" s="61"/>
      <c r="RVF77" s="61"/>
      <c r="RVG77" s="61"/>
      <c r="RVH77" s="61"/>
      <c r="RVI77" s="61"/>
      <c r="RVJ77" s="61"/>
      <c r="RVK77" s="61"/>
      <c r="RVL77" s="61"/>
      <c r="RVM77" s="61"/>
      <c r="RVN77" s="61"/>
      <c r="RVO77" s="61"/>
      <c r="RVP77" s="61"/>
      <c r="RVQ77" s="61"/>
      <c r="RVR77" s="61"/>
      <c r="RVS77" s="61"/>
      <c r="RVT77" s="61"/>
      <c r="RVU77" s="61"/>
      <c r="RVV77" s="61"/>
      <c r="RVW77" s="61"/>
      <c r="RVX77" s="61"/>
      <c r="RVY77" s="61"/>
      <c r="RVZ77" s="61"/>
      <c r="RWA77" s="61"/>
      <c r="RWB77" s="61"/>
      <c r="RWC77" s="61"/>
      <c r="RWD77" s="61"/>
      <c r="RWE77" s="61"/>
      <c r="RWF77" s="61"/>
      <c r="RWG77" s="61"/>
      <c r="RWH77" s="61"/>
      <c r="RWI77" s="61"/>
      <c r="RWJ77" s="61"/>
      <c r="RWK77" s="61"/>
      <c r="RWL77" s="61"/>
      <c r="RWM77" s="61"/>
      <c r="RWN77" s="61"/>
      <c r="RWO77" s="61"/>
      <c r="RWP77" s="61"/>
      <c r="RWQ77" s="61"/>
      <c r="RWR77" s="61"/>
      <c r="RWS77" s="61"/>
      <c r="RWT77" s="61"/>
      <c r="RWU77" s="61"/>
      <c r="RWV77" s="61"/>
      <c r="RWW77" s="61"/>
      <c r="RWX77" s="61"/>
      <c r="RWY77" s="61"/>
      <c r="RWZ77" s="61"/>
      <c r="RXA77" s="61"/>
      <c r="RXB77" s="61"/>
      <c r="RXC77" s="61"/>
      <c r="RXD77" s="61"/>
      <c r="RXE77" s="61"/>
      <c r="RXF77" s="61"/>
      <c r="RXG77" s="61"/>
      <c r="RXH77" s="61"/>
      <c r="RXI77" s="61"/>
      <c r="RXJ77" s="61"/>
      <c r="RXK77" s="61"/>
      <c r="RXL77" s="61"/>
      <c r="RXM77" s="61"/>
      <c r="RXN77" s="61"/>
      <c r="RXO77" s="61"/>
      <c r="RXP77" s="61"/>
      <c r="RXQ77" s="61"/>
      <c r="RXR77" s="61"/>
      <c r="RXS77" s="61"/>
      <c r="RXT77" s="61"/>
      <c r="RXU77" s="61"/>
      <c r="RXV77" s="61"/>
      <c r="RXW77" s="61"/>
      <c r="RXX77" s="61"/>
      <c r="RXY77" s="61"/>
      <c r="RXZ77" s="61"/>
      <c r="RYA77" s="61"/>
      <c r="RYB77" s="61"/>
      <c r="RYC77" s="61"/>
      <c r="RYD77" s="61"/>
      <c r="RYE77" s="61"/>
      <c r="RYF77" s="61"/>
      <c r="RYG77" s="61"/>
      <c r="RYH77" s="61"/>
      <c r="RYI77" s="61"/>
      <c r="RYJ77" s="61"/>
      <c r="RYK77" s="61"/>
      <c r="RYL77" s="61"/>
      <c r="RYM77" s="61"/>
      <c r="RYN77" s="61"/>
      <c r="RYO77" s="61"/>
      <c r="RYP77" s="61"/>
      <c r="RYQ77" s="61"/>
      <c r="RYR77" s="61"/>
      <c r="RYS77" s="61"/>
      <c r="RYT77" s="61"/>
      <c r="RYU77" s="61"/>
      <c r="RYV77" s="61"/>
      <c r="RYW77" s="61"/>
      <c r="RYX77" s="61"/>
      <c r="RYY77" s="61"/>
      <c r="RYZ77" s="61"/>
      <c r="RZA77" s="61"/>
      <c r="RZB77" s="61"/>
      <c r="RZC77" s="61"/>
      <c r="RZD77" s="61"/>
      <c r="RZE77" s="61"/>
      <c r="RZF77" s="61"/>
      <c r="RZG77" s="61"/>
      <c r="RZH77" s="61"/>
      <c r="RZI77" s="61"/>
      <c r="RZJ77" s="61"/>
      <c r="RZK77" s="61"/>
      <c r="RZL77" s="61"/>
      <c r="RZM77" s="61"/>
      <c r="RZN77" s="61"/>
      <c r="RZO77" s="61"/>
      <c r="RZP77" s="61"/>
      <c r="RZQ77" s="61"/>
      <c r="RZR77" s="61"/>
      <c r="RZS77" s="61"/>
      <c r="RZT77" s="61"/>
      <c r="RZU77" s="61"/>
      <c r="RZV77" s="61"/>
      <c r="RZW77" s="61"/>
      <c r="RZX77" s="61"/>
      <c r="RZY77" s="61"/>
      <c r="RZZ77" s="61"/>
      <c r="SAA77" s="61"/>
      <c r="SAB77" s="61"/>
      <c r="SAC77" s="61"/>
      <c r="SAD77" s="61"/>
      <c r="SAE77" s="61"/>
      <c r="SAF77" s="61"/>
      <c r="SAG77" s="61"/>
      <c r="SAH77" s="61"/>
      <c r="SAI77" s="61"/>
      <c r="SAJ77" s="61"/>
      <c r="SAK77" s="61"/>
      <c r="SAL77" s="61"/>
      <c r="SAM77" s="61"/>
      <c r="SAN77" s="61"/>
      <c r="SAO77" s="61"/>
      <c r="SAP77" s="61"/>
      <c r="SAQ77" s="61"/>
      <c r="SAR77" s="61"/>
      <c r="SAS77" s="61"/>
      <c r="SAT77" s="61"/>
      <c r="SAU77" s="61"/>
      <c r="SAV77" s="61"/>
      <c r="SAW77" s="61"/>
      <c r="SAX77" s="61"/>
      <c r="SAY77" s="61"/>
      <c r="SAZ77" s="61"/>
      <c r="SBA77" s="61"/>
      <c r="SBB77" s="61"/>
      <c r="SBC77" s="61"/>
      <c r="SBD77" s="61"/>
      <c r="SBE77" s="61"/>
      <c r="SBF77" s="61"/>
      <c r="SBG77" s="61"/>
      <c r="SBH77" s="61"/>
      <c r="SBI77" s="61"/>
      <c r="SBJ77" s="61"/>
      <c r="SBK77" s="61"/>
      <c r="SBL77" s="61"/>
      <c r="SBM77" s="61"/>
      <c r="SBN77" s="61"/>
      <c r="SBO77" s="61"/>
      <c r="SBP77" s="61"/>
      <c r="SBQ77" s="61"/>
      <c r="SBR77" s="61"/>
      <c r="SBS77" s="61"/>
      <c r="SBT77" s="61"/>
      <c r="SBU77" s="61"/>
      <c r="SBV77" s="61"/>
      <c r="SBW77" s="61"/>
      <c r="SBX77" s="61"/>
      <c r="SBY77" s="61"/>
      <c r="SBZ77" s="61"/>
      <c r="SCA77" s="61"/>
      <c r="SCB77" s="61"/>
      <c r="SCC77" s="61"/>
      <c r="SCD77" s="61"/>
      <c r="SCE77" s="61"/>
      <c r="SCF77" s="61"/>
      <c r="SCG77" s="61"/>
      <c r="SCH77" s="61"/>
      <c r="SCI77" s="61"/>
      <c r="SCJ77" s="61"/>
      <c r="SCK77" s="61"/>
      <c r="SCL77" s="61"/>
      <c r="SCM77" s="61"/>
      <c r="SCN77" s="61"/>
      <c r="SCO77" s="61"/>
      <c r="SCP77" s="61"/>
      <c r="SCQ77" s="61"/>
      <c r="SCR77" s="61"/>
      <c r="SCS77" s="61"/>
      <c r="SCT77" s="61"/>
      <c r="SCU77" s="61"/>
      <c r="SCV77" s="61"/>
      <c r="SCW77" s="61"/>
      <c r="SCX77" s="61"/>
      <c r="SCY77" s="61"/>
      <c r="SCZ77" s="61"/>
      <c r="SDA77" s="61"/>
      <c r="SDB77" s="61"/>
      <c r="SDC77" s="61"/>
      <c r="SDD77" s="61"/>
      <c r="SDE77" s="61"/>
      <c r="SDF77" s="61"/>
      <c r="SDG77" s="61"/>
      <c r="SDH77" s="61"/>
      <c r="SDI77" s="61"/>
      <c r="SDJ77" s="61"/>
      <c r="SDK77" s="61"/>
      <c r="SDL77" s="61"/>
      <c r="SDM77" s="61"/>
      <c r="SDN77" s="61"/>
      <c r="SDO77" s="61"/>
      <c r="SDP77" s="61"/>
      <c r="SDQ77" s="61"/>
      <c r="SDR77" s="61"/>
      <c r="SDS77" s="61"/>
      <c r="SDT77" s="61"/>
      <c r="SDU77" s="61"/>
      <c r="SDV77" s="61"/>
      <c r="SDW77" s="61"/>
      <c r="SDX77" s="61"/>
      <c r="SDY77" s="61"/>
      <c r="SDZ77" s="61"/>
      <c r="SEA77" s="61"/>
      <c r="SEB77" s="61"/>
      <c r="SEC77" s="61"/>
      <c r="SED77" s="61"/>
      <c r="SEE77" s="61"/>
      <c r="SEF77" s="61"/>
      <c r="SEG77" s="61"/>
      <c r="SEH77" s="61"/>
      <c r="SEI77" s="61"/>
      <c r="SEJ77" s="61"/>
      <c r="SEK77" s="61"/>
      <c r="SEL77" s="61"/>
      <c r="SEM77" s="61"/>
      <c r="SEN77" s="61"/>
      <c r="SEO77" s="61"/>
      <c r="SEP77" s="61"/>
      <c r="SEQ77" s="61"/>
      <c r="SER77" s="61"/>
      <c r="SES77" s="61"/>
      <c r="SET77" s="61"/>
      <c r="SEU77" s="61"/>
      <c r="SEV77" s="61"/>
      <c r="SEW77" s="61"/>
      <c r="SEX77" s="61"/>
      <c r="SEY77" s="61"/>
      <c r="SEZ77" s="61"/>
      <c r="SFA77" s="61"/>
      <c r="SFB77" s="61"/>
      <c r="SFC77" s="61"/>
      <c r="SFD77" s="61"/>
      <c r="SFE77" s="61"/>
      <c r="SFF77" s="61"/>
      <c r="SFG77" s="61"/>
      <c r="SFH77" s="61"/>
      <c r="SFI77" s="61"/>
      <c r="SFJ77" s="61"/>
      <c r="SFK77" s="61"/>
      <c r="SFL77" s="61"/>
      <c r="SFM77" s="61"/>
      <c r="SFN77" s="61"/>
      <c r="SFO77" s="61"/>
      <c r="SFP77" s="61"/>
      <c r="SFQ77" s="61"/>
      <c r="SFR77" s="61"/>
      <c r="SFS77" s="61"/>
      <c r="SFT77" s="61"/>
      <c r="SFU77" s="61"/>
      <c r="SFV77" s="61"/>
      <c r="SFW77" s="61"/>
      <c r="SFX77" s="61"/>
      <c r="SFY77" s="61"/>
      <c r="SFZ77" s="61"/>
      <c r="SGA77" s="61"/>
      <c r="SGB77" s="61"/>
      <c r="SGC77" s="61"/>
      <c r="SGD77" s="61"/>
      <c r="SGE77" s="61"/>
      <c r="SGF77" s="61"/>
      <c r="SGG77" s="61"/>
      <c r="SGH77" s="61"/>
      <c r="SGI77" s="61"/>
      <c r="SGJ77" s="61"/>
      <c r="SGK77" s="61"/>
      <c r="SGL77" s="61"/>
      <c r="SGM77" s="61"/>
      <c r="SGN77" s="61"/>
      <c r="SGO77" s="61"/>
      <c r="SGP77" s="61"/>
      <c r="SGQ77" s="61"/>
      <c r="SGR77" s="61"/>
      <c r="SGS77" s="61"/>
      <c r="SGT77" s="61"/>
      <c r="SGU77" s="61"/>
      <c r="SGV77" s="61"/>
      <c r="SGW77" s="61"/>
      <c r="SGX77" s="61"/>
      <c r="SGY77" s="61"/>
      <c r="SGZ77" s="61"/>
      <c r="SHA77" s="61"/>
      <c r="SHB77" s="61"/>
      <c r="SHC77" s="61"/>
      <c r="SHD77" s="61"/>
      <c r="SHE77" s="61"/>
      <c r="SHF77" s="61"/>
      <c r="SHG77" s="61"/>
      <c r="SHH77" s="61"/>
      <c r="SHI77" s="61"/>
      <c r="SHJ77" s="61"/>
      <c r="SHK77" s="61"/>
      <c r="SHL77" s="61"/>
      <c r="SHM77" s="61"/>
      <c r="SHN77" s="61"/>
      <c r="SHO77" s="61"/>
      <c r="SHP77" s="61"/>
      <c r="SHQ77" s="61"/>
      <c r="SHR77" s="61"/>
      <c r="SHS77" s="61"/>
      <c r="SHT77" s="61"/>
      <c r="SHU77" s="61"/>
      <c r="SHV77" s="61"/>
      <c r="SHW77" s="61"/>
      <c r="SHX77" s="61"/>
      <c r="SHY77" s="61"/>
      <c r="SHZ77" s="61"/>
      <c r="SIA77" s="61"/>
      <c r="SIB77" s="61"/>
      <c r="SIC77" s="61"/>
      <c r="SID77" s="61"/>
      <c r="SIE77" s="61"/>
      <c r="SIF77" s="61"/>
      <c r="SIG77" s="61"/>
      <c r="SIH77" s="61"/>
      <c r="SII77" s="61"/>
      <c r="SIJ77" s="61"/>
      <c r="SIK77" s="61"/>
      <c r="SIL77" s="61"/>
      <c r="SIM77" s="61"/>
      <c r="SIN77" s="61"/>
      <c r="SIO77" s="61"/>
      <c r="SIP77" s="61"/>
      <c r="SIQ77" s="61"/>
      <c r="SIR77" s="61"/>
      <c r="SIS77" s="61"/>
      <c r="SIT77" s="61"/>
      <c r="SIU77" s="61"/>
      <c r="SIV77" s="61"/>
      <c r="SIW77" s="61"/>
      <c r="SIX77" s="61"/>
      <c r="SIY77" s="61"/>
      <c r="SIZ77" s="61"/>
      <c r="SJA77" s="61"/>
      <c r="SJB77" s="61"/>
      <c r="SJC77" s="61"/>
      <c r="SJD77" s="61"/>
      <c r="SJE77" s="61"/>
      <c r="SJF77" s="61"/>
      <c r="SJG77" s="61"/>
      <c r="SJH77" s="61"/>
      <c r="SJI77" s="61"/>
      <c r="SJJ77" s="61"/>
      <c r="SJK77" s="61"/>
      <c r="SJL77" s="61"/>
      <c r="SJM77" s="61"/>
      <c r="SJN77" s="61"/>
      <c r="SJO77" s="61"/>
      <c r="SJP77" s="61"/>
      <c r="SJQ77" s="61"/>
      <c r="SJR77" s="61"/>
      <c r="SJS77" s="61"/>
      <c r="SJT77" s="61"/>
      <c r="SJU77" s="61"/>
      <c r="SJV77" s="61"/>
      <c r="SJW77" s="61"/>
      <c r="SJX77" s="61"/>
      <c r="SJY77" s="61"/>
      <c r="SJZ77" s="61"/>
      <c r="SKA77" s="61"/>
      <c r="SKB77" s="61"/>
      <c r="SKC77" s="61"/>
      <c r="SKD77" s="61"/>
      <c r="SKE77" s="61"/>
      <c r="SKF77" s="61"/>
      <c r="SKG77" s="61"/>
      <c r="SKH77" s="61"/>
      <c r="SKI77" s="61"/>
      <c r="SKJ77" s="61"/>
      <c r="SKK77" s="61"/>
      <c r="SKL77" s="61"/>
      <c r="SKM77" s="61"/>
      <c r="SKN77" s="61"/>
      <c r="SKO77" s="61"/>
      <c r="SKP77" s="61"/>
      <c r="SKQ77" s="61"/>
      <c r="SKR77" s="61"/>
      <c r="SKS77" s="61"/>
      <c r="SKT77" s="61"/>
      <c r="SKU77" s="61"/>
      <c r="SKV77" s="61"/>
      <c r="SKW77" s="61"/>
      <c r="SKX77" s="61"/>
      <c r="SKY77" s="61"/>
      <c r="SKZ77" s="61"/>
      <c r="SLA77" s="61"/>
      <c r="SLB77" s="61"/>
      <c r="SLC77" s="61"/>
      <c r="SLD77" s="61"/>
      <c r="SLE77" s="61"/>
      <c r="SLF77" s="61"/>
      <c r="SLG77" s="61"/>
      <c r="SLH77" s="61"/>
      <c r="SLI77" s="61"/>
      <c r="SLJ77" s="61"/>
      <c r="SLK77" s="61"/>
      <c r="SLL77" s="61"/>
      <c r="SLM77" s="61"/>
      <c r="SLN77" s="61"/>
      <c r="SLO77" s="61"/>
      <c r="SLP77" s="61"/>
      <c r="SLQ77" s="61"/>
      <c r="SLR77" s="61"/>
      <c r="SLS77" s="61"/>
      <c r="SLT77" s="61"/>
      <c r="SLU77" s="61"/>
      <c r="SLV77" s="61"/>
      <c r="SLW77" s="61"/>
      <c r="SLX77" s="61"/>
      <c r="SLY77" s="61"/>
      <c r="SLZ77" s="61"/>
      <c r="SMA77" s="61"/>
      <c r="SMB77" s="61"/>
      <c r="SMC77" s="61"/>
      <c r="SMD77" s="61"/>
      <c r="SME77" s="61"/>
      <c r="SMF77" s="61"/>
      <c r="SMG77" s="61"/>
      <c r="SMH77" s="61"/>
      <c r="SMI77" s="61"/>
      <c r="SMJ77" s="61"/>
      <c r="SMK77" s="61"/>
      <c r="SML77" s="61"/>
      <c r="SMM77" s="61"/>
      <c r="SMN77" s="61"/>
      <c r="SMO77" s="61"/>
      <c r="SMP77" s="61"/>
      <c r="SMQ77" s="61"/>
      <c r="SMR77" s="61"/>
      <c r="SMS77" s="61"/>
      <c r="SMT77" s="61"/>
      <c r="SMU77" s="61"/>
      <c r="SMV77" s="61"/>
      <c r="SMW77" s="61"/>
      <c r="SMX77" s="61"/>
      <c r="SMY77" s="61"/>
      <c r="SMZ77" s="61"/>
      <c r="SNA77" s="61"/>
      <c r="SNB77" s="61"/>
      <c r="SNC77" s="61"/>
      <c r="SND77" s="61"/>
      <c r="SNE77" s="61"/>
      <c r="SNF77" s="61"/>
      <c r="SNG77" s="61"/>
      <c r="SNH77" s="61"/>
      <c r="SNI77" s="61"/>
      <c r="SNJ77" s="61"/>
      <c r="SNK77" s="61"/>
      <c r="SNL77" s="61"/>
      <c r="SNM77" s="61"/>
      <c r="SNN77" s="61"/>
      <c r="SNO77" s="61"/>
      <c r="SNP77" s="61"/>
      <c r="SNQ77" s="61"/>
      <c r="SNR77" s="61"/>
      <c r="SNS77" s="61"/>
      <c r="SNT77" s="61"/>
      <c r="SNU77" s="61"/>
      <c r="SNV77" s="61"/>
      <c r="SNW77" s="61"/>
      <c r="SNX77" s="61"/>
      <c r="SNY77" s="61"/>
      <c r="SNZ77" s="61"/>
      <c r="SOA77" s="61"/>
      <c r="SOB77" s="61"/>
      <c r="SOC77" s="61"/>
      <c r="SOD77" s="61"/>
      <c r="SOE77" s="61"/>
      <c r="SOF77" s="61"/>
      <c r="SOG77" s="61"/>
      <c r="SOH77" s="61"/>
      <c r="SOI77" s="61"/>
      <c r="SOJ77" s="61"/>
      <c r="SOK77" s="61"/>
      <c r="SOL77" s="61"/>
      <c r="SOM77" s="61"/>
      <c r="SON77" s="61"/>
      <c r="SOO77" s="61"/>
      <c r="SOP77" s="61"/>
      <c r="SOQ77" s="61"/>
      <c r="SOR77" s="61"/>
      <c r="SOS77" s="61"/>
      <c r="SOT77" s="61"/>
      <c r="SOU77" s="61"/>
      <c r="SOV77" s="61"/>
      <c r="SOW77" s="61"/>
      <c r="SOX77" s="61"/>
      <c r="SOY77" s="61"/>
      <c r="SOZ77" s="61"/>
      <c r="SPA77" s="61"/>
      <c r="SPB77" s="61"/>
      <c r="SPC77" s="61"/>
      <c r="SPD77" s="61"/>
      <c r="SPE77" s="61"/>
      <c r="SPF77" s="61"/>
      <c r="SPG77" s="61"/>
      <c r="SPH77" s="61"/>
      <c r="SPI77" s="61"/>
      <c r="SPJ77" s="61"/>
      <c r="SPK77" s="61"/>
      <c r="SPL77" s="61"/>
      <c r="SPM77" s="61"/>
      <c r="SPN77" s="61"/>
      <c r="SPO77" s="61"/>
      <c r="SPP77" s="61"/>
      <c r="SPQ77" s="61"/>
      <c r="SPR77" s="61"/>
      <c r="SPS77" s="61"/>
      <c r="SPT77" s="61"/>
      <c r="SPU77" s="61"/>
      <c r="SPV77" s="61"/>
      <c r="SPW77" s="61"/>
      <c r="SPX77" s="61"/>
      <c r="SPY77" s="61"/>
      <c r="SPZ77" s="61"/>
      <c r="SQA77" s="61"/>
      <c r="SQB77" s="61"/>
      <c r="SQC77" s="61"/>
      <c r="SQD77" s="61"/>
      <c r="SQE77" s="61"/>
      <c r="SQF77" s="61"/>
      <c r="SQG77" s="61"/>
      <c r="SQH77" s="61"/>
      <c r="SQI77" s="61"/>
      <c r="SQJ77" s="61"/>
      <c r="SQK77" s="61"/>
      <c r="SQL77" s="61"/>
      <c r="SQM77" s="61"/>
      <c r="SQN77" s="61"/>
      <c r="SQO77" s="61"/>
      <c r="SQP77" s="61"/>
      <c r="SQQ77" s="61"/>
      <c r="SQR77" s="61"/>
      <c r="SQS77" s="61"/>
      <c r="SQT77" s="61"/>
      <c r="SQU77" s="61"/>
      <c r="SQV77" s="61"/>
      <c r="SQW77" s="61"/>
      <c r="SQX77" s="61"/>
      <c r="SQY77" s="61"/>
      <c r="SQZ77" s="61"/>
      <c r="SRA77" s="61"/>
      <c r="SRB77" s="61"/>
      <c r="SRC77" s="61"/>
      <c r="SRD77" s="61"/>
      <c r="SRE77" s="61"/>
      <c r="SRF77" s="61"/>
      <c r="SRG77" s="61"/>
      <c r="SRH77" s="61"/>
      <c r="SRI77" s="61"/>
      <c r="SRJ77" s="61"/>
      <c r="SRK77" s="61"/>
      <c r="SRL77" s="61"/>
      <c r="SRM77" s="61"/>
      <c r="SRN77" s="61"/>
      <c r="SRO77" s="61"/>
      <c r="SRP77" s="61"/>
      <c r="SRQ77" s="61"/>
      <c r="SRR77" s="61"/>
      <c r="SRS77" s="61"/>
      <c r="SRT77" s="61"/>
      <c r="SRU77" s="61"/>
      <c r="SRV77" s="61"/>
      <c r="SRW77" s="61"/>
      <c r="SRX77" s="61"/>
      <c r="SRY77" s="61"/>
      <c r="SRZ77" s="61"/>
      <c r="SSA77" s="61"/>
      <c r="SSB77" s="61"/>
      <c r="SSC77" s="61"/>
      <c r="SSD77" s="61"/>
      <c r="SSE77" s="61"/>
      <c r="SSF77" s="61"/>
      <c r="SSG77" s="61"/>
      <c r="SSH77" s="61"/>
      <c r="SSI77" s="61"/>
      <c r="SSJ77" s="61"/>
      <c r="SSK77" s="61"/>
      <c r="SSL77" s="61"/>
      <c r="SSM77" s="61"/>
      <c r="SSN77" s="61"/>
      <c r="SSO77" s="61"/>
      <c r="SSP77" s="61"/>
      <c r="SSQ77" s="61"/>
      <c r="SSR77" s="61"/>
      <c r="SSS77" s="61"/>
      <c r="SST77" s="61"/>
      <c r="SSU77" s="61"/>
      <c r="SSV77" s="61"/>
      <c r="SSW77" s="61"/>
      <c r="SSX77" s="61"/>
      <c r="SSY77" s="61"/>
      <c r="SSZ77" s="61"/>
      <c r="STA77" s="61"/>
      <c r="STB77" s="61"/>
      <c r="STC77" s="61"/>
      <c r="STD77" s="61"/>
      <c r="STE77" s="61"/>
      <c r="STF77" s="61"/>
      <c r="STG77" s="61"/>
      <c r="STH77" s="61"/>
      <c r="STI77" s="61"/>
      <c r="STJ77" s="61"/>
      <c r="STK77" s="61"/>
      <c r="STL77" s="61"/>
      <c r="STM77" s="61"/>
      <c r="STN77" s="61"/>
      <c r="STO77" s="61"/>
      <c r="STP77" s="61"/>
      <c r="STQ77" s="61"/>
      <c r="STR77" s="61"/>
      <c r="STS77" s="61"/>
      <c r="STT77" s="61"/>
      <c r="STU77" s="61"/>
      <c r="STV77" s="61"/>
      <c r="STW77" s="61"/>
      <c r="STX77" s="61"/>
      <c r="STY77" s="61"/>
      <c r="STZ77" s="61"/>
      <c r="SUA77" s="61"/>
      <c r="SUB77" s="61"/>
      <c r="SUC77" s="61"/>
      <c r="SUD77" s="61"/>
      <c r="SUE77" s="61"/>
      <c r="SUF77" s="61"/>
      <c r="SUG77" s="61"/>
      <c r="SUH77" s="61"/>
      <c r="SUI77" s="61"/>
      <c r="SUJ77" s="61"/>
      <c r="SUK77" s="61"/>
      <c r="SUL77" s="61"/>
      <c r="SUM77" s="61"/>
      <c r="SUN77" s="61"/>
      <c r="SUO77" s="61"/>
      <c r="SUP77" s="61"/>
      <c r="SUQ77" s="61"/>
      <c r="SUR77" s="61"/>
      <c r="SUS77" s="61"/>
      <c r="SUT77" s="61"/>
      <c r="SUU77" s="61"/>
      <c r="SUV77" s="61"/>
      <c r="SUW77" s="61"/>
      <c r="SUX77" s="61"/>
      <c r="SUY77" s="61"/>
      <c r="SUZ77" s="61"/>
      <c r="SVA77" s="61"/>
      <c r="SVB77" s="61"/>
      <c r="SVC77" s="61"/>
      <c r="SVD77" s="61"/>
      <c r="SVE77" s="61"/>
      <c r="SVF77" s="61"/>
      <c r="SVG77" s="61"/>
      <c r="SVH77" s="61"/>
      <c r="SVI77" s="61"/>
      <c r="SVJ77" s="61"/>
      <c r="SVK77" s="61"/>
      <c r="SVL77" s="61"/>
      <c r="SVM77" s="61"/>
      <c r="SVN77" s="61"/>
      <c r="SVO77" s="61"/>
      <c r="SVP77" s="61"/>
      <c r="SVQ77" s="61"/>
      <c r="SVR77" s="61"/>
      <c r="SVS77" s="61"/>
      <c r="SVT77" s="61"/>
      <c r="SVU77" s="61"/>
      <c r="SVV77" s="61"/>
      <c r="SVW77" s="61"/>
      <c r="SVX77" s="61"/>
      <c r="SVY77" s="61"/>
      <c r="SVZ77" s="61"/>
      <c r="SWA77" s="61"/>
      <c r="SWB77" s="61"/>
      <c r="SWC77" s="61"/>
      <c r="SWD77" s="61"/>
      <c r="SWE77" s="61"/>
      <c r="SWF77" s="61"/>
      <c r="SWG77" s="61"/>
      <c r="SWH77" s="61"/>
      <c r="SWI77" s="61"/>
      <c r="SWJ77" s="61"/>
      <c r="SWK77" s="61"/>
      <c r="SWL77" s="61"/>
      <c r="SWM77" s="61"/>
      <c r="SWN77" s="61"/>
      <c r="SWO77" s="61"/>
      <c r="SWP77" s="61"/>
      <c r="SWQ77" s="61"/>
      <c r="SWR77" s="61"/>
      <c r="SWS77" s="61"/>
      <c r="SWT77" s="61"/>
      <c r="SWU77" s="61"/>
      <c r="SWV77" s="61"/>
      <c r="SWW77" s="61"/>
      <c r="SWX77" s="61"/>
      <c r="SWY77" s="61"/>
      <c r="SWZ77" s="61"/>
      <c r="SXA77" s="61"/>
      <c r="SXB77" s="61"/>
      <c r="SXC77" s="61"/>
      <c r="SXD77" s="61"/>
      <c r="SXE77" s="61"/>
      <c r="SXF77" s="61"/>
      <c r="SXG77" s="61"/>
      <c r="SXH77" s="61"/>
      <c r="SXI77" s="61"/>
      <c r="SXJ77" s="61"/>
      <c r="SXK77" s="61"/>
      <c r="SXL77" s="61"/>
      <c r="SXM77" s="61"/>
      <c r="SXN77" s="61"/>
      <c r="SXO77" s="61"/>
      <c r="SXP77" s="61"/>
      <c r="SXQ77" s="61"/>
      <c r="SXR77" s="61"/>
      <c r="SXS77" s="61"/>
      <c r="SXT77" s="61"/>
      <c r="SXU77" s="61"/>
      <c r="SXV77" s="61"/>
      <c r="SXW77" s="61"/>
      <c r="SXX77" s="61"/>
      <c r="SXY77" s="61"/>
      <c r="SXZ77" s="61"/>
      <c r="SYA77" s="61"/>
      <c r="SYB77" s="61"/>
      <c r="SYC77" s="61"/>
      <c r="SYD77" s="61"/>
      <c r="SYE77" s="61"/>
      <c r="SYF77" s="61"/>
      <c r="SYG77" s="61"/>
      <c r="SYH77" s="61"/>
      <c r="SYI77" s="61"/>
      <c r="SYJ77" s="61"/>
      <c r="SYK77" s="61"/>
      <c r="SYL77" s="61"/>
      <c r="SYM77" s="61"/>
      <c r="SYN77" s="61"/>
      <c r="SYO77" s="61"/>
      <c r="SYP77" s="61"/>
      <c r="SYQ77" s="61"/>
      <c r="SYR77" s="61"/>
      <c r="SYS77" s="61"/>
      <c r="SYT77" s="61"/>
      <c r="SYU77" s="61"/>
      <c r="SYV77" s="61"/>
      <c r="SYW77" s="61"/>
      <c r="SYX77" s="61"/>
      <c r="SYY77" s="61"/>
      <c r="SYZ77" s="61"/>
      <c r="SZA77" s="61"/>
      <c r="SZB77" s="61"/>
      <c r="SZC77" s="61"/>
      <c r="SZD77" s="61"/>
      <c r="SZE77" s="61"/>
      <c r="SZF77" s="61"/>
      <c r="SZG77" s="61"/>
      <c r="SZH77" s="61"/>
      <c r="SZI77" s="61"/>
      <c r="SZJ77" s="61"/>
      <c r="SZK77" s="61"/>
      <c r="SZL77" s="61"/>
      <c r="SZM77" s="61"/>
      <c r="SZN77" s="61"/>
      <c r="SZO77" s="61"/>
      <c r="SZP77" s="61"/>
      <c r="SZQ77" s="61"/>
      <c r="SZR77" s="61"/>
      <c r="SZS77" s="61"/>
      <c r="SZT77" s="61"/>
      <c r="SZU77" s="61"/>
      <c r="SZV77" s="61"/>
      <c r="SZW77" s="61"/>
      <c r="SZX77" s="61"/>
      <c r="SZY77" s="61"/>
      <c r="SZZ77" s="61"/>
      <c r="TAA77" s="61"/>
      <c r="TAB77" s="61"/>
      <c r="TAC77" s="61"/>
      <c r="TAD77" s="61"/>
      <c r="TAE77" s="61"/>
      <c r="TAF77" s="61"/>
      <c r="TAG77" s="61"/>
      <c r="TAH77" s="61"/>
      <c r="TAI77" s="61"/>
      <c r="TAJ77" s="61"/>
      <c r="TAK77" s="61"/>
      <c r="TAL77" s="61"/>
      <c r="TAM77" s="61"/>
      <c r="TAN77" s="61"/>
      <c r="TAO77" s="61"/>
      <c r="TAP77" s="61"/>
      <c r="TAQ77" s="61"/>
      <c r="TAR77" s="61"/>
      <c r="TAS77" s="61"/>
      <c r="TAT77" s="61"/>
      <c r="TAU77" s="61"/>
      <c r="TAV77" s="61"/>
      <c r="TAW77" s="61"/>
      <c r="TAX77" s="61"/>
      <c r="TAY77" s="61"/>
      <c r="TAZ77" s="61"/>
      <c r="TBA77" s="61"/>
      <c r="TBB77" s="61"/>
      <c r="TBC77" s="61"/>
      <c r="TBD77" s="61"/>
      <c r="TBE77" s="61"/>
      <c r="TBF77" s="61"/>
      <c r="TBG77" s="61"/>
      <c r="TBH77" s="61"/>
      <c r="TBI77" s="61"/>
      <c r="TBJ77" s="61"/>
      <c r="TBK77" s="61"/>
      <c r="TBL77" s="61"/>
      <c r="TBM77" s="61"/>
      <c r="TBN77" s="61"/>
      <c r="TBO77" s="61"/>
      <c r="TBP77" s="61"/>
      <c r="TBQ77" s="61"/>
      <c r="TBR77" s="61"/>
      <c r="TBS77" s="61"/>
      <c r="TBT77" s="61"/>
      <c r="TBU77" s="61"/>
      <c r="TBV77" s="61"/>
      <c r="TBW77" s="61"/>
      <c r="TBX77" s="61"/>
      <c r="TBY77" s="61"/>
      <c r="TBZ77" s="61"/>
      <c r="TCA77" s="61"/>
      <c r="TCB77" s="61"/>
      <c r="TCC77" s="61"/>
      <c r="TCD77" s="61"/>
      <c r="TCE77" s="61"/>
      <c r="TCF77" s="61"/>
      <c r="TCG77" s="61"/>
      <c r="TCH77" s="61"/>
      <c r="TCI77" s="61"/>
      <c r="TCJ77" s="61"/>
      <c r="TCK77" s="61"/>
      <c r="TCL77" s="61"/>
      <c r="TCM77" s="61"/>
      <c r="TCN77" s="61"/>
      <c r="TCO77" s="61"/>
      <c r="TCP77" s="61"/>
      <c r="TCQ77" s="61"/>
      <c r="TCR77" s="61"/>
      <c r="TCS77" s="61"/>
      <c r="TCT77" s="61"/>
      <c r="TCU77" s="61"/>
      <c r="TCV77" s="61"/>
      <c r="TCW77" s="61"/>
      <c r="TCX77" s="61"/>
      <c r="TCY77" s="61"/>
      <c r="TCZ77" s="61"/>
      <c r="TDA77" s="61"/>
      <c r="TDB77" s="61"/>
      <c r="TDC77" s="61"/>
      <c r="TDD77" s="61"/>
      <c r="TDE77" s="61"/>
      <c r="TDF77" s="61"/>
      <c r="TDG77" s="61"/>
      <c r="TDH77" s="61"/>
      <c r="TDI77" s="61"/>
      <c r="TDJ77" s="61"/>
      <c r="TDK77" s="61"/>
      <c r="TDL77" s="61"/>
      <c r="TDM77" s="61"/>
      <c r="TDN77" s="61"/>
      <c r="TDO77" s="61"/>
      <c r="TDP77" s="61"/>
      <c r="TDQ77" s="61"/>
      <c r="TDR77" s="61"/>
      <c r="TDS77" s="61"/>
      <c r="TDT77" s="61"/>
      <c r="TDU77" s="61"/>
      <c r="TDV77" s="61"/>
      <c r="TDW77" s="61"/>
      <c r="TDX77" s="61"/>
      <c r="TDY77" s="61"/>
      <c r="TDZ77" s="61"/>
      <c r="TEA77" s="61"/>
      <c r="TEB77" s="61"/>
      <c r="TEC77" s="61"/>
      <c r="TED77" s="61"/>
      <c r="TEE77" s="61"/>
      <c r="TEF77" s="61"/>
      <c r="TEG77" s="61"/>
      <c r="TEH77" s="61"/>
      <c r="TEI77" s="61"/>
      <c r="TEJ77" s="61"/>
      <c r="TEK77" s="61"/>
      <c r="TEL77" s="61"/>
      <c r="TEM77" s="61"/>
      <c r="TEN77" s="61"/>
      <c r="TEO77" s="61"/>
      <c r="TEP77" s="61"/>
      <c r="TEQ77" s="61"/>
      <c r="TER77" s="61"/>
      <c r="TES77" s="61"/>
      <c r="TET77" s="61"/>
      <c r="TEU77" s="61"/>
      <c r="TEV77" s="61"/>
      <c r="TEW77" s="61"/>
      <c r="TEX77" s="61"/>
      <c r="TEY77" s="61"/>
      <c r="TEZ77" s="61"/>
      <c r="TFA77" s="61"/>
      <c r="TFB77" s="61"/>
      <c r="TFC77" s="61"/>
      <c r="TFD77" s="61"/>
      <c r="TFE77" s="61"/>
      <c r="TFF77" s="61"/>
      <c r="TFG77" s="61"/>
      <c r="TFH77" s="61"/>
      <c r="TFI77" s="61"/>
      <c r="TFJ77" s="61"/>
      <c r="TFK77" s="61"/>
      <c r="TFL77" s="61"/>
      <c r="TFM77" s="61"/>
      <c r="TFN77" s="61"/>
      <c r="TFO77" s="61"/>
      <c r="TFP77" s="61"/>
      <c r="TFQ77" s="61"/>
      <c r="TFR77" s="61"/>
      <c r="TFS77" s="61"/>
      <c r="TFT77" s="61"/>
      <c r="TFU77" s="61"/>
      <c r="TFV77" s="61"/>
      <c r="TFW77" s="61"/>
      <c r="TFX77" s="61"/>
      <c r="TFY77" s="61"/>
      <c r="TFZ77" s="61"/>
      <c r="TGA77" s="61"/>
      <c r="TGB77" s="61"/>
      <c r="TGC77" s="61"/>
      <c r="TGD77" s="61"/>
      <c r="TGE77" s="61"/>
      <c r="TGF77" s="61"/>
      <c r="TGG77" s="61"/>
      <c r="TGH77" s="61"/>
      <c r="TGI77" s="61"/>
      <c r="TGJ77" s="61"/>
      <c r="TGK77" s="61"/>
      <c r="TGL77" s="61"/>
      <c r="TGM77" s="61"/>
      <c r="TGN77" s="61"/>
      <c r="TGO77" s="61"/>
      <c r="TGP77" s="61"/>
      <c r="TGQ77" s="61"/>
      <c r="TGR77" s="61"/>
      <c r="TGS77" s="61"/>
      <c r="TGT77" s="61"/>
      <c r="TGU77" s="61"/>
      <c r="TGV77" s="61"/>
      <c r="TGW77" s="61"/>
      <c r="TGX77" s="61"/>
      <c r="TGY77" s="61"/>
      <c r="TGZ77" s="61"/>
      <c r="THA77" s="61"/>
      <c r="THB77" s="61"/>
      <c r="THC77" s="61"/>
      <c r="THD77" s="61"/>
      <c r="THE77" s="61"/>
      <c r="THF77" s="61"/>
      <c r="THG77" s="61"/>
      <c r="THH77" s="61"/>
      <c r="THI77" s="61"/>
      <c r="THJ77" s="61"/>
      <c r="THK77" s="61"/>
      <c r="THL77" s="61"/>
      <c r="THM77" s="61"/>
      <c r="THN77" s="61"/>
      <c r="THO77" s="61"/>
      <c r="THP77" s="61"/>
      <c r="THQ77" s="61"/>
      <c r="THR77" s="61"/>
      <c r="THS77" s="61"/>
      <c r="THT77" s="61"/>
      <c r="THU77" s="61"/>
      <c r="THV77" s="61"/>
      <c r="THW77" s="61"/>
      <c r="THX77" s="61"/>
      <c r="THY77" s="61"/>
      <c r="THZ77" s="61"/>
      <c r="TIA77" s="61"/>
      <c r="TIB77" s="61"/>
      <c r="TIC77" s="61"/>
      <c r="TID77" s="61"/>
      <c r="TIE77" s="61"/>
      <c r="TIF77" s="61"/>
      <c r="TIG77" s="61"/>
      <c r="TIH77" s="61"/>
      <c r="TII77" s="61"/>
      <c r="TIJ77" s="61"/>
      <c r="TIK77" s="61"/>
      <c r="TIL77" s="61"/>
      <c r="TIM77" s="61"/>
      <c r="TIN77" s="61"/>
      <c r="TIO77" s="61"/>
      <c r="TIP77" s="61"/>
      <c r="TIQ77" s="61"/>
      <c r="TIR77" s="61"/>
      <c r="TIS77" s="61"/>
      <c r="TIT77" s="61"/>
      <c r="TIU77" s="61"/>
      <c r="TIV77" s="61"/>
      <c r="TIW77" s="61"/>
      <c r="TIX77" s="61"/>
      <c r="TIY77" s="61"/>
      <c r="TIZ77" s="61"/>
      <c r="TJA77" s="61"/>
      <c r="TJB77" s="61"/>
      <c r="TJC77" s="61"/>
      <c r="TJD77" s="61"/>
      <c r="TJE77" s="61"/>
      <c r="TJF77" s="61"/>
      <c r="TJG77" s="61"/>
      <c r="TJH77" s="61"/>
      <c r="TJI77" s="61"/>
      <c r="TJJ77" s="61"/>
      <c r="TJK77" s="61"/>
      <c r="TJL77" s="61"/>
      <c r="TJM77" s="61"/>
      <c r="TJN77" s="61"/>
      <c r="TJO77" s="61"/>
      <c r="TJP77" s="61"/>
      <c r="TJQ77" s="61"/>
      <c r="TJR77" s="61"/>
      <c r="TJS77" s="61"/>
      <c r="TJT77" s="61"/>
      <c r="TJU77" s="61"/>
      <c r="TJV77" s="61"/>
      <c r="TJW77" s="61"/>
      <c r="TJX77" s="61"/>
      <c r="TJY77" s="61"/>
      <c r="TJZ77" s="61"/>
      <c r="TKA77" s="61"/>
      <c r="TKB77" s="61"/>
      <c r="TKC77" s="61"/>
      <c r="TKD77" s="61"/>
      <c r="TKE77" s="61"/>
      <c r="TKF77" s="61"/>
      <c r="TKG77" s="61"/>
      <c r="TKH77" s="61"/>
      <c r="TKI77" s="61"/>
      <c r="TKJ77" s="61"/>
      <c r="TKK77" s="61"/>
      <c r="TKL77" s="61"/>
      <c r="TKM77" s="61"/>
      <c r="TKN77" s="61"/>
      <c r="TKO77" s="61"/>
      <c r="TKP77" s="61"/>
      <c r="TKQ77" s="61"/>
      <c r="TKR77" s="61"/>
      <c r="TKS77" s="61"/>
      <c r="TKT77" s="61"/>
      <c r="TKU77" s="61"/>
      <c r="TKV77" s="61"/>
      <c r="TKW77" s="61"/>
      <c r="TKX77" s="61"/>
      <c r="TKY77" s="61"/>
      <c r="TKZ77" s="61"/>
      <c r="TLA77" s="61"/>
      <c r="TLB77" s="61"/>
      <c r="TLC77" s="61"/>
      <c r="TLD77" s="61"/>
      <c r="TLE77" s="61"/>
      <c r="TLF77" s="61"/>
      <c r="TLG77" s="61"/>
      <c r="TLH77" s="61"/>
      <c r="TLI77" s="61"/>
      <c r="TLJ77" s="61"/>
      <c r="TLK77" s="61"/>
      <c r="TLL77" s="61"/>
      <c r="TLM77" s="61"/>
      <c r="TLN77" s="61"/>
      <c r="TLO77" s="61"/>
      <c r="TLP77" s="61"/>
      <c r="TLQ77" s="61"/>
      <c r="TLR77" s="61"/>
      <c r="TLS77" s="61"/>
      <c r="TLT77" s="61"/>
      <c r="TLU77" s="61"/>
      <c r="TLV77" s="61"/>
      <c r="TLW77" s="61"/>
      <c r="TLX77" s="61"/>
      <c r="TLY77" s="61"/>
      <c r="TLZ77" s="61"/>
      <c r="TMA77" s="61"/>
      <c r="TMB77" s="61"/>
      <c r="TMC77" s="61"/>
      <c r="TMD77" s="61"/>
      <c r="TME77" s="61"/>
      <c r="TMF77" s="61"/>
      <c r="TMG77" s="61"/>
      <c r="TMH77" s="61"/>
      <c r="TMI77" s="61"/>
      <c r="TMJ77" s="61"/>
      <c r="TMK77" s="61"/>
      <c r="TML77" s="61"/>
      <c r="TMM77" s="61"/>
      <c r="TMN77" s="61"/>
      <c r="TMO77" s="61"/>
      <c r="TMP77" s="61"/>
      <c r="TMQ77" s="61"/>
      <c r="TMR77" s="61"/>
      <c r="TMS77" s="61"/>
      <c r="TMT77" s="61"/>
      <c r="TMU77" s="61"/>
      <c r="TMV77" s="61"/>
      <c r="TMW77" s="61"/>
      <c r="TMX77" s="61"/>
      <c r="TMY77" s="61"/>
      <c r="TMZ77" s="61"/>
      <c r="TNA77" s="61"/>
      <c r="TNB77" s="61"/>
      <c r="TNC77" s="61"/>
      <c r="TND77" s="61"/>
      <c r="TNE77" s="61"/>
      <c r="TNF77" s="61"/>
      <c r="TNG77" s="61"/>
      <c r="TNH77" s="61"/>
      <c r="TNI77" s="61"/>
      <c r="TNJ77" s="61"/>
      <c r="TNK77" s="61"/>
      <c r="TNL77" s="61"/>
      <c r="TNM77" s="61"/>
      <c r="TNN77" s="61"/>
      <c r="TNO77" s="61"/>
      <c r="TNP77" s="61"/>
      <c r="TNQ77" s="61"/>
      <c r="TNR77" s="61"/>
      <c r="TNS77" s="61"/>
      <c r="TNT77" s="61"/>
      <c r="TNU77" s="61"/>
      <c r="TNV77" s="61"/>
      <c r="TNW77" s="61"/>
      <c r="TNX77" s="61"/>
      <c r="TNY77" s="61"/>
      <c r="TNZ77" s="61"/>
      <c r="TOA77" s="61"/>
      <c r="TOB77" s="61"/>
      <c r="TOC77" s="61"/>
      <c r="TOD77" s="61"/>
      <c r="TOE77" s="61"/>
      <c r="TOF77" s="61"/>
      <c r="TOG77" s="61"/>
      <c r="TOH77" s="61"/>
      <c r="TOI77" s="61"/>
      <c r="TOJ77" s="61"/>
      <c r="TOK77" s="61"/>
      <c r="TOL77" s="61"/>
      <c r="TOM77" s="61"/>
      <c r="TON77" s="61"/>
      <c r="TOO77" s="61"/>
      <c r="TOP77" s="61"/>
      <c r="TOQ77" s="61"/>
      <c r="TOR77" s="61"/>
      <c r="TOS77" s="61"/>
      <c r="TOT77" s="61"/>
      <c r="TOU77" s="61"/>
      <c r="TOV77" s="61"/>
      <c r="TOW77" s="61"/>
      <c r="TOX77" s="61"/>
      <c r="TOY77" s="61"/>
      <c r="TOZ77" s="61"/>
      <c r="TPA77" s="61"/>
      <c r="TPB77" s="61"/>
      <c r="TPC77" s="61"/>
      <c r="TPD77" s="61"/>
      <c r="TPE77" s="61"/>
      <c r="TPF77" s="61"/>
      <c r="TPG77" s="61"/>
      <c r="TPH77" s="61"/>
      <c r="TPI77" s="61"/>
      <c r="TPJ77" s="61"/>
      <c r="TPK77" s="61"/>
      <c r="TPL77" s="61"/>
      <c r="TPM77" s="61"/>
      <c r="TPN77" s="61"/>
      <c r="TPO77" s="61"/>
      <c r="TPP77" s="61"/>
      <c r="TPQ77" s="61"/>
      <c r="TPR77" s="61"/>
      <c r="TPS77" s="61"/>
      <c r="TPT77" s="61"/>
      <c r="TPU77" s="61"/>
      <c r="TPV77" s="61"/>
      <c r="TPW77" s="61"/>
      <c r="TPX77" s="61"/>
      <c r="TPY77" s="61"/>
      <c r="TPZ77" s="61"/>
      <c r="TQA77" s="61"/>
      <c r="TQB77" s="61"/>
      <c r="TQC77" s="61"/>
      <c r="TQD77" s="61"/>
      <c r="TQE77" s="61"/>
      <c r="TQF77" s="61"/>
      <c r="TQG77" s="61"/>
      <c r="TQH77" s="61"/>
      <c r="TQI77" s="61"/>
      <c r="TQJ77" s="61"/>
      <c r="TQK77" s="61"/>
      <c r="TQL77" s="61"/>
      <c r="TQM77" s="61"/>
      <c r="TQN77" s="61"/>
      <c r="TQO77" s="61"/>
      <c r="TQP77" s="61"/>
      <c r="TQQ77" s="61"/>
      <c r="TQR77" s="61"/>
      <c r="TQS77" s="61"/>
      <c r="TQT77" s="61"/>
      <c r="TQU77" s="61"/>
      <c r="TQV77" s="61"/>
      <c r="TQW77" s="61"/>
      <c r="TQX77" s="61"/>
      <c r="TQY77" s="61"/>
      <c r="TQZ77" s="61"/>
      <c r="TRA77" s="61"/>
      <c r="TRB77" s="61"/>
      <c r="TRC77" s="61"/>
      <c r="TRD77" s="61"/>
      <c r="TRE77" s="61"/>
      <c r="TRF77" s="61"/>
      <c r="TRG77" s="61"/>
      <c r="TRH77" s="61"/>
      <c r="TRI77" s="61"/>
      <c r="TRJ77" s="61"/>
      <c r="TRK77" s="61"/>
      <c r="TRL77" s="61"/>
      <c r="TRM77" s="61"/>
      <c r="TRN77" s="61"/>
      <c r="TRO77" s="61"/>
      <c r="TRP77" s="61"/>
      <c r="TRQ77" s="61"/>
      <c r="TRR77" s="61"/>
      <c r="TRS77" s="61"/>
      <c r="TRT77" s="61"/>
      <c r="TRU77" s="61"/>
      <c r="TRV77" s="61"/>
      <c r="TRW77" s="61"/>
      <c r="TRX77" s="61"/>
      <c r="TRY77" s="61"/>
      <c r="TRZ77" s="61"/>
      <c r="TSA77" s="61"/>
      <c r="TSB77" s="61"/>
      <c r="TSC77" s="61"/>
      <c r="TSD77" s="61"/>
      <c r="TSE77" s="61"/>
      <c r="TSF77" s="61"/>
      <c r="TSG77" s="61"/>
      <c r="TSH77" s="61"/>
      <c r="TSI77" s="61"/>
      <c r="TSJ77" s="61"/>
      <c r="TSK77" s="61"/>
      <c r="TSL77" s="61"/>
      <c r="TSM77" s="61"/>
      <c r="TSN77" s="61"/>
      <c r="TSO77" s="61"/>
      <c r="TSP77" s="61"/>
      <c r="TSQ77" s="61"/>
      <c r="TSR77" s="61"/>
      <c r="TSS77" s="61"/>
      <c r="TST77" s="61"/>
      <c r="TSU77" s="61"/>
      <c r="TSV77" s="61"/>
      <c r="TSW77" s="61"/>
      <c r="TSX77" s="61"/>
      <c r="TSY77" s="61"/>
      <c r="TSZ77" s="61"/>
      <c r="TTA77" s="61"/>
      <c r="TTB77" s="61"/>
      <c r="TTC77" s="61"/>
      <c r="TTD77" s="61"/>
      <c r="TTE77" s="61"/>
      <c r="TTF77" s="61"/>
      <c r="TTG77" s="61"/>
      <c r="TTH77" s="61"/>
      <c r="TTI77" s="61"/>
      <c r="TTJ77" s="61"/>
      <c r="TTK77" s="61"/>
      <c r="TTL77" s="61"/>
      <c r="TTM77" s="61"/>
      <c r="TTN77" s="61"/>
      <c r="TTO77" s="61"/>
      <c r="TTP77" s="61"/>
      <c r="TTQ77" s="61"/>
      <c r="TTR77" s="61"/>
      <c r="TTS77" s="61"/>
      <c r="TTT77" s="61"/>
      <c r="TTU77" s="61"/>
      <c r="TTV77" s="61"/>
      <c r="TTW77" s="61"/>
      <c r="TTX77" s="61"/>
      <c r="TTY77" s="61"/>
      <c r="TTZ77" s="61"/>
      <c r="TUA77" s="61"/>
      <c r="TUB77" s="61"/>
      <c r="TUC77" s="61"/>
      <c r="TUD77" s="61"/>
      <c r="TUE77" s="61"/>
      <c r="TUF77" s="61"/>
      <c r="TUG77" s="61"/>
      <c r="TUH77" s="61"/>
      <c r="TUI77" s="61"/>
      <c r="TUJ77" s="61"/>
      <c r="TUK77" s="61"/>
      <c r="TUL77" s="61"/>
      <c r="TUM77" s="61"/>
      <c r="TUN77" s="61"/>
      <c r="TUO77" s="61"/>
      <c r="TUP77" s="61"/>
      <c r="TUQ77" s="61"/>
      <c r="TUR77" s="61"/>
      <c r="TUS77" s="61"/>
      <c r="TUT77" s="61"/>
      <c r="TUU77" s="61"/>
      <c r="TUV77" s="61"/>
      <c r="TUW77" s="61"/>
      <c r="TUX77" s="61"/>
      <c r="TUY77" s="61"/>
      <c r="TUZ77" s="61"/>
      <c r="TVA77" s="61"/>
      <c r="TVB77" s="61"/>
      <c r="TVC77" s="61"/>
      <c r="TVD77" s="61"/>
      <c r="TVE77" s="61"/>
      <c r="TVF77" s="61"/>
      <c r="TVG77" s="61"/>
      <c r="TVH77" s="61"/>
      <c r="TVI77" s="61"/>
      <c r="TVJ77" s="61"/>
      <c r="TVK77" s="61"/>
      <c r="TVL77" s="61"/>
      <c r="TVM77" s="61"/>
      <c r="TVN77" s="61"/>
      <c r="TVO77" s="61"/>
      <c r="TVP77" s="61"/>
      <c r="TVQ77" s="61"/>
      <c r="TVR77" s="61"/>
      <c r="TVS77" s="61"/>
      <c r="TVT77" s="61"/>
      <c r="TVU77" s="61"/>
      <c r="TVV77" s="61"/>
      <c r="TVW77" s="61"/>
      <c r="TVX77" s="61"/>
      <c r="TVY77" s="61"/>
      <c r="TVZ77" s="61"/>
      <c r="TWA77" s="61"/>
      <c r="TWB77" s="61"/>
      <c r="TWC77" s="61"/>
      <c r="TWD77" s="61"/>
      <c r="TWE77" s="61"/>
      <c r="TWF77" s="61"/>
      <c r="TWG77" s="61"/>
      <c r="TWH77" s="61"/>
      <c r="TWI77" s="61"/>
      <c r="TWJ77" s="61"/>
      <c r="TWK77" s="61"/>
      <c r="TWL77" s="61"/>
      <c r="TWM77" s="61"/>
      <c r="TWN77" s="61"/>
      <c r="TWO77" s="61"/>
      <c r="TWP77" s="61"/>
      <c r="TWQ77" s="61"/>
      <c r="TWR77" s="61"/>
      <c r="TWS77" s="61"/>
      <c r="TWT77" s="61"/>
      <c r="TWU77" s="61"/>
      <c r="TWV77" s="61"/>
      <c r="TWW77" s="61"/>
      <c r="TWX77" s="61"/>
      <c r="TWY77" s="61"/>
      <c r="TWZ77" s="61"/>
      <c r="TXA77" s="61"/>
      <c r="TXB77" s="61"/>
      <c r="TXC77" s="61"/>
      <c r="TXD77" s="61"/>
      <c r="TXE77" s="61"/>
      <c r="TXF77" s="61"/>
      <c r="TXG77" s="61"/>
      <c r="TXH77" s="61"/>
      <c r="TXI77" s="61"/>
      <c r="TXJ77" s="61"/>
      <c r="TXK77" s="61"/>
      <c r="TXL77" s="61"/>
      <c r="TXM77" s="61"/>
      <c r="TXN77" s="61"/>
      <c r="TXO77" s="61"/>
      <c r="TXP77" s="61"/>
      <c r="TXQ77" s="61"/>
      <c r="TXR77" s="61"/>
      <c r="TXS77" s="61"/>
      <c r="TXT77" s="61"/>
      <c r="TXU77" s="61"/>
      <c r="TXV77" s="61"/>
      <c r="TXW77" s="61"/>
      <c r="TXX77" s="61"/>
      <c r="TXY77" s="61"/>
      <c r="TXZ77" s="61"/>
      <c r="TYA77" s="61"/>
      <c r="TYB77" s="61"/>
      <c r="TYC77" s="61"/>
      <c r="TYD77" s="61"/>
      <c r="TYE77" s="61"/>
      <c r="TYF77" s="61"/>
      <c r="TYG77" s="61"/>
      <c r="TYH77" s="61"/>
      <c r="TYI77" s="61"/>
      <c r="TYJ77" s="61"/>
      <c r="TYK77" s="61"/>
      <c r="TYL77" s="61"/>
      <c r="TYM77" s="61"/>
      <c r="TYN77" s="61"/>
      <c r="TYO77" s="61"/>
      <c r="TYP77" s="61"/>
      <c r="TYQ77" s="61"/>
      <c r="TYR77" s="61"/>
      <c r="TYS77" s="61"/>
      <c r="TYT77" s="61"/>
      <c r="TYU77" s="61"/>
      <c r="TYV77" s="61"/>
      <c r="TYW77" s="61"/>
      <c r="TYX77" s="61"/>
      <c r="TYY77" s="61"/>
      <c r="TYZ77" s="61"/>
      <c r="TZA77" s="61"/>
      <c r="TZB77" s="61"/>
      <c r="TZC77" s="61"/>
      <c r="TZD77" s="61"/>
      <c r="TZE77" s="61"/>
      <c r="TZF77" s="61"/>
      <c r="TZG77" s="61"/>
      <c r="TZH77" s="61"/>
      <c r="TZI77" s="61"/>
      <c r="TZJ77" s="61"/>
      <c r="TZK77" s="61"/>
      <c r="TZL77" s="61"/>
      <c r="TZM77" s="61"/>
      <c r="TZN77" s="61"/>
      <c r="TZO77" s="61"/>
      <c r="TZP77" s="61"/>
      <c r="TZQ77" s="61"/>
      <c r="TZR77" s="61"/>
      <c r="TZS77" s="61"/>
      <c r="TZT77" s="61"/>
      <c r="TZU77" s="61"/>
      <c r="TZV77" s="61"/>
      <c r="TZW77" s="61"/>
      <c r="TZX77" s="61"/>
      <c r="TZY77" s="61"/>
      <c r="TZZ77" s="61"/>
      <c r="UAA77" s="61"/>
      <c r="UAB77" s="61"/>
      <c r="UAC77" s="61"/>
      <c r="UAD77" s="61"/>
      <c r="UAE77" s="61"/>
      <c r="UAF77" s="61"/>
      <c r="UAG77" s="61"/>
      <c r="UAH77" s="61"/>
      <c r="UAI77" s="61"/>
      <c r="UAJ77" s="61"/>
      <c r="UAK77" s="61"/>
      <c r="UAL77" s="61"/>
      <c r="UAM77" s="61"/>
      <c r="UAN77" s="61"/>
      <c r="UAO77" s="61"/>
      <c r="UAP77" s="61"/>
      <c r="UAQ77" s="61"/>
      <c r="UAR77" s="61"/>
      <c r="UAS77" s="61"/>
      <c r="UAT77" s="61"/>
      <c r="UAU77" s="61"/>
      <c r="UAV77" s="61"/>
      <c r="UAW77" s="61"/>
      <c r="UAX77" s="61"/>
      <c r="UAY77" s="61"/>
      <c r="UAZ77" s="61"/>
      <c r="UBA77" s="61"/>
      <c r="UBB77" s="61"/>
      <c r="UBC77" s="61"/>
      <c r="UBD77" s="61"/>
      <c r="UBE77" s="61"/>
      <c r="UBF77" s="61"/>
      <c r="UBG77" s="61"/>
      <c r="UBH77" s="61"/>
      <c r="UBI77" s="61"/>
      <c r="UBJ77" s="61"/>
      <c r="UBK77" s="61"/>
      <c r="UBL77" s="61"/>
      <c r="UBM77" s="61"/>
      <c r="UBN77" s="61"/>
      <c r="UBO77" s="61"/>
      <c r="UBP77" s="61"/>
      <c r="UBQ77" s="61"/>
      <c r="UBR77" s="61"/>
      <c r="UBS77" s="61"/>
      <c r="UBT77" s="61"/>
      <c r="UBU77" s="61"/>
      <c r="UBV77" s="61"/>
      <c r="UBW77" s="61"/>
      <c r="UBX77" s="61"/>
      <c r="UBY77" s="61"/>
      <c r="UBZ77" s="61"/>
      <c r="UCA77" s="61"/>
      <c r="UCB77" s="61"/>
      <c r="UCC77" s="61"/>
      <c r="UCD77" s="61"/>
      <c r="UCE77" s="61"/>
      <c r="UCF77" s="61"/>
      <c r="UCG77" s="61"/>
      <c r="UCH77" s="61"/>
      <c r="UCI77" s="61"/>
      <c r="UCJ77" s="61"/>
      <c r="UCK77" s="61"/>
      <c r="UCL77" s="61"/>
      <c r="UCM77" s="61"/>
      <c r="UCN77" s="61"/>
      <c r="UCO77" s="61"/>
      <c r="UCP77" s="61"/>
      <c r="UCQ77" s="61"/>
      <c r="UCR77" s="61"/>
      <c r="UCS77" s="61"/>
      <c r="UCT77" s="61"/>
      <c r="UCU77" s="61"/>
      <c r="UCV77" s="61"/>
      <c r="UCW77" s="61"/>
      <c r="UCX77" s="61"/>
      <c r="UCY77" s="61"/>
      <c r="UCZ77" s="61"/>
      <c r="UDA77" s="61"/>
      <c r="UDB77" s="61"/>
      <c r="UDC77" s="61"/>
      <c r="UDD77" s="61"/>
      <c r="UDE77" s="61"/>
      <c r="UDF77" s="61"/>
      <c r="UDG77" s="61"/>
      <c r="UDH77" s="61"/>
      <c r="UDI77" s="61"/>
      <c r="UDJ77" s="61"/>
      <c r="UDK77" s="61"/>
      <c r="UDL77" s="61"/>
      <c r="UDM77" s="61"/>
      <c r="UDN77" s="61"/>
      <c r="UDO77" s="61"/>
      <c r="UDP77" s="61"/>
      <c r="UDQ77" s="61"/>
      <c r="UDR77" s="61"/>
      <c r="UDS77" s="61"/>
      <c r="UDT77" s="61"/>
      <c r="UDU77" s="61"/>
      <c r="UDV77" s="61"/>
      <c r="UDW77" s="61"/>
      <c r="UDX77" s="61"/>
      <c r="UDY77" s="61"/>
      <c r="UDZ77" s="61"/>
      <c r="UEA77" s="61"/>
      <c r="UEB77" s="61"/>
      <c r="UEC77" s="61"/>
      <c r="UED77" s="61"/>
      <c r="UEE77" s="61"/>
      <c r="UEF77" s="61"/>
      <c r="UEG77" s="61"/>
      <c r="UEH77" s="61"/>
      <c r="UEI77" s="61"/>
      <c r="UEJ77" s="61"/>
      <c r="UEK77" s="61"/>
      <c r="UEL77" s="61"/>
      <c r="UEM77" s="61"/>
      <c r="UEN77" s="61"/>
      <c r="UEO77" s="61"/>
      <c r="UEP77" s="61"/>
      <c r="UEQ77" s="61"/>
      <c r="UER77" s="61"/>
      <c r="UES77" s="61"/>
      <c r="UET77" s="61"/>
      <c r="UEU77" s="61"/>
      <c r="UEV77" s="61"/>
      <c r="UEW77" s="61"/>
      <c r="UEX77" s="61"/>
      <c r="UEY77" s="61"/>
      <c r="UEZ77" s="61"/>
      <c r="UFA77" s="61"/>
      <c r="UFB77" s="61"/>
      <c r="UFC77" s="61"/>
      <c r="UFD77" s="61"/>
      <c r="UFE77" s="61"/>
      <c r="UFF77" s="61"/>
      <c r="UFG77" s="61"/>
      <c r="UFH77" s="61"/>
      <c r="UFI77" s="61"/>
      <c r="UFJ77" s="61"/>
      <c r="UFK77" s="61"/>
      <c r="UFL77" s="61"/>
      <c r="UFM77" s="61"/>
      <c r="UFN77" s="61"/>
      <c r="UFO77" s="61"/>
      <c r="UFP77" s="61"/>
      <c r="UFQ77" s="61"/>
      <c r="UFR77" s="61"/>
      <c r="UFS77" s="61"/>
      <c r="UFT77" s="61"/>
      <c r="UFU77" s="61"/>
      <c r="UFV77" s="61"/>
      <c r="UFW77" s="61"/>
      <c r="UFX77" s="61"/>
      <c r="UFY77" s="61"/>
      <c r="UFZ77" s="61"/>
      <c r="UGA77" s="61"/>
      <c r="UGB77" s="61"/>
      <c r="UGC77" s="61"/>
      <c r="UGD77" s="61"/>
      <c r="UGE77" s="61"/>
      <c r="UGF77" s="61"/>
      <c r="UGG77" s="61"/>
      <c r="UGH77" s="61"/>
      <c r="UGI77" s="61"/>
      <c r="UGJ77" s="61"/>
      <c r="UGK77" s="61"/>
      <c r="UGL77" s="61"/>
      <c r="UGM77" s="61"/>
      <c r="UGN77" s="61"/>
      <c r="UGO77" s="61"/>
      <c r="UGP77" s="61"/>
      <c r="UGQ77" s="61"/>
      <c r="UGR77" s="61"/>
      <c r="UGS77" s="61"/>
      <c r="UGT77" s="61"/>
      <c r="UGU77" s="61"/>
      <c r="UGV77" s="61"/>
      <c r="UGW77" s="61"/>
      <c r="UGX77" s="61"/>
      <c r="UGY77" s="61"/>
      <c r="UGZ77" s="61"/>
      <c r="UHA77" s="61"/>
      <c r="UHB77" s="61"/>
      <c r="UHC77" s="61"/>
      <c r="UHD77" s="61"/>
      <c r="UHE77" s="61"/>
      <c r="UHF77" s="61"/>
      <c r="UHG77" s="61"/>
      <c r="UHH77" s="61"/>
      <c r="UHI77" s="61"/>
      <c r="UHJ77" s="61"/>
      <c r="UHK77" s="61"/>
      <c r="UHL77" s="61"/>
      <c r="UHM77" s="61"/>
      <c r="UHN77" s="61"/>
      <c r="UHO77" s="61"/>
      <c r="UHP77" s="61"/>
      <c r="UHQ77" s="61"/>
      <c r="UHR77" s="61"/>
      <c r="UHS77" s="61"/>
      <c r="UHT77" s="61"/>
      <c r="UHU77" s="61"/>
      <c r="UHV77" s="61"/>
      <c r="UHW77" s="61"/>
      <c r="UHX77" s="61"/>
      <c r="UHY77" s="61"/>
      <c r="UHZ77" s="61"/>
      <c r="UIA77" s="61"/>
      <c r="UIB77" s="61"/>
      <c r="UIC77" s="61"/>
      <c r="UID77" s="61"/>
      <c r="UIE77" s="61"/>
      <c r="UIF77" s="61"/>
      <c r="UIG77" s="61"/>
      <c r="UIH77" s="61"/>
      <c r="UII77" s="61"/>
      <c r="UIJ77" s="61"/>
      <c r="UIK77" s="61"/>
      <c r="UIL77" s="61"/>
      <c r="UIM77" s="61"/>
      <c r="UIN77" s="61"/>
      <c r="UIO77" s="61"/>
      <c r="UIP77" s="61"/>
      <c r="UIQ77" s="61"/>
      <c r="UIR77" s="61"/>
      <c r="UIS77" s="61"/>
      <c r="UIT77" s="61"/>
      <c r="UIU77" s="61"/>
      <c r="UIV77" s="61"/>
      <c r="UIW77" s="61"/>
      <c r="UIX77" s="61"/>
      <c r="UIY77" s="61"/>
      <c r="UIZ77" s="61"/>
      <c r="UJA77" s="61"/>
      <c r="UJB77" s="61"/>
      <c r="UJC77" s="61"/>
      <c r="UJD77" s="61"/>
      <c r="UJE77" s="61"/>
      <c r="UJF77" s="61"/>
      <c r="UJG77" s="61"/>
      <c r="UJH77" s="61"/>
      <c r="UJI77" s="61"/>
      <c r="UJJ77" s="61"/>
      <c r="UJK77" s="61"/>
      <c r="UJL77" s="61"/>
      <c r="UJM77" s="61"/>
      <c r="UJN77" s="61"/>
      <c r="UJO77" s="61"/>
      <c r="UJP77" s="61"/>
      <c r="UJQ77" s="61"/>
      <c r="UJR77" s="61"/>
      <c r="UJS77" s="61"/>
      <c r="UJT77" s="61"/>
      <c r="UJU77" s="61"/>
      <c r="UJV77" s="61"/>
      <c r="UJW77" s="61"/>
      <c r="UJX77" s="61"/>
      <c r="UJY77" s="61"/>
      <c r="UJZ77" s="61"/>
      <c r="UKA77" s="61"/>
      <c r="UKB77" s="61"/>
      <c r="UKC77" s="61"/>
      <c r="UKD77" s="61"/>
      <c r="UKE77" s="61"/>
      <c r="UKF77" s="61"/>
      <c r="UKG77" s="61"/>
      <c r="UKH77" s="61"/>
      <c r="UKI77" s="61"/>
      <c r="UKJ77" s="61"/>
      <c r="UKK77" s="61"/>
      <c r="UKL77" s="61"/>
      <c r="UKM77" s="61"/>
      <c r="UKN77" s="61"/>
      <c r="UKO77" s="61"/>
      <c r="UKP77" s="61"/>
      <c r="UKQ77" s="61"/>
      <c r="UKR77" s="61"/>
      <c r="UKS77" s="61"/>
      <c r="UKT77" s="61"/>
      <c r="UKU77" s="61"/>
      <c r="UKV77" s="61"/>
      <c r="UKW77" s="61"/>
      <c r="UKX77" s="61"/>
      <c r="UKY77" s="61"/>
      <c r="UKZ77" s="61"/>
      <c r="ULA77" s="61"/>
      <c r="ULB77" s="61"/>
      <c r="ULC77" s="61"/>
      <c r="ULD77" s="61"/>
      <c r="ULE77" s="61"/>
      <c r="ULF77" s="61"/>
      <c r="ULG77" s="61"/>
      <c r="ULH77" s="61"/>
      <c r="ULI77" s="61"/>
      <c r="ULJ77" s="61"/>
      <c r="ULK77" s="61"/>
      <c r="ULL77" s="61"/>
      <c r="ULM77" s="61"/>
      <c r="ULN77" s="61"/>
      <c r="ULO77" s="61"/>
      <c r="ULP77" s="61"/>
      <c r="ULQ77" s="61"/>
      <c r="ULR77" s="61"/>
      <c r="ULS77" s="61"/>
      <c r="ULT77" s="61"/>
      <c r="ULU77" s="61"/>
      <c r="ULV77" s="61"/>
      <c r="ULW77" s="61"/>
      <c r="ULX77" s="61"/>
      <c r="ULY77" s="61"/>
      <c r="ULZ77" s="61"/>
      <c r="UMA77" s="61"/>
      <c r="UMB77" s="61"/>
      <c r="UMC77" s="61"/>
      <c r="UMD77" s="61"/>
      <c r="UME77" s="61"/>
      <c r="UMF77" s="61"/>
      <c r="UMG77" s="61"/>
      <c r="UMH77" s="61"/>
      <c r="UMI77" s="61"/>
      <c r="UMJ77" s="61"/>
      <c r="UMK77" s="61"/>
      <c r="UML77" s="61"/>
      <c r="UMM77" s="61"/>
      <c r="UMN77" s="61"/>
      <c r="UMO77" s="61"/>
      <c r="UMP77" s="61"/>
      <c r="UMQ77" s="61"/>
      <c r="UMR77" s="61"/>
      <c r="UMS77" s="61"/>
      <c r="UMT77" s="61"/>
      <c r="UMU77" s="61"/>
      <c r="UMV77" s="61"/>
      <c r="UMW77" s="61"/>
      <c r="UMX77" s="61"/>
      <c r="UMY77" s="61"/>
      <c r="UMZ77" s="61"/>
      <c r="UNA77" s="61"/>
      <c r="UNB77" s="61"/>
      <c r="UNC77" s="61"/>
      <c r="UND77" s="61"/>
      <c r="UNE77" s="61"/>
      <c r="UNF77" s="61"/>
      <c r="UNG77" s="61"/>
      <c r="UNH77" s="61"/>
      <c r="UNI77" s="61"/>
      <c r="UNJ77" s="61"/>
      <c r="UNK77" s="61"/>
      <c r="UNL77" s="61"/>
      <c r="UNM77" s="61"/>
      <c r="UNN77" s="61"/>
      <c r="UNO77" s="61"/>
      <c r="UNP77" s="61"/>
      <c r="UNQ77" s="61"/>
      <c r="UNR77" s="61"/>
      <c r="UNS77" s="61"/>
      <c r="UNT77" s="61"/>
      <c r="UNU77" s="61"/>
      <c r="UNV77" s="61"/>
      <c r="UNW77" s="61"/>
      <c r="UNX77" s="61"/>
      <c r="UNY77" s="61"/>
      <c r="UNZ77" s="61"/>
      <c r="UOA77" s="61"/>
      <c r="UOB77" s="61"/>
      <c r="UOC77" s="61"/>
      <c r="UOD77" s="61"/>
      <c r="UOE77" s="61"/>
      <c r="UOF77" s="61"/>
      <c r="UOG77" s="61"/>
      <c r="UOH77" s="61"/>
      <c r="UOI77" s="61"/>
      <c r="UOJ77" s="61"/>
      <c r="UOK77" s="61"/>
      <c r="UOL77" s="61"/>
      <c r="UOM77" s="61"/>
      <c r="UON77" s="61"/>
      <c r="UOO77" s="61"/>
      <c r="UOP77" s="61"/>
      <c r="UOQ77" s="61"/>
      <c r="UOR77" s="61"/>
      <c r="UOS77" s="61"/>
      <c r="UOT77" s="61"/>
      <c r="UOU77" s="61"/>
      <c r="UOV77" s="61"/>
      <c r="UOW77" s="61"/>
      <c r="UOX77" s="61"/>
      <c r="UOY77" s="61"/>
      <c r="UOZ77" s="61"/>
      <c r="UPA77" s="61"/>
      <c r="UPB77" s="61"/>
      <c r="UPC77" s="61"/>
      <c r="UPD77" s="61"/>
      <c r="UPE77" s="61"/>
      <c r="UPF77" s="61"/>
      <c r="UPG77" s="61"/>
      <c r="UPH77" s="61"/>
      <c r="UPI77" s="61"/>
      <c r="UPJ77" s="61"/>
      <c r="UPK77" s="61"/>
      <c r="UPL77" s="61"/>
      <c r="UPM77" s="61"/>
      <c r="UPN77" s="61"/>
      <c r="UPO77" s="61"/>
      <c r="UPP77" s="61"/>
      <c r="UPQ77" s="61"/>
      <c r="UPR77" s="61"/>
      <c r="UPS77" s="61"/>
      <c r="UPT77" s="61"/>
      <c r="UPU77" s="61"/>
      <c r="UPV77" s="61"/>
      <c r="UPW77" s="61"/>
      <c r="UPX77" s="61"/>
      <c r="UPY77" s="61"/>
      <c r="UPZ77" s="61"/>
      <c r="UQA77" s="61"/>
      <c r="UQB77" s="61"/>
      <c r="UQC77" s="61"/>
      <c r="UQD77" s="61"/>
      <c r="UQE77" s="61"/>
      <c r="UQF77" s="61"/>
      <c r="UQG77" s="61"/>
      <c r="UQH77" s="61"/>
      <c r="UQI77" s="61"/>
      <c r="UQJ77" s="61"/>
      <c r="UQK77" s="61"/>
      <c r="UQL77" s="61"/>
      <c r="UQM77" s="61"/>
      <c r="UQN77" s="61"/>
      <c r="UQO77" s="61"/>
      <c r="UQP77" s="61"/>
      <c r="UQQ77" s="61"/>
      <c r="UQR77" s="61"/>
      <c r="UQS77" s="61"/>
      <c r="UQT77" s="61"/>
      <c r="UQU77" s="61"/>
      <c r="UQV77" s="61"/>
      <c r="UQW77" s="61"/>
      <c r="UQX77" s="61"/>
      <c r="UQY77" s="61"/>
      <c r="UQZ77" s="61"/>
      <c r="URA77" s="61"/>
      <c r="URB77" s="61"/>
      <c r="URC77" s="61"/>
      <c r="URD77" s="61"/>
      <c r="URE77" s="61"/>
      <c r="URF77" s="61"/>
      <c r="URG77" s="61"/>
      <c r="URH77" s="61"/>
      <c r="URI77" s="61"/>
      <c r="URJ77" s="61"/>
      <c r="URK77" s="61"/>
      <c r="URL77" s="61"/>
      <c r="URM77" s="61"/>
      <c r="URN77" s="61"/>
      <c r="URO77" s="61"/>
      <c r="URP77" s="61"/>
      <c r="URQ77" s="61"/>
      <c r="URR77" s="61"/>
      <c r="URS77" s="61"/>
      <c r="URT77" s="61"/>
      <c r="URU77" s="61"/>
      <c r="URV77" s="61"/>
      <c r="URW77" s="61"/>
      <c r="URX77" s="61"/>
      <c r="URY77" s="61"/>
      <c r="URZ77" s="61"/>
      <c r="USA77" s="61"/>
      <c r="USB77" s="61"/>
      <c r="USC77" s="61"/>
      <c r="USD77" s="61"/>
      <c r="USE77" s="61"/>
      <c r="USF77" s="61"/>
      <c r="USG77" s="61"/>
      <c r="USH77" s="61"/>
      <c r="USI77" s="61"/>
      <c r="USJ77" s="61"/>
      <c r="USK77" s="61"/>
      <c r="USL77" s="61"/>
      <c r="USM77" s="61"/>
      <c r="USN77" s="61"/>
      <c r="USO77" s="61"/>
      <c r="USP77" s="61"/>
      <c r="USQ77" s="61"/>
      <c r="USR77" s="61"/>
      <c r="USS77" s="61"/>
      <c r="UST77" s="61"/>
      <c r="USU77" s="61"/>
      <c r="USV77" s="61"/>
      <c r="USW77" s="61"/>
      <c r="USX77" s="61"/>
      <c r="USY77" s="61"/>
      <c r="USZ77" s="61"/>
      <c r="UTA77" s="61"/>
      <c r="UTB77" s="61"/>
      <c r="UTC77" s="61"/>
      <c r="UTD77" s="61"/>
      <c r="UTE77" s="61"/>
      <c r="UTF77" s="61"/>
      <c r="UTG77" s="61"/>
      <c r="UTH77" s="61"/>
      <c r="UTI77" s="61"/>
      <c r="UTJ77" s="61"/>
      <c r="UTK77" s="61"/>
      <c r="UTL77" s="61"/>
      <c r="UTM77" s="61"/>
      <c r="UTN77" s="61"/>
      <c r="UTO77" s="61"/>
      <c r="UTP77" s="61"/>
      <c r="UTQ77" s="61"/>
      <c r="UTR77" s="61"/>
      <c r="UTS77" s="61"/>
      <c r="UTT77" s="61"/>
      <c r="UTU77" s="61"/>
      <c r="UTV77" s="61"/>
      <c r="UTW77" s="61"/>
      <c r="UTX77" s="61"/>
      <c r="UTY77" s="61"/>
      <c r="UTZ77" s="61"/>
      <c r="UUA77" s="61"/>
      <c r="UUB77" s="61"/>
      <c r="UUC77" s="61"/>
      <c r="UUD77" s="61"/>
      <c r="UUE77" s="61"/>
      <c r="UUF77" s="61"/>
      <c r="UUG77" s="61"/>
      <c r="UUH77" s="61"/>
      <c r="UUI77" s="61"/>
      <c r="UUJ77" s="61"/>
      <c r="UUK77" s="61"/>
      <c r="UUL77" s="61"/>
      <c r="UUM77" s="61"/>
      <c r="UUN77" s="61"/>
      <c r="UUO77" s="61"/>
      <c r="UUP77" s="61"/>
      <c r="UUQ77" s="61"/>
      <c r="UUR77" s="61"/>
      <c r="UUS77" s="61"/>
      <c r="UUT77" s="61"/>
      <c r="UUU77" s="61"/>
      <c r="UUV77" s="61"/>
      <c r="UUW77" s="61"/>
      <c r="UUX77" s="61"/>
      <c r="UUY77" s="61"/>
      <c r="UUZ77" s="61"/>
      <c r="UVA77" s="61"/>
      <c r="UVB77" s="61"/>
      <c r="UVC77" s="61"/>
      <c r="UVD77" s="61"/>
      <c r="UVE77" s="61"/>
      <c r="UVF77" s="61"/>
      <c r="UVG77" s="61"/>
      <c r="UVH77" s="61"/>
      <c r="UVI77" s="61"/>
      <c r="UVJ77" s="61"/>
      <c r="UVK77" s="61"/>
      <c r="UVL77" s="61"/>
      <c r="UVM77" s="61"/>
      <c r="UVN77" s="61"/>
      <c r="UVO77" s="61"/>
      <c r="UVP77" s="61"/>
      <c r="UVQ77" s="61"/>
      <c r="UVR77" s="61"/>
      <c r="UVS77" s="61"/>
      <c r="UVT77" s="61"/>
      <c r="UVU77" s="61"/>
      <c r="UVV77" s="61"/>
      <c r="UVW77" s="61"/>
      <c r="UVX77" s="61"/>
      <c r="UVY77" s="61"/>
      <c r="UVZ77" s="61"/>
      <c r="UWA77" s="61"/>
      <c r="UWB77" s="61"/>
      <c r="UWC77" s="61"/>
      <c r="UWD77" s="61"/>
      <c r="UWE77" s="61"/>
      <c r="UWF77" s="61"/>
      <c r="UWG77" s="61"/>
      <c r="UWH77" s="61"/>
      <c r="UWI77" s="61"/>
      <c r="UWJ77" s="61"/>
      <c r="UWK77" s="61"/>
      <c r="UWL77" s="61"/>
      <c r="UWM77" s="61"/>
      <c r="UWN77" s="61"/>
      <c r="UWO77" s="61"/>
      <c r="UWP77" s="61"/>
      <c r="UWQ77" s="61"/>
      <c r="UWR77" s="61"/>
      <c r="UWS77" s="61"/>
      <c r="UWT77" s="61"/>
      <c r="UWU77" s="61"/>
      <c r="UWV77" s="61"/>
      <c r="UWW77" s="61"/>
      <c r="UWX77" s="61"/>
      <c r="UWY77" s="61"/>
      <c r="UWZ77" s="61"/>
      <c r="UXA77" s="61"/>
      <c r="UXB77" s="61"/>
      <c r="UXC77" s="61"/>
      <c r="UXD77" s="61"/>
      <c r="UXE77" s="61"/>
      <c r="UXF77" s="61"/>
      <c r="UXG77" s="61"/>
      <c r="UXH77" s="61"/>
      <c r="UXI77" s="61"/>
      <c r="UXJ77" s="61"/>
      <c r="UXK77" s="61"/>
      <c r="UXL77" s="61"/>
      <c r="UXM77" s="61"/>
      <c r="UXN77" s="61"/>
      <c r="UXO77" s="61"/>
      <c r="UXP77" s="61"/>
      <c r="UXQ77" s="61"/>
      <c r="UXR77" s="61"/>
      <c r="UXS77" s="61"/>
      <c r="UXT77" s="61"/>
      <c r="UXU77" s="61"/>
      <c r="UXV77" s="61"/>
      <c r="UXW77" s="61"/>
      <c r="UXX77" s="61"/>
      <c r="UXY77" s="61"/>
      <c r="UXZ77" s="61"/>
      <c r="UYA77" s="61"/>
      <c r="UYB77" s="61"/>
      <c r="UYC77" s="61"/>
      <c r="UYD77" s="61"/>
      <c r="UYE77" s="61"/>
      <c r="UYF77" s="61"/>
      <c r="UYG77" s="61"/>
      <c r="UYH77" s="61"/>
      <c r="UYI77" s="61"/>
      <c r="UYJ77" s="61"/>
      <c r="UYK77" s="61"/>
      <c r="UYL77" s="61"/>
      <c r="UYM77" s="61"/>
      <c r="UYN77" s="61"/>
      <c r="UYO77" s="61"/>
      <c r="UYP77" s="61"/>
      <c r="UYQ77" s="61"/>
      <c r="UYR77" s="61"/>
      <c r="UYS77" s="61"/>
      <c r="UYT77" s="61"/>
      <c r="UYU77" s="61"/>
      <c r="UYV77" s="61"/>
      <c r="UYW77" s="61"/>
      <c r="UYX77" s="61"/>
      <c r="UYY77" s="61"/>
      <c r="UYZ77" s="61"/>
      <c r="UZA77" s="61"/>
      <c r="UZB77" s="61"/>
      <c r="UZC77" s="61"/>
      <c r="UZD77" s="61"/>
      <c r="UZE77" s="61"/>
      <c r="UZF77" s="61"/>
      <c r="UZG77" s="61"/>
      <c r="UZH77" s="61"/>
      <c r="UZI77" s="61"/>
      <c r="UZJ77" s="61"/>
      <c r="UZK77" s="61"/>
      <c r="UZL77" s="61"/>
      <c r="UZM77" s="61"/>
      <c r="UZN77" s="61"/>
      <c r="UZO77" s="61"/>
      <c r="UZP77" s="61"/>
      <c r="UZQ77" s="61"/>
      <c r="UZR77" s="61"/>
      <c r="UZS77" s="61"/>
      <c r="UZT77" s="61"/>
      <c r="UZU77" s="61"/>
      <c r="UZV77" s="61"/>
      <c r="UZW77" s="61"/>
      <c r="UZX77" s="61"/>
      <c r="UZY77" s="61"/>
      <c r="UZZ77" s="61"/>
      <c r="VAA77" s="61"/>
      <c r="VAB77" s="61"/>
      <c r="VAC77" s="61"/>
      <c r="VAD77" s="61"/>
      <c r="VAE77" s="61"/>
      <c r="VAF77" s="61"/>
      <c r="VAG77" s="61"/>
      <c r="VAH77" s="61"/>
      <c r="VAI77" s="61"/>
      <c r="VAJ77" s="61"/>
      <c r="VAK77" s="61"/>
      <c r="VAL77" s="61"/>
      <c r="VAM77" s="61"/>
      <c r="VAN77" s="61"/>
      <c r="VAO77" s="61"/>
      <c r="VAP77" s="61"/>
      <c r="VAQ77" s="61"/>
      <c r="VAR77" s="61"/>
      <c r="VAS77" s="61"/>
      <c r="VAT77" s="61"/>
      <c r="VAU77" s="61"/>
      <c r="VAV77" s="61"/>
      <c r="VAW77" s="61"/>
      <c r="VAX77" s="61"/>
      <c r="VAY77" s="61"/>
      <c r="VAZ77" s="61"/>
      <c r="VBA77" s="61"/>
      <c r="VBB77" s="61"/>
      <c r="VBC77" s="61"/>
      <c r="VBD77" s="61"/>
      <c r="VBE77" s="61"/>
      <c r="VBF77" s="61"/>
      <c r="VBG77" s="61"/>
      <c r="VBH77" s="61"/>
      <c r="VBI77" s="61"/>
      <c r="VBJ77" s="61"/>
      <c r="VBK77" s="61"/>
      <c r="VBL77" s="61"/>
      <c r="VBM77" s="61"/>
      <c r="VBN77" s="61"/>
      <c r="VBO77" s="61"/>
      <c r="VBP77" s="61"/>
      <c r="VBQ77" s="61"/>
      <c r="VBR77" s="61"/>
      <c r="VBS77" s="61"/>
      <c r="VBT77" s="61"/>
      <c r="VBU77" s="61"/>
      <c r="VBV77" s="61"/>
      <c r="VBW77" s="61"/>
      <c r="VBX77" s="61"/>
      <c r="VBY77" s="61"/>
      <c r="VBZ77" s="61"/>
      <c r="VCA77" s="61"/>
      <c r="VCB77" s="61"/>
      <c r="VCC77" s="61"/>
      <c r="VCD77" s="61"/>
      <c r="VCE77" s="61"/>
      <c r="VCF77" s="61"/>
      <c r="VCG77" s="61"/>
      <c r="VCH77" s="61"/>
      <c r="VCI77" s="61"/>
      <c r="VCJ77" s="61"/>
      <c r="VCK77" s="61"/>
      <c r="VCL77" s="61"/>
      <c r="VCM77" s="61"/>
      <c r="VCN77" s="61"/>
      <c r="VCO77" s="61"/>
      <c r="VCP77" s="61"/>
      <c r="VCQ77" s="61"/>
      <c r="VCR77" s="61"/>
      <c r="VCS77" s="61"/>
      <c r="VCT77" s="61"/>
      <c r="VCU77" s="61"/>
      <c r="VCV77" s="61"/>
      <c r="VCW77" s="61"/>
      <c r="VCX77" s="61"/>
      <c r="VCY77" s="61"/>
      <c r="VCZ77" s="61"/>
      <c r="VDA77" s="61"/>
      <c r="VDB77" s="61"/>
      <c r="VDC77" s="61"/>
      <c r="VDD77" s="61"/>
      <c r="VDE77" s="61"/>
      <c r="VDF77" s="61"/>
      <c r="VDG77" s="61"/>
      <c r="VDH77" s="61"/>
      <c r="VDI77" s="61"/>
      <c r="VDJ77" s="61"/>
      <c r="VDK77" s="61"/>
      <c r="VDL77" s="61"/>
      <c r="VDM77" s="61"/>
      <c r="VDN77" s="61"/>
      <c r="VDO77" s="61"/>
      <c r="VDP77" s="61"/>
      <c r="VDQ77" s="61"/>
      <c r="VDR77" s="61"/>
      <c r="VDS77" s="61"/>
      <c r="VDT77" s="61"/>
      <c r="VDU77" s="61"/>
      <c r="VDV77" s="61"/>
      <c r="VDW77" s="61"/>
      <c r="VDX77" s="61"/>
      <c r="VDY77" s="61"/>
      <c r="VDZ77" s="61"/>
      <c r="VEA77" s="61"/>
      <c r="VEB77" s="61"/>
      <c r="VEC77" s="61"/>
      <c r="VED77" s="61"/>
      <c r="VEE77" s="61"/>
      <c r="VEF77" s="61"/>
      <c r="VEG77" s="61"/>
      <c r="VEH77" s="61"/>
      <c r="VEI77" s="61"/>
      <c r="VEJ77" s="61"/>
      <c r="VEK77" s="61"/>
      <c r="VEL77" s="61"/>
      <c r="VEM77" s="61"/>
      <c r="VEN77" s="61"/>
      <c r="VEO77" s="61"/>
      <c r="VEP77" s="61"/>
      <c r="VEQ77" s="61"/>
      <c r="VER77" s="61"/>
      <c r="VES77" s="61"/>
      <c r="VET77" s="61"/>
      <c r="VEU77" s="61"/>
      <c r="VEV77" s="61"/>
      <c r="VEW77" s="61"/>
      <c r="VEX77" s="61"/>
      <c r="VEY77" s="61"/>
      <c r="VEZ77" s="61"/>
      <c r="VFA77" s="61"/>
      <c r="VFB77" s="61"/>
      <c r="VFC77" s="61"/>
      <c r="VFD77" s="61"/>
      <c r="VFE77" s="61"/>
      <c r="VFF77" s="61"/>
      <c r="VFG77" s="61"/>
      <c r="VFH77" s="61"/>
      <c r="VFI77" s="61"/>
      <c r="VFJ77" s="61"/>
      <c r="VFK77" s="61"/>
      <c r="VFL77" s="61"/>
      <c r="VFM77" s="61"/>
      <c r="VFN77" s="61"/>
      <c r="VFO77" s="61"/>
      <c r="VFP77" s="61"/>
      <c r="VFQ77" s="61"/>
      <c r="VFR77" s="61"/>
      <c r="VFS77" s="61"/>
      <c r="VFT77" s="61"/>
      <c r="VFU77" s="61"/>
      <c r="VFV77" s="61"/>
      <c r="VFW77" s="61"/>
      <c r="VFX77" s="61"/>
      <c r="VFY77" s="61"/>
      <c r="VFZ77" s="61"/>
      <c r="VGA77" s="61"/>
      <c r="VGB77" s="61"/>
      <c r="VGC77" s="61"/>
      <c r="VGD77" s="61"/>
      <c r="VGE77" s="61"/>
      <c r="VGF77" s="61"/>
      <c r="VGG77" s="61"/>
      <c r="VGH77" s="61"/>
      <c r="VGI77" s="61"/>
      <c r="VGJ77" s="61"/>
      <c r="VGK77" s="61"/>
      <c r="VGL77" s="61"/>
      <c r="VGM77" s="61"/>
      <c r="VGN77" s="61"/>
      <c r="VGO77" s="61"/>
      <c r="VGP77" s="61"/>
      <c r="VGQ77" s="61"/>
      <c r="VGR77" s="61"/>
      <c r="VGS77" s="61"/>
      <c r="VGT77" s="61"/>
      <c r="VGU77" s="61"/>
      <c r="VGV77" s="61"/>
      <c r="VGW77" s="61"/>
      <c r="VGX77" s="61"/>
      <c r="VGY77" s="61"/>
      <c r="VGZ77" s="61"/>
      <c r="VHA77" s="61"/>
      <c r="VHB77" s="61"/>
      <c r="VHC77" s="61"/>
      <c r="VHD77" s="61"/>
      <c r="VHE77" s="61"/>
      <c r="VHF77" s="61"/>
      <c r="VHG77" s="61"/>
      <c r="VHH77" s="61"/>
      <c r="VHI77" s="61"/>
      <c r="VHJ77" s="61"/>
      <c r="VHK77" s="61"/>
      <c r="VHL77" s="61"/>
      <c r="VHM77" s="61"/>
      <c r="VHN77" s="61"/>
      <c r="VHO77" s="61"/>
      <c r="VHP77" s="61"/>
      <c r="VHQ77" s="61"/>
      <c r="VHR77" s="61"/>
      <c r="VHS77" s="61"/>
      <c r="VHT77" s="61"/>
      <c r="VHU77" s="61"/>
      <c r="VHV77" s="61"/>
      <c r="VHW77" s="61"/>
      <c r="VHX77" s="61"/>
      <c r="VHY77" s="61"/>
      <c r="VHZ77" s="61"/>
      <c r="VIA77" s="61"/>
      <c r="VIB77" s="61"/>
      <c r="VIC77" s="61"/>
      <c r="VID77" s="61"/>
      <c r="VIE77" s="61"/>
      <c r="VIF77" s="61"/>
      <c r="VIG77" s="61"/>
      <c r="VIH77" s="61"/>
      <c r="VII77" s="61"/>
      <c r="VIJ77" s="61"/>
      <c r="VIK77" s="61"/>
      <c r="VIL77" s="61"/>
      <c r="VIM77" s="61"/>
      <c r="VIN77" s="61"/>
      <c r="VIO77" s="61"/>
      <c r="VIP77" s="61"/>
      <c r="VIQ77" s="61"/>
      <c r="VIR77" s="61"/>
      <c r="VIS77" s="61"/>
      <c r="VIT77" s="61"/>
      <c r="VIU77" s="61"/>
      <c r="VIV77" s="61"/>
      <c r="VIW77" s="61"/>
      <c r="VIX77" s="61"/>
      <c r="VIY77" s="61"/>
      <c r="VIZ77" s="61"/>
      <c r="VJA77" s="61"/>
      <c r="VJB77" s="61"/>
      <c r="VJC77" s="61"/>
      <c r="VJD77" s="61"/>
      <c r="VJE77" s="61"/>
      <c r="VJF77" s="61"/>
      <c r="VJG77" s="61"/>
      <c r="VJH77" s="61"/>
      <c r="VJI77" s="61"/>
      <c r="VJJ77" s="61"/>
      <c r="VJK77" s="61"/>
      <c r="VJL77" s="61"/>
      <c r="VJM77" s="61"/>
      <c r="VJN77" s="61"/>
      <c r="VJO77" s="61"/>
      <c r="VJP77" s="61"/>
      <c r="VJQ77" s="61"/>
      <c r="VJR77" s="61"/>
      <c r="VJS77" s="61"/>
      <c r="VJT77" s="61"/>
      <c r="VJU77" s="61"/>
      <c r="VJV77" s="61"/>
      <c r="VJW77" s="61"/>
      <c r="VJX77" s="61"/>
      <c r="VJY77" s="61"/>
      <c r="VJZ77" s="61"/>
      <c r="VKA77" s="61"/>
      <c r="VKB77" s="61"/>
      <c r="VKC77" s="61"/>
      <c r="VKD77" s="61"/>
      <c r="VKE77" s="61"/>
      <c r="VKF77" s="61"/>
      <c r="VKG77" s="61"/>
      <c r="VKH77" s="61"/>
      <c r="VKI77" s="61"/>
      <c r="VKJ77" s="61"/>
      <c r="VKK77" s="61"/>
      <c r="VKL77" s="61"/>
      <c r="VKM77" s="61"/>
      <c r="VKN77" s="61"/>
      <c r="VKO77" s="61"/>
      <c r="VKP77" s="61"/>
      <c r="VKQ77" s="61"/>
      <c r="VKR77" s="61"/>
      <c r="VKS77" s="61"/>
      <c r="VKT77" s="61"/>
      <c r="VKU77" s="61"/>
      <c r="VKV77" s="61"/>
      <c r="VKW77" s="61"/>
      <c r="VKX77" s="61"/>
      <c r="VKY77" s="61"/>
      <c r="VKZ77" s="61"/>
      <c r="VLA77" s="61"/>
      <c r="VLB77" s="61"/>
      <c r="VLC77" s="61"/>
      <c r="VLD77" s="61"/>
      <c r="VLE77" s="61"/>
      <c r="VLF77" s="61"/>
      <c r="VLG77" s="61"/>
      <c r="VLH77" s="61"/>
      <c r="VLI77" s="61"/>
      <c r="VLJ77" s="61"/>
      <c r="VLK77" s="61"/>
      <c r="VLL77" s="61"/>
      <c r="VLM77" s="61"/>
      <c r="VLN77" s="61"/>
      <c r="VLO77" s="61"/>
      <c r="VLP77" s="61"/>
      <c r="VLQ77" s="61"/>
      <c r="VLR77" s="61"/>
      <c r="VLS77" s="61"/>
      <c r="VLT77" s="61"/>
      <c r="VLU77" s="61"/>
      <c r="VLV77" s="61"/>
      <c r="VLW77" s="61"/>
      <c r="VLX77" s="61"/>
      <c r="VLY77" s="61"/>
      <c r="VLZ77" s="61"/>
      <c r="VMA77" s="61"/>
      <c r="VMB77" s="61"/>
      <c r="VMC77" s="61"/>
      <c r="VMD77" s="61"/>
      <c r="VME77" s="61"/>
      <c r="VMF77" s="61"/>
      <c r="VMG77" s="61"/>
      <c r="VMH77" s="61"/>
      <c r="VMI77" s="61"/>
      <c r="VMJ77" s="61"/>
      <c r="VMK77" s="61"/>
      <c r="VML77" s="61"/>
      <c r="VMM77" s="61"/>
      <c r="VMN77" s="61"/>
      <c r="VMO77" s="61"/>
      <c r="VMP77" s="61"/>
      <c r="VMQ77" s="61"/>
      <c r="VMR77" s="61"/>
      <c r="VMS77" s="61"/>
      <c r="VMT77" s="61"/>
      <c r="VMU77" s="61"/>
      <c r="VMV77" s="61"/>
      <c r="VMW77" s="61"/>
      <c r="VMX77" s="61"/>
      <c r="VMY77" s="61"/>
      <c r="VMZ77" s="61"/>
      <c r="VNA77" s="61"/>
      <c r="VNB77" s="61"/>
      <c r="VNC77" s="61"/>
      <c r="VND77" s="61"/>
      <c r="VNE77" s="61"/>
      <c r="VNF77" s="61"/>
      <c r="VNG77" s="61"/>
      <c r="VNH77" s="61"/>
      <c r="VNI77" s="61"/>
      <c r="VNJ77" s="61"/>
      <c r="VNK77" s="61"/>
      <c r="VNL77" s="61"/>
      <c r="VNM77" s="61"/>
      <c r="VNN77" s="61"/>
      <c r="VNO77" s="61"/>
      <c r="VNP77" s="61"/>
      <c r="VNQ77" s="61"/>
      <c r="VNR77" s="61"/>
      <c r="VNS77" s="61"/>
      <c r="VNT77" s="61"/>
      <c r="VNU77" s="61"/>
      <c r="VNV77" s="61"/>
      <c r="VNW77" s="61"/>
      <c r="VNX77" s="61"/>
      <c r="VNY77" s="61"/>
      <c r="VNZ77" s="61"/>
      <c r="VOA77" s="61"/>
      <c r="VOB77" s="61"/>
      <c r="VOC77" s="61"/>
      <c r="VOD77" s="61"/>
      <c r="VOE77" s="61"/>
      <c r="VOF77" s="61"/>
      <c r="VOG77" s="61"/>
      <c r="VOH77" s="61"/>
      <c r="VOI77" s="61"/>
      <c r="VOJ77" s="61"/>
      <c r="VOK77" s="61"/>
      <c r="VOL77" s="61"/>
      <c r="VOM77" s="61"/>
      <c r="VON77" s="61"/>
      <c r="VOO77" s="61"/>
      <c r="VOP77" s="61"/>
      <c r="VOQ77" s="61"/>
      <c r="VOR77" s="61"/>
      <c r="VOS77" s="61"/>
      <c r="VOT77" s="61"/>
      <c r="VOU77" s="61"/>
      <c r="VOV77" s="61"/>
      <c r="VOW77" s="61"/>
      <c r="VOX77" s="61"/>
      <c r="VOY77" s="61"/>
      <c r="VOZ77" s="61"/>
      <c r="VPA77" s="61"/>
      <c r="VPB77" s="61"/>
      <c r="VPC77" s="61"/>
      <c r="VPD77" s="61"/>
      <c r="VPE77" s="61"/>
      <c r="VPF77" s="61"/>
      <c r="VPG77" s="61"/>
      <c r="VPH77" s="61"/>
      <c r="VPI77" s="61"/>
      <c r="VPJ77" s="61"/>
      <c r="VPK77" s="61"/>
      <c r="VPL77" s="61"/>
      <c r="VPM77" s="61"/>
      <c r="VPN77" s="61"/>
      <c r="VPO77" s="61"/>
      <c r="VPP77" s="61"/>
      <c r="VPQ77" s="61"/>
      <c r="VPR77" s="61"/>
      <c r="VPS77" s="61"/>
      <c r="VPT77" s="61"/>
      <c r="VPU77" s="61"/>
      <c r="VPV77" s="61"/>
      <c r="VPW77" s="61"/>
      <c r="VPX77" s="61"/>
      <c r="VPY77" s="61"/>
      <c r="VPZ77" s="61"/>
      <c r="VQA77" s="61"/>
      <c r="VQB77" s="61"/>
      <c r="VQC77" s="61"/>
      <c r="VQD77" s="61"/>
      <c r="VQE77" s="61"/>
      <c r="VQF77" s="61"/>
      <c r="VQG77" s="61"/>
      <c r="VQH77" s="61"/>
      <c r="VQI77" s="61"/>
      <c r="VQJ77" s="61"/>
      <c r="VQK77" s="61"/>
      <c r="VQL77" s="61"/>
      <c r="VQM77" s="61"/>
      <c r="VQN77" s="61"/>
      <c r="VQO77" s="61"/>
      <c r="VQP77" s="61"/>
      <c r="VQQ77" s="61"/>
      <c r="VQR77" s="61"/>
      <c r="VQS77" s="61"/>
      <c r="VQT77" s="61"/>
      <c r="VQU77" s="61"/>
      <c r="VQV77" s="61"/>
      <c r="VQW77" s="61"/>
      <c r="VQX77" s="61"/>
      <c r="VQY77" s="61"/>
      <c r="VQZ77" s="61"/>
      <c r="VRA77" s="61"/>
      <c r="VRB77" s="61"/>
      <c r="VRC77" s="61"/>
      <c r="VRD77" s="61"/>
      <c r="VRE77" s="61"/>
      <c r="VRF77" s="61"/>
      <c r="VRG77" s="61"/>
      <c r="VRH77" s="61"/>
      <c r="VRI77" s="61"/>
      <c r="VRJ77" s="61"/>
      <c r="VRK77" s="61"/>
      <c r="VRL77" s="61"/>
      <c r="VRM77" s="61"/>
      <c r="VRN77" s="61"/>
      <c r="VRO77" s="61"/>
      <c r="VRP77" s="61"/>
      <c r="VRQ77" s="61"/>
      <c r="VRR77" s="61"/>
      <c r="VRS77" s="61"/>
      <c r="VRT77" s="61"/>
      <c r="VRU77" s="61"/>
      <c r="VRV77" s="61"/>
      <c r="VRW77" s="61"/>
      <c r="VRX77" s="61"/>
      <c r="VRY77" s="61"/>
      <c r="VRZ77" s="61"/>
      <c r="VSA77" s="61"/>
      <c r="VSB77" s="61"/>
      <c r="VSC77" s="61"/>
      <c r="VSD77" s="61"/>
      <c r="VSE77" s="61"/>
      <c r="VSF77" s="61"/>
      <c r="VSG77" s="61"/>
      <c r="VSH77" s="61"/>
      <c r="VSI77" s="61"/>
      <c r="VSJ77" s="61"/>
      <c r="VSK77" s="61"/>
      <c r="VSL77" s="61"/>
      <c r="VSM77" s="61"/>
      <c r="VSN77" s="61"/>
      <c r="VSO77" s="61"/>
      <c r="VSP77" s="61"/>
      <c r="VSQ77" s="61"/>
      <c r="VSR77" s="61"/>
      <c r="VSS77" s="61"/>
      <c r="VST77" s="61"/>
      <c r="VSU77" s="61"/>
      <c r="VSV77" s="61"/>
      <c r="VSW77" s="61"/>
      <c r="VSX77" s="61"/>
      <c r="VSY77" s="61"/>
      <c r="VSZ77" s="61"/>
      <c r="VTA77" s="61"/>
      <c r="VTB77" s="61"/>
      <c r="VTC77" s="61"/>
      <c r="VTD77" s="61"/>
      <c r="VTE77" s="61"/>
      <c r="VTF77" s="61"/>
      <c r="VTG77" s="61"/>
      <c r="VTH77" s="61"/>
      <c r="VTI77" s="61"/>
      <c r="VTJ77" s="61"/>
      <c r="VTK77" s="61"/>
      <c r="VTL77" s="61"/>
      <c r="VTM77" s="61"/>
      <c r="VTN77" s="61"/>
      <c r="VTO77" s="61"/>
      <c r="VTP77" s="61"/>
      <c r="VTQ77" s="61"/>
      <c r="VTR77" s="61"/>
      <c r="VTS77" s="61"/>
      <c r="VTT77" s="61"/>
      <c r="VTU77" s="61"/>
      <c r="VTV77" s="61"/>
      <c r="VTW77" s="61"/>
      <c r="VTX77" s="61"/>
      <c r="VTY77" s="61"/>
      <c r="VTZ77" s="61"/>
      <c r="VUA77" s="61"/>
      <c r="VUB77" s="61"/>
      <c r="VUC77" s="61"/>
      <c r="VUD77" s="61"/>
      <c r="VUE77" s="61"/>
      <c r="VUF77" s="61"/>
      <c r="VUG77" s="61"/>
      <c r="VUH77" s="61"/>
      <c r="VUI77" s="61"/>
      <c r="VUJ77" s="61"/>
      <c r="VUK77" s="61"/>
      <c r="VUL77" s="61"/>
      <c r="VUM77" s="61"/>
      <c r="VUN77" s="61"/>
      <c r="VUO77" s="61"/>
      <c r="VUP77" s="61"/>
      <c r="VUQ77" s="61"/>
      <c r="VUR77" s="61"/>
      <c r="VUS77" s="61"/>
      <c r="VUT77" s="61"/>
      <c r="VUU77" s="61"/>
      <c r="VUV77" s="61"/>
      <c r="VUW77" s="61"/>
      <c r="VUX77" s="61"/>
      <c r="VUY77" s="61"/>
      <c r="VUZ77" s="61"/>
      <c r="VVA77" s="61"/>
      <c r="VVB77" s="61"/>
      <c r="VVC77" s="61"/>
      <c r="VVD77" s="61"/>
      <c r="VVE77" s="61"/>
      <c r="VVF77" s="61"/>
      <c r="VVG77" s="61"/>
      <c r="VVH77" s="61"/>
      <c r="VVI77" s="61"/>
      <c r="VVJ77" s="61"/>
      <c r="VVK77" s="61"/>
      <c r="VVL77" s="61"/>
      <c r="VVM77" s="61"/>
      <c r="VVN77" s="61"/>
      <c r="VVO77" s="61"/>
      <c r="VVP77" s="61"/>
      <c r="VVQ77" s="61"/>
      <c r="VVR77" s="61"/>
      <c r="VVS77" s="61"/>
      <c r="VVT77" s="61"/>
      <c r="VVU77" s="61"/>
      <c r="VVV77" s="61"/>
      <c r="VVW77" s="61"/>
      <c r="VVX77" s="61"/>
      <c r="VVY77" s="61"/>
      <c r="VVZ77" s="61"/>
      <c r="VWA77" s="61"/>
      <c r="VWB77" s="61"/>
      <c r="VWC77" s="61"/>
      <c r="VWD77" s="61"/>
      <c r="VWE77" s="61"/>
      <c r="VWF77" s="61"/>
      <c r="VWG77" s="61"/>
      <c r="VWH77" s="61"/>
      <c r="VWI77" s="61"/>
      <c r="VWJ77" s="61"/>
      <c r="VWK77" s="61"/>
      <c r="VWL77" s="61"/>
      <c r="VWM77" s="61"/>
      <c r="VWN77" s="61"/>
      <c r="VWO77" s="61"/>
      <c r="VWP77" s="61"/>
      <c r="VWQ77" s="61"/>
      <c r="VWR77" s="61"/>
      <c r="VWS77" s="61"/>
      <c r="VWT77" s="61"/>
      <c r="VWU77" s="61"/>
      <c r="VWV77" s="61"/>
      <c r="VWW77" s="61"/>
      <c r="VWX77" s="61"/>
      <c r="VWY77" s="61"/>
      <c r="VWZ77" s="61"/>
      <c r="VXA77" s="61"/>
      <c r="VXB77" s="61"/>
      <c r="VXC77" s="61"/>
      <c r="VXD77" s="61"/>
      <c r="VXE77" s="61"/>
      <c r="VXF77" s="61"/>
      <c r="VXG77" s="61"/>
      <c r="VXH77" s="61"/>
      <c r="VXI77" s="61"/>
      <c r="VXJ77" s="61"/>
      <c r="VXK77" s="61"/>
      <c r="VXL77" s="61"/>
      <c r="VXM77" s="61"/>
      <c r="VXN77" s="61"/>
      <c r="VXO77" s="61"/>
      <c r="VXP77" s="61"/>
      <c r="VXQ77" s="61"/>
      <c r="VXR77" s="61"/>
      <c r="VXS77" s="61"/>
      <c r="VXT77" s="61"/>
      <c r="VXU77" s="61"/>
      <c r="VXV77" s="61"/>
      <c r="VXW77" s="61"/>
      <c r="VXX77" s="61"/>
      <c r="VXY77" s="61"/>
      <c r="VXZ77" s="61"/>
      <c r="VYA77" s="61"/>
      <c r="VYB77" s="61"/>
      <c r="VYC77" s="61"/>
      <c r="VYD77" s="61"/>
      <c r="VYE77" s="61"/>
      <c r="VYF77" s="61"/>
      <c r="VYG77" s="61"/>
      <c r="VYH77" s="61"/>
      <c r="VYI77" s="61"/>
      <c r="VYJ77" s="61"/>
      <c r="VYK77" s="61"/>
      <c r="VYL77" s="61"/>
      <c r="VYM77" s="61"/>
      <c r="VYN77" s="61"/>
      <c r="VYO77" s="61"/>
      <c r="VYP77" s="61"/>
      <c r="VYQ77" s="61"/>
      <c r="VYR77" s="61"/>
      <c r="VYS77" s="61"/>
      <c r="VYT77" s="61"/>
      <c r="VYU77" s="61"/>
      <c r="VYV77" s="61"/>
      <c r="VYW77" s="61"/>
      <c r="VYX77" s="61"/>
      <c r="VYY77" s="61"/>
      <c r="VYZ77" s="61"/>
      <c r="VZA77" s="61"/>
      <c r="VZB77" s="61"/>
      <c r="VZC77" s="61"/>
      <c r="VZD77" s="61"/>
      <c r="VZE77" s="61"/>
      <c r="VZF77" s="61"/>
      <c r="VZG77" s="61"/>
      <c r="VZH77" s="61"/>
      <c r="VZI77" s="61"/>
      <c r="VZJ77" s="61"/>
      <c r="VZK77" s="61"/>
      <c r="VZL77" s="61"/>
      <c r="VZM77" s="61"/>
      <c r="VZN77" s="61"/>
      <c r="VZO77" s="61"/>
      <c r="VZP77" s="61"/>
      <c r="VZQ77" s="61"/>
      <c r="VZR77" s="61"/>
      <c r="VZS77" s="61"/>
      <c r="VZT77" s="61"/>
      <c r="VZU77" s="61"/>
      <c r="VZV77" s="61"/>
      <c r="VZW77" s="61"/>
      <c r="VZX77" s="61"/>
      <c r="VZY77" s="61"/>
      <c r="VZZ77" s="61"/>
      <c r="WAA77" s="61"/>
      <c r="WAB77" s="61"/>
      <c r="WAC77" s="61"/>
      <c r="WAD77" s="61"/>
      <c r="WAE77" s="61"/>
      <c r="WAF77" s="61"/>
      <c r="WAG77" s="61"/>
      <c r="WAH77" s="61"/>
      <c r="WAI77" s="61"/>
      <c r="WAJ77" s="61"/>
      <c r="WAK77" s="61"/>
      <c r="WAL77" s="61"/>
      <c r="WAM77" s="61"/>
      <c r="WAN77" s="61"/>
      <c r="WAO77" s="61"/>
      <c r="WAP77" s="61"/>
      <c r="WAQ77" s="61"/>
      <c r="WAR77" s="61"/>
      <c r="WAS77" s="61"/>
      <c r="WAT77" s="61"/>
      <c r="WAU77" s="61"/>
      <c r="WAV77" s="61"/>
      <c r="WAW77" s="61"/>
      <c r="WAX77" s="61"/>
      <c r="WAY77" s="61"/>
      <c r="WAZ77" s="61"/>
      <c r="WBA77" s="61"/>
      <c r="WBB77" s="61"/>
      <c r="WBC77" s="61"/>
      <c r="WBD77" s="61"/>
      <c r="WBE77" s="61"/>
      <c r="WBF77" s="61"/>
      <c r="WBG77" s="61"/>
      <c r="WBH77" s="61"/>
      <c r="WBI77" s="61"/>
      <c r="WBJ77" s="61"/>
      <c r="WBK77" s="61"/>
      <c r="WBL77" s="61"/>
      <c r="WBM77" s="61"/>
      <c r="WBN77" s="61"/>
      <c r="WBO77" s="61"/>
      <c r="WBP77" s="61"/>
      <c r="WBQ77" s="61"/>
      <c r="WBR77" s="61"/>
      <c r="WBS77" s="61"/>
      <c r="WBT77" s="61"/>
      <c r="WBU77" s="61"/>
      <c r="WBV77" s="61"/>
      <c r="WBW77" s="61"/>
      <c r="WBX77" s="61"/>
      <c r="WBY77" s="61"/>
      <c r="WBZ77" s="61"/>
      <c r="WCA77" s="61"/>
      <c r="WCB77" s="61"/>
      <c r="WCC77" s="61"/>
      <c r="WCD77" s="61"/>
      <c r="WCE77" s="61"/>
      <c r="WCF77" s="61"/>
      <c r="WCG77" s="61"/>
      <c r="WCH77" s="61"/>
      <c r="WCI77" s="61"/>
      <c r="WCJ77" s="61"/>
      <c r="WCK77" s="61"/>
      <c r="WCL77" s="61"/>
      <c r="WCM77" s="61"/>
      <c r="WCN77" s="61"/>
      <c r="WCO77" s="61"/>
      <c r="WCP77" s="61"/>
      <c r="WCQ77" s="61"/>
      <c r="WCR77" s="61"/>
      <c r="WCS77" s="61"/>
      <c r="WCT77" s="61"/>
      <c r="WCU77" s="61"/>
      <c r="WCV77" s="61"/>
      <c r="WCW77" s="61"/>
      <c r="WCX77" s="61"/>
      <c r="WCY77" s="61"/>
      <c r="WCZ77" s="61"/>
      <c r="WDA77" s="61"/>
      <c r="WDB77" s="61"/>
      <c r="WDC77" s="61"/>
      <c r="WDD77" s="61"/>
      <c r="WDE77" s="61"/>
      <c r="WDF77" s="61"/>
      <c r="WDG77" s="61"/>
      <c r="WDH77" s="61"/>
      <c r="WDI77" s="61"/>
      <c r="WDJ77" s="61"/>
      <c r="WDK77" s="61"/>
      <c r="WDL77" s="61"/>
      <c r="WDM77" s="61"/>
      <c r="WDN77" s="61"/>
      <c r="WDO77" s="61"/>
      <c r="WDP77" s="61"/>
      <c r="WDQ77" s="61"/>
      <c r="WDR77" s="61"/>
      <c r="WDS77" s="61"/>
      <c r="WDT77" s="61"/>
      <c r="WDU77" s="61"/>
      <c r="WDV77" s="61"/>
      <c r="WDW77" s="61"/>
      <c r="WDX77" s="61"/>
      <c r="WDY77" s="61"/>
      <c r="WDZ77" s="61"/>
      <c r="WEA77" s="61"/>
      <c r="WEB77" s="61"/>
      <c r="WEC77" s="61"/>
      <c r="WED77" s="61"/>
      <c r="WEE77" s="61"/>
      <c r="WEF77" s="61"/>
      <c r="WEG77" s="61"/>
      <c r="WEH77" s="61"/>
      <c r="WEI77" s="61"/>
      <c r="WEJ77" s="61"/>
      <c r="WEK77" s="61"/>
      <c r="WEL77" s="61"/>
      <c r="WEM77" s="61"/>
      <c r="WEN77" s="61"/>
      <c r="WEO77" s="61"/>
      <c r="WEP77" s="61"/>
      <c r="WEQ77" s="61"/>
      <c r="WER77" s="61"/>
      <c r="WES77" s="61"/>
      <c r="WET77" s="61"/>
      <c r="WEU77" s="61"/>
      <c r="WEV77" s="61"/>
      <c r="WEW77" s="61"/>
      <c r="WEX77" s="61"/>
      <c r="WEY77" s="61"/>
      <c r="WEZ77" s="61"/>
      <c r="WFA77" s="61"/>
      <c r="WFB77" s="61"/>
      <c r="WFC77" s="61"/>
      <c r="WFD77" s="61"/>
      <c r="WFE77" s="61"/>
      <c r="WFF77" s="61"/>
      <c r="WFG77" s="61"/>
      <c r="WFH77" s="61"/>
      <c r="WFI77" s="61"/>
      <c r="WFJ77" s="61"/>
      <c r="WFK77" s="61"/>
      <c r="WFL77" s="61"/>
      <c r="WFM77" s="61"/>
      <c r="WFN77" s="61"/>
      <c r="WFO77" s="61"/>
      <c r="WFP77" s="61"/>
      <c r="WFQ77" s="61"/>
      <c r="WFR77" s="61"/>
      <c r="WFS77" s="61"/>
      <c r="WFT77" s="61"/>
      <c r="WFU77" s="61"/>
      <c r="WFV77" s="61"/>
      <c r="WFW77" s="61"/>
      <c r="WFX77" s="61"/>
      <c r="WFY77" s="61"/>
      <c r="WFZ77" s="61"/>
      <c r="WGA77" s="61"/>
      <c r="WGB77" s="61"/>
      <c r="WGC77" s="61"/>
      <c r="WGD77" s="61"/>
      <c r="WGE77" s="61"/>
      <c r="WGF77" s="61"/>
      <c r="WGG77" s="61"/>
      <c r="WGH77" s="61"/>
      <c r="WGI77" s="61"/>
      <c r="WGJ77" s="61"/>
      <c r="WGK77" s="61"/>
      <c r="WGL77" s="61"/>
      <c r="WGM77" s="61"/>
      <c r="WGN77" s="61"/>
      <c r="WGO77" s="61"/>
      <c r="WGP77" s="61"/>
      <c r="WGQ77" s="61"/>
      <c r="WGR77" s="61"/>
      <c r="WGS77" s="61"/>
      <c r="WGT77" s="61"/>
      <c r="WGU77" s="61"/>
      <c r="WGV77" s="61"/>
      <c r="WGW77" s="61"/>
      <c r="WGX77" s="61"/>
      <c r="WGY77" s="61"/>
      <c r="WGZ77" s="61"/>
      <c r="WHA77" s="61"/>
      <c r="WHB77" s="61"/>
      <c r="WHC77" s="61"/>
      <c r="WHD77" s="61"/>
      <c r="WHE77" s="61"/>
      <c r="WHF77" s="61"/>
      <c r="WHG77" s="61"/>
      <c r="WHH77" s="61"/>
      <c r="WHI77" s="61"/>
      <c r="WHJ77" s="61"/>
      <c r="WHK77" s="61"/>
      <c r="WHL77" s="61"/>
      <c r="WHM77" s="61"/>
      <c r="WHN77" s="61"/>
      <c r="WHO77" s="61"/>
      <c r="WHP77" s="61"/>
      <c r="WHQ77" s="61"/>
      <c r="WHR77" s="61"/>
      <c r="WHS77" s="61"/>
      <c r="WHT77" s="61"/>
      <c r="WHU77" s="61"/>
      <c r="WHV77" s="61"/>
      <c r="WHW77" s="61"/>
      <c r="WHX77" s="61"/>
      <c r="WHY77" s="61"/>
      <c r="WHZ77" s="61"/>
      <c r="WIA77" s="61"/>
      <c r="WIB77" s="61"/>
      <c r="WIC77" s="61"/>
      <c r="WID77" s="61"/>
      <c r="WIE77" s="61"/>
      <c r="WIF77" s="61"/>
      <c r="WIG77" s="61"/>
      <c r="WIH77" s="61"/>
      <c r="WII77" s="61"/>
      <c r="WIJ77" s="61"/>
      <c r="WIK77" s="61"/>
      <c r="WIL77" s="61"/>
      <c r="WIM77" s="61"/>
      <c r="WIN77" s="61"/>
      <c r="WIO77" s="61"/>
      <c r="WIP77" s="61"/>
      <c r="WIQ77" s="61"/>
      <c r="WIR77" s="61"/>
      <c r="WIS77" s="61"/>
      <c r="WIT77" s="61"/>
      <c r="WIU77" s="61"/>
      <c r="WIV77" s="61"/>
      <c r="WIW77" s="61"/>
      <c r="WIX77" s="61"/>
      <c r="WIY77" s="61"/>
      <c r="WIZ77" s="61"/>
      <c r="WJA77" s="61"/>
      <c r="WJB77" s="61"/>
      <c r="WJC77" s="61"/>
      <c r="WJD77" s="61"/>
      <c r="WJE77" s="61"/>
      <c r="WJF77" s="61"/>
      <c r="WJG77" s="61"/>
      <c r="WJH77" s="61"/>
      <c r="WJI77" s="61"/>
      <c r="WJJ77" s="61"/>
      <c r="WJK77" s="61"/>
      <c r="WJL77" s="61"/>
      <c r="WJM77" s="61"/>
      <c r="WJN77" s="61"/>
      <c r="WJO77" s="61"/>
      <c r="WJP77" s="61"/>
      <c r="WJQ77" s="61"/>
      <c r="WJR77" s="61"/>
      <c r="WJS77" s="61"/>
      <c r="WJT77" s="61"/>
      <c r="WJU77" s="61"/>
      <c r="WJV77" s="61"/>
      <c r="WJW77" s="61"/>
      <c r="WJX77" s="61"/>
      <c r="WJY77" s="61"/>
      <c r="WJZ77" s="61"/>
      <c r="WKA77" s="61"/>
      <c r="WKB77" s="61"/>
      <c r="WKC77" s="61"/>
      <c r="WKD77" s="61"/>
      <c r="WKE77" s="61"/>
      <c r="WKF77" s="61"/>
      <c r="WKG77" s="61"/>
      <c r="WKH77" s="61"/>
      <c r="WKI77" s="61"/>
      <c r="WKJ77" s="61"/>
      <c r="WKK77" s="61"/>
      <c r="WKL77" s="61"/>
      <c r="WKM77" s="61"/>
      <c r="WKN77" s="61"/>
      <c r="WKO77" s="61"/>
      <c r="WKP77" s="61"/>
      <c r="WKQ77" s="61"/>
      <c r="WKR77" s="61"/>
      <c r="WKS77" s="61"/>
      <c r="WKT77" s="61"/>
      <c r="WKU77" s="61"/>
      <c r="WKV77" s="61"/>
      <c r="WKW77" s="61"/>
      <c r="WKX77" s="61"/>
      <c r="WKY77" s="61"/>
      <c r="WKZ77" s="61"/>
      <c r="WLA77" s="61"/>
      <c r="WLB77" s="61"/>
      <c r="WLC77" s="61"/>
      <c r="WLD77" s="61"/>
      <c r="WLE77" s="61"/>
      <c r="WLF77" s="61"/>
      <c r="WLG77" s="61"/>
      <c r="WLH77" s="61"/>
      <c r="WLI77" s="61"/>
      <c r="WLJ77" s="61"/>
      <c r="WLK77" s="61"/>
      <c r="WLL77" s="61"/>
      <c r="WLM77" s="61"/>
      <c r="WLN77" s="61"/>
      <c r="WLO77" s="61"/>
      <c r="WLP77" s="61"/>
      <c r="WLQ77" s="61"/>
      <c r="WLR77" s="61"/>
      <c r="WLS77" s="61"/>
      <c r="WLT77" s="61"/>
      <c r="WLU77" s="61"/>
      <c r="WLV77" s="61"/>
      <c r="WLW77" s="61"/>
      <c r="WLX77" s="61"/>
      <c r="WLY77" s="61"/>
      <c r="WLZ77" s="61"/>
      <c r="WMA77" s="61"/>
      <c r="WMB77" s="61"/>
      <c r="WMC77" s="61"/>
      <c r="WMD77" s="61"/>
      <c r="WME77" s="61"/>
      <c r="WMF77" s="61"/>
      <c r="WMG77" s="61"/>
      <c r="WMH77" s="61"/>
      <c r="WMI77" s="61"/>
      <c r="WMJ77" s="61"/>
      <c r="WMK77" s="61"/>
      <c r="WML77" s="61"/>
      <c r="WMM77" s="61"/>
      <c r="WMN77" s="61"/>
      <c r="WMO77" s="61"/>
      <c r="WMP77" s="61"/>
      <c r="WMQ77" s="61"/>
      <c r="WMR77" s="61"/>
      <c r="WMS77" s="61"/>
      <c r="WMT77" s="61"/>
      <c r="WMU77" s="61"/>
      <c r="WMV77" s="61"/>
      <c r="WMW77" s="61"/>
      <c r="WMX77" s="61"/>
      <c r="WMY77" s="61"/>
      <c r="WMZ77" s="61"/>
      <c r="WNA77" s="61"/>
      <c r="WNB77" s="61"/>
      <c r="WNC77" s="61"/>
      <c r="WND77" s="61"/>
      <c r="WNE77" s="61"/>
      <c r="WNF77" s="61"/>
      <c r="WNG77" s="61"/>
      <c r="WNH77" s="61"/>
      <c r="WNI77" s="61"/>
      <c r="WNJ77" s="61"/>
      <c r="WNK77" s="61"/>
      <c r="WNL77" s="61"/>
      <c r="WNM77" s="61"/>
      <c r="WNN77" s="61"/>
      <c r="WNO77" s="61"/>
      <c r="WNP77" s="61"/>
      <c r="WNQ77" s="61"/>
      <c r="WNR77" s="61"/>
      <c r="WNS77" s="61"/>
      <c r="WNT77" s="61"/>
      <c r="WNU77" s="61"/>
      <c r="WNV77" s="61"/>
      <c r="WNW77" s="61"/>
      <c r="WNX77" s="61"/>
      <c r="WNY77" s="61"/>
      <c r="WNZ77" s="61"/>
      <c r="WOA77" s="61"/>
      <c r="WOB77" s="61"/>
      <c r="WOC77" s="61"/>
      <c r="WOD77" s="61"/>
      <c r="WOE77" s="61"/>
      <c r="WOF77" s="61"/>
      <c r="WOG77" s="61"/>
      <c r="WOH77" s="61"/>
      <c r="WOI77" s="61"/>
      <c r="WOJ77" s="61"/>
      <c r="WOK77" s="61"/>
      <c r="WOL77" s="61"/>
      <c r="WOM77" s="61"/>
      <c r="WON77" s="61"/>
      <c r="WOO77" s="61"/>
      <c r="WOP77" s="61"/>
      <c r="WOQ77" s="61"/>
      <c r="WOR77" s="61"/>
      <c r="WOS77" s="61"/>
      <c r="WOT77" s="61"/>
      <c r="WOU77" s="61"/>
      <c r="WOV77" s="61"/>
      <c r="WOW77" s="61"/>
      <c r="WOX77" s="61"/>
      <c r="WOY77" s="61"/>
      <c r="WOZ77" s="61"/>
      <c r="WPA77" s="61"/>
      <c r="WPB77" s="61"/>
      <c r="WPC77" s="61"/>
      <c r="WPD77" s="61"/>
      <c r="WPE77" s="61"/>
      <c r="WPF77" s="61"/>
      <c r="WPG77" s="61"/>
      <c r="WPH77" s="61"/>
      <c r="WPI77" s="61"/>
      <c r="WPJ77" s="61"/>
      <c r="WPK77" s="61"/>
      <c r="WPL77" s="61"/>
      <c r="WPM77" s="61"/>
      <c r="WPN77" s="61"/>
      <c r="WPO77" s="61"/>
      <c r="WPP77" s="61"/>
      <c r="WPQ77" s="61"/>
      <c r="WPR77" s="61"/>
      <c r="WPS77" s="61"/>
      <c r="WPT77" s="61"/>
      <c r="WPU77" s="61"/>
      <c r="WPV77" s="61"/>
      <c r="WPW77" s="61"/>
      <c r="WPX77" s="61"/>
      <c r="WPY77" s="61"/>
      <c r="WPZ77" s="61"/>
      <c r="WQA77" s="61"/>
      <c r="WQB77" s="61"/>
      <c r="WQC77" s="61"/>
      <c r="WQD77" s="61"/>
      <c r="WQE77" s="61"/>
      <c r="WQF77" s="61"/>
      <c r="WQG77" s="61"/>
      <c r="WQH77" s="61"/>
      <c r="WQI77" s="61"/>
      <c r="WQJ77" s="61"/>
      <c r="WQK77" s="61"/>
      <c r="WQL77" s="61"/>
      <c r="WQM77" s="61"/>
      <c r="WQN77" s="61"/>
      <c r="WQO77" s="61"/>
      <c r="WQP77" s="61"/>
      <c r="WQQ77" s="61"/>
      <c r="WQR77" s="61"/>
      <c r="WQS77" s="61"/>
      <c r="WQT77" s="61"/>
      <c r="WQU77" s="61"/>
      <c r="WQV77" s="61"/>
      <c r="WQW77" s="61"/>
      <c r="WQX77" s="61"/>
      <c r="WQY77" s="61"/>
      <c r="WQZ77" s="61"/>
      <c r="WRA77" s="61"/>
      <c r="WRB77" s="61"/>
      <c r="WRC77" s="61"/>
      <c r="WRD77" s="61"/>
      <c r="WRE77" s="61"/>
      <c r="WRF77" s="61"/>
      <c r="WRG77" s="61"/>
      <c r="WRH77" s="61"/>
      <c r="WRI77" s="61"/>
      <c r="WRJ77" s="61"/>
      <c r="WRK77" s="61"/>
      <c r="WRL77" s="61"/>
      <c r="WRM77" s="61"/>
      <c r="WRN77" s="61"/>
      <c r="WRO77" s="61"/>
      <c r="WRP77" s="61"/>
      <c r="WRQ77" s="61"/>
      <c r="WRR77" s="61"/>
      <c r="WRS77" s="61"/>
      <c r="WRT77" s="61"/>
      <c r="WRU77" s="61"/>
      <c r="WRV77" s="61"/>
      <c r="WRW77" s="61"/>
      <c r="WRX77" s="61"/>
      <c r="WRY77" s="61"/>
      <c r="WRZ77" s="61"/>
      <c r="WSA77" s="61"/>
      <c r="WSB77" s="61"/>
      <c r="WSC77" s="61"/>
      <c r="WSD77" s="61"/>
      <c r="WSE77" s="61"/>
      <c r="WSF77" s="61"/>
      <c r="WSG77" s="61"/>
      <c r="WSH77" s="61"/>
      <c r="WSI77" s="61"/>
      <c r="WSJ77" s="61"/>
      <c r="WSK77" s="61"/>
      <c r="WSL77" s="61"/>
      <c r="WSM77" s="61"/>
      <c r="WSN77" s="61"/>
      <c r="WSO77" s="61"/>
      <c r="WSP77" s="61"/>
      <c r="WSQ77" s="61"/>
      <c r="WSR77" s="61"/>
      <c r="WSS77" s="61"/>
      <c r="WST77" s="61"/>
      <c r="WSU77" s="61"/>
      <c r="WSV77" s="61"/>
      <c r="WSW77" s="61"/>
      <c r="WSX77" s="61"/>
      <c r="WSY77" s="61"/>
      <c r="WSZ77" s="61"/>
      <c r="WTA77" s="61"/>
      <c r="WTB77" s="61"/>
      <c r="WTC77" s="61"/>
      <c r="WTD77" s="61"/>
      <c r="WTE77" s="61"/>
      <c r="WTF77" s="61"/>
      <c r="WTG77" s="61"/>
      <c r="WTH77" s="61"/>
      <c r="WTI77" s="61"/>
      <c r="WTJ77" s="61"/>
      <c r="WTK77" s="61"/>
      <c r="WTL77" s="61"/>
      <c r="WTM77" s="61"/>
      <c r="WTN77" s="61"/>
      <c r="WTO77" s="61"/>
      <c r="WTP77" s="61"/>
      <c r="WTQ77" s="61"/>
      <c r="WTR77" s="61"/>
      <c r="WTS77" s="61"/>
      <c r="WTT77" s="61"/>
      <c r="WTU77" s="61"/>
      <c r="WTV77" s="61"/>
      <c r="WTW77" s="61"/>
      <c r="WTX77" s="61"/>
      <c r="WTY77" s="61"/>
      <c r="WTZ77" s="61"/>
      <c r="WUA77" s="61"/>
      <c r="WUB77" s="61"/>
      <c r="WUC77" s="61"/>
      <c r="WUD77" s="61"/>
      <c r="WUE77" s="61"/>
      <c r="WUF77" s="61"/>
      <c r="WUG77" s="61"/>
      <c r="WUH77" s="61"/>
      <c r="WUI77" s="61"/>
      <c r="WUJ77" s="61"/>
      <c r="WUK77" s="61"/>
      <c r="WUL77" s="61"/>
      <c r="WUM77" s="61"/>
      <c r="WUN77" s="61"/>
      <c r="WUO77" s="61"/>
      <c r="WUP77" s="61"/>
      <c r="WUQ77" s="61"/>
      <c r="WUR77" s="61"/>
      <c r="WUS77" s="61"/>
      <c r="WUT77" s="61"/>
      <c r="WUU77" s="61"/>
      <c r="WUV77" s="61"/>
      <c r="WUW77" s="61"/>
      <c r="WUX77" s="61"/>
      <c r="WUY77" s="61"/>
      <c r="WUZ77" s="61"/>
      <c r="WVA77" s="61"/>
      <c r="WVB77" s="61"/>
      <c r="WVC77" s="61"/>
      <c r="WVD77" s="61"/>
      <c r="WVE77" s="61"/>
      <c r="WVF77" s="61"/>
      <c r="WVG77" s="61"/>
      <c r="WVH77" s="61"/>
      <c r="WVI77" s="61"/>
      <c r="WVJ77" s="61"/>
      <c r="WVK77" s="61"/>
      <c r="WVL77" s="61"/>
      <c r="WVM77" s="61"/>
      <c r="WVN77" s="61"/>
      <c r="WVO77" s="61"/>
      <c r="WVP77" s="61"/>
      <c r="WVQ77" s="61"/>
      <c r="WVR77" s="61"/>
      <c r="WVS77" s="61"/>
      <c r="WVT77" s="61"/>
      <c r="WVU77" s="61"/>
      <c r="WVV77" s="61"/>
      <c r="WVW77" s="61"/>
      <c r="WVX77" s="61"/>
      <c r="WVY77" s="61"/>
      <c r="WVZ77" s="61"/>
      <c r="WWA77" s="61"/>
      <c r="WWB77" s="61"/>
      <c r="WWC77" s="61"/>
      <c r="WWD77" s="61"/>
      <c r="WWE77" s="61"/>
      <c r="WWF77" s="61"/>
      <c r="WWG77" s="61"/>
      <c r="WWH77" s="61"/>
      <c r="WWI77" s="61"/>
      <c r="WWJ77" s="61"/>
      <c r="WWK77" s="61"/>
      <c r="WWL77" s="61"/>
      <c r="WWM77" s="61"/>
      <c r="WWN77" s="61"/>
      <c r="WWO77" s="61"/>
      <c r="WWP77" s="61"/>
      <c r="WWQ77" s="61"/>
      <c r="WWR77" s="61"/>
      <c r="WWS77" s="61"/>
      <c r="WWT77" s="61"/>
      <c r="WWU77" s="61"/>
      <c r="WWV77" s="61"/>
      <c r="WWW77" s="61"/>
      <c r="WWX77" s="61"/>
      <c r="WWY77" s="61"/>
      <c r="WWZ77" s="61"/>
      <c r="WXA77" s="61"/>
      <c r="WXB77" s="61"/>
      <c r="WXC77" s="61"/>
      <c r="WXD77" s="61"/>
      <c r="WXE77" s="61"/>
      <c r="WXF77" s="61"/>
      <c r="WXG77" s="61"/>
      <c r="WXH77" s="61"/>
      <c r="WXI77" s="61"/>
      <c r="WXJ77" s="61"/>
      <c r="WXK77" s="61"/>
      <c r="WXL77" s="61"/>
      <c r="WXM77" s="61"/>
      <c r="WXN77" s="61"/>
      <c r="WXO77" s="61"/>
      <c r="WXP77" s="61"/>
      <c r="WXQ77" s="61"/>
      <c r="WXR77" s="61"/>
      <c r="WXS77" s="61"/>
      <c r="WXT77" s="61"/>
      <c r="WXU77" s="61"/>
      <c r="WXV77" s="61"/>
      <c r="WXW77" s="61"/>
      <c r="WXX77" s="61"/>
      <c r="WXY77" s="61"/>
      <c r="WXZ77" s="61"/>
      <c r="WYA77" s="61"/>
      <c r="WYB77" s="61"/>
      <c r="WYC77" s="61"/>
      <c r="WYD77" s="61"/>
      <c r="WYE77" s="61"/>
      <c r="WYF77" s="61"/>
      <c r="WYG77" s="61"/>
      <c r="WYH77" s="61"/>
      <c r="WYI77" s="61"/>
      <c r="WYJ77" s="61"/>
      <c r="WYK77" s="61"/>
      <c r="WYL77" s="61"/>
      <c r="WYM77" s="61"/>
      <c r="WYN77" s="61"/>
      <c r="WYO77" s="61"/>
      <c r="WYP77" s="61"/>
      <c r="WYQ77" s="61"/>
      <c r="WYR77" s="61"/>
      <c r="WYS77" s="61"/>
      <c r="WYT77" s="61"/>
      <c r="WYU77" s="61"/>
      <c r="WYV77" s="61"/>
      <c r="WYW77" s="61"/>
      <c r="WYX77" s="61"/>
      <c r="WYY77" s="61"/>
      <c r="WYZ77" s="61"/>
      <c r="WZA77" s="61"/>
      <c r="WZB77" s="61"/>
      <c r="WZC77" s="61"/>
      <c r="WZD77" s="61"/>
      <c r="WZE77" s="61"/>
      <c r="WZF77" s="61"/>
      <c r="WZG77" s="61"/>
      <c r="WZH77" s="61"/>
      <c r="WZI77" s="61"/>
      <c r="WZJ77" s="61"/>
      <c r="WZK77" s="61"/>
      <c r="WZL77" s="61"/>
      <c r="WZM77" s="61"/>
      <c r="WZN77" s="61"/>
      <c r="WZO77" s="61"/>
      <c r="WZP77" s="61"/>
      <c r="WZQ77" s="61"/>
      <c r="WZR77" s="61"/>
      <c r="WZS77" s="61"/>
      <c r="WZT77" s="61"/>
      <c r="WZU77" s="61"/>
      <c r="WZV77" s="61"/>
      <c r="WZW77" s="61"/>
      <c r="WZX77" s="61"/>
      <c r="WZY77" s="61"/>
      <c r="WZZ77" s="61"/>
      <c r="XAA77" s="61"/>
      <c r="XAB77" s="61"/>
      <c r="XAC77" s="61"/>
      <c r="XAD77" s="61"/>
      <c r="XAE77" s="61"/>
      <c r="XAF77" s="61"/>
      <c r="XAG77" s="61"/>
      <c r="XAH77" s="61"/>
      <c r="XAI77" s="61"/>
      <c r="XAJ77" s="61"/>
      <c r="XAK77" s="61"/>
      <c r="XAL77" s="61"/>
      <c r="XAM77" s="61"/>
      <c r="XAN77" s="61"/>
      <c r="XAO77" s="61"/>
      <c r="XAP77" s="61"/>
      <c r="XAQ77" s="61"/>
      <c r="XAR77" s="61"/>
      <c r="XAS77" s="61"/>
      <c r="XAT77" s="61"/>
      <c r="XAU77" s="61"/>
      <c r="XAV77" s="61"/>
      <c r="XAW77" s="61"/>
      <c r="XAX77" s="61"/>
      <c r="XAY77" s="61"/>
      <c r="XAZ77" s="61"/>
      <c r="XBA77" s="61"/>
      <c r="XBB77" s="61"/>
      <c r="XBC77" s="61"/>
      <c r="XBD77" s="61"/>
      <c r="XBE77" s="61"/>
      <c r="XBF77" s="61"/>
      <c r="XBG77" s="61"/>
      <c r="XBH77" s="61"/>
      <c r="XBI77" s="61"/>
      <c r="XBJ77" s="61"/>
      <c r="XBK77" s="61"/>
      <c r="XBL77" s="61"/>
      <c r="XBM77" s="61"/>
      <c r="XBN77" s="61"/>
      <c r="XBO77" s="61"/>
      <c r="XBP77" s="61"/>
      <c r="XBQ77" s="61"/>
      <c r="XBR77" s="61"/>
      <c r="XBS77" s="61"/>
      <c r="XBT77" s="61"/>
      <c r="XBU77" s="61"/>
      <c r="XBV77" s="61"/>
      <c r="XBW77" s="61"/>
      <c r="XBX77" s="61"/>
      <c r="XBY77" s="61"/>
      <c r="XBZ77" s="61"/>
      <c r="XCA77" s="61"/>
      <c r="XCB77" s="61"/>
      <c r="XCC77" s="61"/>
      <c r="XCD77" s="61"/>
      <c r="XCE77" s="61"/>
      <c r="XCF77" s="61"/>
      <c r="XCG77" s="61"/>
      <c r="XCH77" s="61"/>
      <c r="XCI77" s="61"/>
      <c r="XCJ77" s="61"/>
      <c r="XCK77" s="61"/>
      <c r="XCL77" s="61"/>
      <c r="XCM77" s="61"/>
      <c r="XCN77" s="61"/>
      <c r="XCO77" s="61"/>
      <c r="XCP77" s="61"/>
      <c r="XCQ77" s="61"/>
      <c r="XCR77" s="61"/>
      <c r="XCS77" s="61"/>
      <c r="XCT77" s="61"/>
      <c r="XCU77" s="61"/>
      <c r="XCV77" s="61"/>
      <c r="XCW77" s="61"/>
      <c r="XCX77" s="61"/>
      <c r="XCY77" s="61"/>
      <c r="XCZ77" s="61"/>
    </row>
    <row r="78" spans="2:16328" s="61" customFormat="1" x14ac:dyDescent="0.35">
      <c r="B78" s="62" t="s">
        <v>100</v>
      </c>
      <c r="D78" s="63">
        <f>IFERROR(D77/C77-1,"na")</f>
        <v>0.17862333398754604</v>
      </c>
      <c r="E78" s="63">
        <f t="shared" ref="E78:M78" si="19">IFERROR(E77/D77-1,"na")</f>
        <v>0.1291316700813776</v>
      </c>
      <c r="F78" s="63">
        <f t="shared" si="19"/>
        <v>0.11524826309312064</v>
      </c>
      <c r="G78" s="63">
        <f t="shared" si="19"/>
        <v>0.10539024254700191</v>
      </c>
      <c r="H78" s="63">
        <f t="shared" si="19"/>
        <v>9.3277174907477001E-2</v>
      </c>
      <c r="I78" s="63">
        <f t="shared" si="19"/>
        <v>6.9050267801111342E-2</v>
      </c>
      <c r="J78" s="63">
        <f t="shared" si="19"/>
        <v>5.2999928334450219E-2</v>
      </c>
      <c r="K78" s="63">
        <f t="shared" si="19"/>
        <v>5.313100410042626E-2</v>
      </c>
      <c r="L78" s="63">
        <f t="shared" si="19"/>
        <v>5.3259513875247855E-2</v>
      </c>
      <c r="M78" s="63">
        <f t="shared" si="19"/>
        <v>3.0000000000000027E-2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/>
      <c r="BFH78"/>
      <c r="BFI78"/>
      <c r="BFJ78"/>
      <c r="BFK78"/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/>
      <c r="BGA78"/>
      <c r="BGB78"/>
      <c r="BGC78"/>
      <c r="BGD78"/>
      <c r="BGE78"/>
      <c r="BGF78"/>
      <c r="BGG78"/>
      <c r="BGH78"/>
      <c r="BGI78"/>
      <c r="BGJ78"/>
      <c r="BGK78"/>
      <c r="BGL78"/>
      <c r="BGM78"/>
      <c r="BGN78"/>
      <c r="BGO78"/>
      <c r="BGP78"/>
      <c r="BGQ78"/>
      <c r="BGR78"/>
      <c r="BGS78"/>
      <c r="BGT78"/>
      <c r="BGU78"/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/>
      <c r="BHO78"/>
      <c r="BHP78"/>
      <c r="BHQ78"/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/>
      <c r="BMN78"/>
      <c r="BMO78"/>
      <c r="BMP78"/>
      <c r="BMQ78"/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/>
      <c r="BNG78"/>
      <c r="BNH78"/>
      <c r="BNI78"/>
      <c r="BNJ78"/>
      <c r="BNK78"/>
      <c r="BNL78"/>
      <c r="BNM78"/>
      <c r="BNN78"/>
      <c r="BNO78"/>
      <c r="BNP78"/>
      <c r="BNQ78"/>
      <c r="BNR78"/>
      <c r="BNS78"/>
      <c r="BNT78"/>
      <c r="BNU78"/>
      <c r="BNV78"/>
      <c r="BNW78"/>
      <c r="BNX78"/>
      <c r="BNY78"/>
      <c r="BNZ78"/>
      <c r="BOA78"/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/>
      <c r="BOU78"/>
      <c r="BOV78"/>
      <c r="BOW78"/>
      <c r="BOX78"/>
      <c r="BOY78"/>
      <c r="BOZ78"/>
      <c r="BPA78"/>
      <c r="BPB78"/>
      <c r="BPC78"/>
      <c r="BPD78"/>
      <c r="BPE78"/>
      <c r="BPF78"/>
      <c r="BPG78"/>
      <c r="BPH78"/>
      <c r="BPI78"/>
      <c r="BPJ78"/>
      <c r="BPK78"/>
      <c r="BPL78"/>
      <c r="BPM78"/>
      <c r="BPN78"/>
      <c r="BPO78"/>
      <c r="BPP78"/>
      <c r="BPQ78"/>
      <c r="BPR78"/>
      <c r="BPS78"/>
      <c r="BPT78"/>
      <c r="BPU78"/>
      <c r="BPV78"/>
      <c r="BPW78"/>
      <c r="BPX78"/>
      <c r="BPY78"/>
      <c r="BPZ78"/>
      <c r="BQA78"/>
      <c r="BQB78"/>
      <c r="BQC78"/>
      <c r="BQD78"/>
      <c r="BQE78"/>
      <c r="BQF78"/>
      <c r="BQG78"/>
      <c r="BQH78"/>
      <c r="BQI78"/>
      <c r="BQJ78"/>
      <c r="BQK78"/>
      <c r="BQL78"/>
      <c r="BQM78"/>
      <c r="BQN78"/>
      <c r="BQO78"/>
      <c r="BQP78"/>
      <c r="BQQ78"/>
      <c r="BQR78"/>
      <c r="BQS78"/>
      <c r="BQT78"/>
      <c r="BQU78"/>
      <c r="BQV78"/>
      <c r="BQW78"/>
      <c r="BQX78"/>
      <c r="BQY78"/>
      <c r="BQZ78"/>
      <c r="BRA78"/>
      <c r="BRB78"/>
      <c r="BRC78"/>
      <c r="BRD78"/>
      <c r="BRE78"/>
      <c r="BRF78"/>
      <c r="BRG78"/>
      <c r="BRH78"/>
      <c r="BRI78"/>
      <c r="BRJ78"/>
      <c r="BRK78"/>
      <c r="BRL78"/>
      <c r="BRM78"/>
      <c r="BRN78"/>
      <c r="BRO78"/>
      <c r="BRP78"/>
      <c r="BRQ78"/>
      <c r="BRR78"/>
      <c r="BRS78"/>
      <c r="BRT78"/>
      <c r="BRU78"/>
      <c r="BRV78"/>
      <c r="BRW78"/>
      <c r="BRX78"/>
      <c r="BRY78"/>
      <c r="BRZ78"/>
      <c r="BSA78"/>
      <c r="BSB78"/>
      <c r="BSC78"/>
      <c r="BSD78"/>
      <c r="BSE78"/>
      <c r="BSF78"/>
      <c r="BSG78"/>
      <c r="BSH78"/>
      <c r="BSI78"/>
      <c r="BSJ78"/>
      <c r="BSK78"/>
      <c r="BSL78"/>
      <c r="BSM78"/>
      <c r="BSN78"/>
      <c r="BSO78"/>
      <c r="BSP78"/>
      <c r="BSQ78"/>
      <c r="BSR78"/>
      <c r="BSS78"/>
      <c r="BST78"/>
      <c r="BSU78"/>
      <c r="BSV78"/>
      <c r="BSW78"/>
      <c r="BSX78"/>
      <c r="BSY78"/>
      <c r="BSZ78"/>
      <c r="BTA78"/>
      <c r="BTB78"/>
      <c r="BTC78"/>
      <c r="BTD78"/>
      <c r="BTE78"/>
      <c r="BTF78"/>
      <c r="BTG78"/>
      <c r="BTH78"/>
      <c r="BTI78"/>
      <c r="BTJ78"/>
      <c r="BTK78"/>
      <c r="BTL78"/>
      <c r="BTM78"/>
      <c r="BTN78"/>
      <c r="BTO78"/>
      <c r="BTP78"/>
      <c r="BTQ78"/>
      <c r="BTR78"/>
      <c r="BTS78"/>
      <c r="BTT78"/>
      <c r="BTU78"/>
      <c r="BTV78"/>
      <c r="BTW78"/>
      <c r="BTX78"/>
      <c r="BTY78"/>
      <c r="BTZ78"/>
      <c r="BUA78"/>
      <c r="BUB78"/>
      <c r="BUC78"/>
      <c r="BUD78"/>
      <c r="BUE78"/>
      <c r="BUF78"/>
      <c r="BUG78"/>
      <c r="BUH78"/>
      <c r="BUI78"/>
      <c r="BUJ78"/>
      <c r="BUK78"/>
      <c r="BUL78"/>
      <c r="BUM78"/>
      <c r="BUN78"/>
      <c r="BUO78"/>
      <c r="BUP78"/>
      <c r="BUQ78"/>
      <c r="BUR78"/>
      <c r="BUS78"/>
      <c r="BUT78"/>
      <c r="BUU78"/>
      <c r="BUV78"/>
      <c r="BUW78"/>
      <c r="BUX78"/>
      <c r="BUY78"/>
      <c r="BUZ78"/>
      <c r="BVA78"/>
      <c r="BVB78"/>
      <c r="BVC78"/>
      <c r="BVD78"/>
      <c r="BVE78"/>
      <c r="BVF78"/>
      <c r="BVG78"/>
      <c r="BVH78"/>
      <c r="BVI78"/>
      <c r="BVJ78"/>
      <c r="BVK78"/>
      <c r="BVL78"/>
      <c r="BVM78"/>
      <c r="BVN78"/>
      <c r="BVO78"/>
      <c r="BVP78"/>
      <c r="BVQ78"/>
      <c r="BVR78"/>
      <c r="BVS78"/>
      <c r="BVT78"/>
      <c r="BVU78"/>
      <c r="BVV78"/>
      <c r="BVW78"/>
      <c r="BVX78"/>
      <c r="BVY78"/>
      <c r="BVZ78"/>
      <c r="BWA78"/>
      <c r="BWB78"/>
      <c r="BWC78"/>
      <c r="BWD78"/>
      <c r="BWE78"/>
      <c r="BWF78"/>
      <c r="BWG78"/>
      <c r="BWH78"/>
      <c r="BWI78"/>
      <c r="BWJ78"/>
      <c r="BWK78"/>
      <c r="BWL78"/>
      <c r="BWM78"/>
      <c r="BWN78"/>
      <c r="BWO78"/>
      <c r="BWP78"/>
      <c r="BWQ78"/>
      <c r="BWR78"/>
      <c r="BWS78"/>
      <c r="BWT78"/>
      <c r="BWU78"/>
      <c r="BWV78"/>
      <c r="BWW78"/>
      <c r="BWX78"/>
      <c r="BWY78"/>
      <c r="BWZ78"/>
      <c r="BXA78"/>
      <c r="BXB78"/>
      <c r="BXC78"/>
      <c r="BXD78"/>
      <c r="BXE78"/>
      <c r="BXF78"/>
      <c r="BXG78"/>
      <c r="BXH78"/>
      <c r="BXI78"/>
      <c r="BXJ78"/>
      <c r="BXK78"/>
      <c r="BXL78"/>
      <c r="BXM78"/>
      <c r="BXN78"/>
      <c r="BXO78"/>
      <c r="BXP78"/>
      <c r="BXQ78"/>
      <c r="BXR78"/>
      <c r="BXS78"/>
      <c r="BXT78"/>
      <c r="BXU78"/>
      <c r="BXV78"/>
      <c r="BXW78"/>
      <c r="BXX78"/>
      <c r="BXY78"/>
      <c r="BXZ78"/>
      <c r="BYA78"/>
      <c r="BYB78"/>
      <c r="BYC78"/>
      <c r="BYD78"/>
      <c r="BYE78"/>
      <c r="BYF78"/>
      <c r="BYG78"/>
      <c r="BYH78"/>
      <c r="BYI78"/>
      <c r="BYJ78"/>
      <c r="BYK78"/>
      <c r="BYL78"/>
      <c r="BYM78"/>
      <c r="BYN78"/>
      <c r="BYO78"/>
      <c r="BYP78"/>
      <c r="BYQ78"/>
      <c r="BYR78"/>
      <c r="BYS78"/>
      <c r="BYT78"/>
      <c r="BYU78"/>
      <c r="BYV78"/>
      <c r="BYW78"/>
      <c r="BYX78"/>
      <c r="BYY78"/>
      <c r="BYZ78"/>
      <c r="BZA78"/>
      <c r="BZB78"/>
      <c r="BZC78"/>
      <c r="BZD78"/>
      <c r="BZE78"/>
      <c r="BZF78"/>
      <c r="BZG78"/>
      <c r="BZH78"/>
      <c r="BZI78"/>
      <c r="BZJ78"/>
      <c r="BZK78"/>
      <c r="BZL78"/>
      <c r="BZM78"/>
      <c r="BZN78"/>
      <c r="BZO78"/>
      <c r="BZP78"/>
      <c r="BZQ78"/>
      <c r="BZR78"/>
      <c r="BZS78"/>
      <c r="BZT78"/>
      <c r="BZU78"/>
      <c r="BZV78"/>
      <c r="BZW78"/>
      <c r="BZX78"/>
      <c r="BZY78"/>
      <c r="BZZ78"/>
      <c r="CAA78"/>
      <c r="CAB78"/>
      <c r="CAC78"/>
      <c r="CAD78"/>
      <c r="CAE78"/>
      <c r="CAF78"/>
      <c r="CAG78"/>
      <c r="CAH78"/>
      <c r="CAI78"/>
      <c r="CAJ78"/>
      <c r="CAK78"/>
      <c r="CAL78"/>
      <c r="CAM78"/>
      <c r="CAN78"/>
      <c r="CAO78"/>
      <c r="CAP78"/>
      <c r="CAQ78"/>
      <c r="CAR78"/>
      <c r="CAS78"/>
      <c r="CAT78"/>
      <c r="CAU78"/>
      <c r="CAV78"/>
      <c r="CAW78"/>
      <c r="CAX78"/>
      <c r="CAY78"/>
      <c r="CAZ78"/>
      <c r="CBA78"/>
      <c r="CBB78"/>
      <c r="CBC78"/>
      <c r="CBD78"/>
      <c r="CBE78"/>
      <c r="CBF78"/>
      <c r="CBG78"/>
      <c r="CBH78"/>
      <c r="CBI78"/>
      <c r="CBJ78"/>
      <c r="CBK78"/>
      <c r="CBL78"/>
      <c r="CBM78"/>
      <c r="CBN78"/>
      <c r="CBO78"/>
      <c r="CBP78"/>
      <c r="CBQ78"/>
      <c r="CBR78"/>
      <c r="CBS78"/>
      <c r="CBT78"/>
      <c r="CBU78"/>
      <c r="CBV78"/>
      <c r="CBW78"/>
      <c r="CBX78"/>
      <c r="CBY78"/>
      <c r="CBZ78"/>
      <c r="CCA78"/>
      <c r="CCB78"/>
      <c r="CCC78"/>
      <c r="CCD78"/>
      <c r="CCE78"/>
      <c r="CCF78"/>
      <c r="CCG78"/>
      <c r="CCH78"/>
      <c r="CCI78"/>
      <c r="CCJ78"/>
      <c r="CCK78"/>
      <c r="CCL78"/>
      <c r="CCM78"/>
      <c r="CCN78"/>
      <c r="CCO78"/>
      <c r="CCP78"/>
      <c r="CCQ78"/>
      <c r="CCR78"/>
      <c r="CCS78"/>
      <c r="CCT78"/>
      <c r="CCU78"/>
      <c r="CCV78"/>
      <c r="CCW78"/>
      <c r="CCX78"/>
      <c r="CCY78"/>
      <c r="CCZ78"/>
      <c r="CDA78"/>
      <c r="CDB78"/>
      <c r="CDC78"/>
      <c r="CDD78"/>
      <c r="CDE78"/>
      <c r="CDF78"/>
      <c r="CDG78"/>
      <c r="CDH78"/>
      <c r="CDI78"/>
      <c r="CDJ78"/>
      <c r="CDK78"/>
      <c r="CDL78"/>
      <c r="CDM78"/>
      <c r="CDN78"/>
      <c r="CDO78"/>
      <c r="CDP78"/>
      <c r="CDQ78"/>
      <c r="CDR78"/>
      <c r="CDS78"/>
      <c r="CDT78"/>
      <c r="CDU78"/>
      <c r="CDV78"/>
      <c r="CDW78"/>
      <c r="CDX78"/>
      <c r="CDY78"/>
      <c r="CDZ78"/>
      <c r="CEA78"/>
      <c r="CEB78"/>
      <c r="CEC78"/>
      <c r="CED78"/>
      <c r="CEE78"/>
      <c r="CEF78"/>
      <c r="CEG78"/>
      <c r="CEH78"/>
      <c r="CEI78"/>
      <c r="CEJ78"/>
      <c r="CEK78"/>
      <c r="CEL78"/>
      <c r="CEM78"/>
      <c r="CEN78"/>
      <c r="CEO78"/>
      <c r="CEP78"/>
      <c r="CEQ78"/>
      <c r="CER78"/>
      <c r="CES78"/>
      <c r="CET78"/>
      <c r="CEU78"/>
      <c r="CEV78"/>
      <c r="CEW78"/>
      <c r="CEX78"/>
      <c r="CEY78"/>
      <c r="CEZ78"/>
      <c r="CFA78"/>
      <c r="CFB78"/>
      <c r="CFC78"/>
      <c r="CFD78"/>
      <c r="CFE78"/>
      <c r="CFF78"/>
      <c r="CFG78"/>
      <c r="CFH78"/>
      <c r="CFI78"/>
      <c r="CFJ78"/>
      <c r="CFK78"/>
      <c r="CFL78"/>
      <c r="CFM78"/>
      <c r="CFN78"/>
      <c r="CFO78"/>
      <c r="CFP78"/>
      <c r="CFQ78"/>
      <c r="CFR78"/>
      <c r="CFS78"/>
      <c r="CFT78"/>
      <c r="CFU78"/>
      <c r="CFV78"/>
      <c r="CFW78"/>
      <c r="CFX78"/>
      <c r="CFY78"/>
      <c r="CFZ78"/>
      <c r="CGA78"/>
      <c r="CGB78"/>
      <c r="CGC78"/>
      <c r="CGD78"/>
      <c r="CGE78"/>
      <c r="CGF78"/>
      <c r="CGG78"/>
      <c r="CGH78"/>
      <c r="CGI78"/>
      <c r="CGJ78"/>
      <c r="CGK78"/>
      <c r="CGL78"/>
      <c r="CGM78"/>
      <c r="CGN78"/>
      <c r="CGO78"/>
      <c r="CGP78"/>
      <c r="CGQ78"/>
      <c r="CGR78"/>
      <c r="CGS78"/>
      <c r="CGT78"/>
      <c r="CGU78"/>
      <c r="CGV78"/>
      <c r="CGW78"/>
      <c r="CGX78"/>
      <c r="CGY78"/>
      <c r="CGZ78"/>
      <c r="CHA78"/>
      <c r="CHB78"/>
      <c r="CHC78"/>
      <c r="CHD78"/>
      <c r="CHE78"/>
      <c r="CHF78"/>
      <c r="CHG78"/>
      <c r="CHH78"/>
      <c r="CHI78"/>
      <c r="CHJ78"/>
      <c r="CHK78"/>
      <c r="CHL78"/>
      <c r="CHM78"/>
      <c r="CHN78"/>
      <c r="CHO78"/>
      <c r="CHP78"/>
      <c r="CHQ78"/>
      <c r="CHR78"/>
      <c r="CHS78"/>
      <c r="CHT78"/>
      <c r="CHU78"/>
      <c r="CHV78"/>
      <c r="CHW78"/>
      <c r="CHX78"/>
      <c r="CHY78"/>
      <c r="CHZ78"/>
      <c r="CIA78"/>
      <c r="CIB78"/>
      <c r="CIC78"/>
      <c r="CID78"/>
      <c r="CIE78"/>
      <c r="CIF78"/>
      <c r="CIG78"/>
      <c r="CIH78"/>
      <c r="CII78"/>
      <c r="CIJ78"/>
      <c r="CIK78"/>
      <c r="CIL78"/>
      <c r="CIM78"/>
      <c r="CIN78"/>
      <c r="CIO78"/>
      <c r="CIP78"/>
      <c r="CIQ78"/>
      <c r="CIR78"/>
      <c r="CIS78"/>
      <c r="CIT78"/>
      <c r="CIU78"/>
      <c r="CIV78"/>
      <c r="CIW78"/>
      <c r="CIX78"/>
      <c r="CIY78"/>
      <c r="CIZ78"/>
      <c r="CJA78"/>
      <c r="CJB78"/>
      <c r="CJC78"/>
      <c r="CJD78"/>
      <c r="CJE78"/>
      <c r="CJF78"/>
      <c r="CJG78"/>
      <c r="CJH78"/>
      <c r="CJI78"/>
      <c r="CJJ78"/>
      <c r="CJK78"/>
      <c r="CJL78"/>
      <c r="CJM78"/>
      <c r="CJN78"/>
      <c r="CJO78"/>
      <c r="CJP78"/>
      <c r="CJQ78"/>
      <c r="CJR78"/>
      <c r="CJS78"/>
      <c r="CJT78"/>
      <c r="CJU78"/>
      <c r="CJV78"/>
      <c r="CJW78"/>
      <c r="CJX78"/>
      <c r="CJY78"/>
      <c r="CJZ78"/>
      <c r="CKA78"/>
      <c r="CKB78"/>
      <c r="CKC78"/>
      <c r="CKD78"/>
      <c r="CKE78"/>
      <c r="CKF78"/>
      <c r="CKG78"/>
      <c r="CKH78"/>
      <c r="CKI78"/>
      <c r="CKJ78"/>
      <c r="CKK78"/>
      <c r="CKL78"/>
      <c r="CKM78"/>
      <c r="CKN78"/>
      <c r="CKO78"/>
      <c r="CKP78"/>
      <c r="CKQ78"/>
      <c r="CKR78"/>
      <c r="CKS78"/>
      <c r="CKT78"/>
      <c r="CKU78"/>
      <c r="CKV78"/>
      <c r="CKW78"/>
      <c r="CKX78"/>
      <c r="CKY78"/>
      <c r="CKZ78"/>
      <c r="CLA78"/>
      <c r="CLB78"/>
      <c r="CLC78"/>
      <c r="CLD78"/>
      <c r="CLE78"/>
      <c r="CLF78"/>
      <c r="CLG78"/>
      <c r="CLH78"/>
      <c r="CLI78"/>
      <c r="CLJ78"/>
      <c r="CLK78"/>
      <c r="CLL78"/>
      <c r="CLM78"/>
      <c r="CLN78"/>
      <c r="CLO78"/>
      <c r="CLP78"/>
      <c r="CLQ78"/>
      <c r="CLR78"/>
      <c r="CLS78"/>
      <c r="CLT78"/>
      <c r="CLU78"/>
      <c r="CLV78"/>
      <c r="CLW78"/>
      <c r="CLX78"/>
      <c r="CLY78"/>
      <c r="CLZ78"/>
      <c r="CMA78"/>
      <c r="CMB78"/>
      <c r="CMC78"/>
      <c r="CMD78"/>
      <c r="CME78"/>
      <c r="CMF78"/>
      <c r="CMG78"/>
      <c r="CMH78"/>
      <c r="CMI78"/>
      <c r="CMJ78"/>
      <c r="CMK78"/>
      <c r="CML78"/>
      <c r="CMM78"/>
      <c r="CMN78"/>
      <c r="CMO78"/>
      <c r="CMP78"/>
      <c r="CMQ78"/>
      <c r="CMR78"/>
      <c r="CMS78"/>
      <c r="CMT78"/>
      <c r="CMU78"/>
      <c r="CMV78"/>
      <c r="CMW78"/>
      <c r="CMX78"/>
      <c r="CMY78"/>
      <c r="CMZ78"/>
      <c r="CNA78"/>
      <c r="CNB78"/>
      <c r="CNC78"/>
      <c r="CND78"/>
      <c r="CNE78"/>
      <c r="CNF78"/>
      <c r="CNG78"/>
      <c r="CNH78"/>
      <c r="CNI78"/>
      <c r="CNJ78"/>
      <c r="CNK78"/>
      <c r="CNL78"/>
      <c r="CNM78"/>
      <c r="CNN78"/>
      <c r="CNO78"/>
      <c r="CNP78"/>
      <c r="CNQ78"/>
      <c r="CNR78"/>
      <c r="CNS78"/>
      <c r="CNT78"/>
      <c r="CNU78"/>
      <c r="CNV78"/>
      <c r="CNW78"/>
      <c r="CNX78"/>
      <c r="CNY78"/>
      <c r="CNZ78"/>
      <c r="COA78"/>
      <c r="COB78"/>
      <c r="COC78"/>
      <c r="COD78"/>
      <c r="COE78"/>
      <c r="COF78"/>
      <c r="COG78"/>
      <c r="COH78"/>
      <c r="COI78"/>
      <c r="COJ78"/>
      <c r="COK78"/>
      <c r="COL78"/>
      <c r="COM78"/>
      <c r="CON78"/>
      <c r="COO78"/>
      <c r="COP78"/>
      <c r="COQ78"/>
      <c r="COR78"/>
      <c r="COS78"/>
      <c r="COT78"/>
      <c r="COU78"/>
      <c r="COV78"/>
      <c r="COW78"/>
      <c r="COX78"/>
      <c r="COY78"/>
      <c r="COZ78"/>
      <c r="CPA78"/>
      <c r="CPB78"/>
      <c r="CPC78"/>
      <c r="CPD78"/>
      <c r="CPE78"/>
      <c r="CPF78"/>
      <c r="CPG78"/>
      <c r="CPH78"/>
      <c r="CPI78"/>
      <c r="CPJ78"/>
      <c r="CPK78"/>
      <c r="CPL78"/>
      <c r="CPM78"/>
      <c r="CPN78"/>
      <c r="CPO78"/>
      <c r="CPP78"/>
      <c r="CPQ78"/>
      <c r="CPR78"/>
      <c r="CPS78"/>
      <c r="CPT78"/>
      <c r="CPU78"/>
      <c r="CPV78"/>
      <c r="CPW78"/>
      <c r="CPX78"/>
      <c r="CPY78"/>
      <c r="CPZ78"/>
      <c r="CQA78"/>
      <c r="CQB78"/>
      <c r="CQC78"/>
      <c r="CQD78"/>
      <c r="CQE78"/>
      <c r="CQF78"/>
      <c r="CQG78"/>
      <c r="CQH78"/>
      <c r="CQI78"/>
      <c r="CQJ78"/>
      <c r="CQK78"/>
      <c r="CQL78"/>
      <c r="CQM78"/>
      <c r="CQN78"/>
      <c r="CQO78"/>
      <c r="CQP78"/>
      <c r="CQQ78"/>
      <c r="CQR78"/>
      <c r="CQS78"/>
      <c r="CQT78"/>
      <c r="CQU78"/>
      <c r="CQV78"/>
      <c r="CQW78"/>
      <c r="CQX78"/>
      <c r="CQY78"/>
      <c r="CQZ78"/>
      <c r="CRA78"/>
      <c r="CRB78"/>
      <c r="CRC78"/>
      <c r="CRD78"/>
      <c r="CRE78"/>
      <c r="CRF78"/>
      <c r="CRG78"/>
      <c r="CRH78"/>
      <c r="CRI78"/>
      <c r="CRJ78"/>
      <c r="CRK78"/>
      <c r="CRL78"/>
      <c r="CRM78"/>
      <c r="CRN78"/>
      <c r="CRO78"/>
      <c r="CRP78"/>
      <c r="CRQ78"/>
      <c r="CRR78"/>
      <c r="CRS78"/>
      <c r="CRT78"/>
      <c r="CRU78"/>
      <c r="CRV78"/>
      <c r="CRW78"/>
      <c r="CRX78"/>
      <c r="CRY78"/>
      <c r="CRZ78"/>
      <c r="CSA78"/>
      <c r="CSB78"/>
      <c r="CSC78"/>
      <c r="CSD78"/>
      <c r="CSE78"/>
      <c r="CSF78"/>
      <c r="CSG78"/>
      <c r="CSH78"/>
      <c r="CSI78"/>
      <c r="CSJ78"/>
      <c r="CSK78"/>
      <c r="CSL78"/>
      <c r="CSM78"/>
      <c r="CSN78"/>
      <c r="CSO78"/>
      <c r="CSP78"/>
      <c r="CSQ78"/>
      <c r="CSR78"/>
      <c r="CSS78"/>
      <c r="CST78"/>
      <c r="CSU78"/>
      <c r="CSV78"/>
      <c r="CSW78"/>
      <c r="CSX78"/>
      <c r="CSY78"/>
      <c r="CSZ78"/>
      <c r="CTA78"/>
      <c r="CTB78"/>
      <c r="CTC78"/>
      <c r="CTD78"/>
      <c r="CTE78"/>
      <c r="CTF78"/>
      <c r="CTG78"/>
      <c r="CTH78"/>
      <c r="CTI78"/>
      <c r="CTJ78"/>
      <c r="CTK78"/>
      <c r="CTL78"/>
      <c r="CTM78"/>
      <c r="CTN78"/>
      <c r="CTO78"/>
      <c r="CTP78"/>
      <c r="CTQ78"/>
      <c r="CTR78"/>
      <c r="CTS78"/>
      <c r="CTT78"/>
      <c r="CTU78"/>
      <c r="CTV78"/>
      <c r="CTW78"/>
      <c r="CTX78"/>
      <c r="CTY78"/>
      <c r="CTZ78"/>
      <c r="CUA78"/>
      <c r="CUB78"/>
      <c r="CUC78"/>
      <c r="CUD78"/>
      <c r="CUE78"/>
      <c r="CUF78"/>
      <c r="CUG78"/>
      <c r="CUH78"/>
      <c r="CUI78"/>
      <c r="CUJ78"/>
      <c r="CUK78"/>
      <c r="CUL78"/>
      <c r="CUM78"/>
      <c r="CUN78"/>
      <c r="CUO78"/>
      <c r="CUP78"/>
      <c r="CUQ78"/>
      <c r="CUR78"/>
      <c r="CUS78"/>
      <c r="CUT78"/>
      <c r="CUU78"/>
      <c r="CUV78"/>
      <c r="CUW78"/>
      <c r="CUX78"/>
      <c r="CUY78"/>
      <c r="CUZ78"/>
      <c r="CVA78"/>
      <c r="CVB78"/>
      <c r="CVC78"/>
      <c r="CVD78"/>
      <c r="CVE78"/>
      <c r="CVF78"/>
      <c r="CVG78"/>
      <c r="CVH78"/>
      <c r="CVI78"/>
      <c r="CVJ78"/>
      <c r="CVK78"/>
      <c r="CVL78"/>
      <c r="CVM78"/>
      <c r="CVN78"/>
      <c r="CVO78"/>
      <c r="CVP78"/>
      <c r="CVQ78"/>
      <c r="CVR78"/>
      <c r="CVS78"/>
      <c r="CVT78"/>
      <c r="CVU78"/>
      <c r="CVV78"/>
      <c r="CVW78"/>
      <c r="CVX78"/>
      <c r="CVY78"/>
      <c r="CVZ78"/>
      <c r="CWA78"/>
      <c r="CWB78"/>
      <c r="CWC78"/>
      <c r="CWD78"/>
      <c r="CWE78"/>
      <c r="CWF78"/>
      <c r="CWG78"/>
      <c r="CWH78"/>
      <c r="CWI78"/>
      <c r="CWJ78"/>
      <c r="CWK78"/>
      <c r="CWL78"/>
      <c r="CWM78"/>
      <c r="CWN78"/>
      <c r="CWO78"/>
      <c r="CWP78"/>
      <c r="CWQ78"/>
      <c r="CWR78"/>
      <c r="CWS78"/>
      <c r="CWT78"/>
      <c r="CWU78"/>
      <c r="CWV78"/>
      <c r="CWW78"/>
      <c r="CWX78"/>
      <c r="CWY78"/>
      <c r="CWZ78"/>
      <c r="CXA78"/>
      <c r="CXB78"/>
      <c r="CXC78"/>
      <c r="CXD78"/>
      <c r="CXE78"/>
      <c r="CXF78"/>
      <c r="CXG78"/>
      <c r="CXH78"/>
      <c r="CXI78"/>
      <c r="CXJ78"/>
      <c r="CXK78"/>
      <c r="CXL78"/>
      <c r="CXM78"/>
      <c r="CXN78"/>
      <c r="CXO78"/>
      <c r="CXP78"/>
      <c r="CXQ78"/>
      <c r="CXR78"/>
      <c r="CXS78"/>
      <c r="CXT78"/>
      <c r="CXU78"/>
      <c r="CXV78"/>
      <c r="CXW78"/>
      <c r="CXX78"/>
      <c r="CXY78"/>
      <c r="CXZ78"/>
      <c r="CYA78"/>
      <c r="CYB78"/>
      <c r="CYC78"/>
      <c r="CYD78"/>
      <c r="CYE78"/>
      <c r="CYF78"/>
      <c r="CYG78"/>
      <c r="CYH78"/>
      <c r="CYI78"/>
      <c r="CYJ78"/>
      <c r="CYK78"/>
      <c r="CYL78"/>
      <c r="CYM78"/>
      <c r="CYN78"/>
      <c r="CYO78"/>
      <c r="CYP78"/>
      <c r="CYQ78"/>
      <c r="CYR78"/>
      <c r="CYS78"/>
      <c r="CYT78"/>
      <c r="CYU78"/>
      <c r="CYV78"/>
      <c r="CYW78"/>
      <c r="CYX78"/>
      <c r="CYY78"/>
      <c r="CYZ78"/>
      <c r="CZA78"/>
      <c r="CZB78"/>
      <c r="CZC78"/>
      <c r="CZD78"/>
      <c r="CZE78"/>
      <c r="CZF78"/>
      <c r="CZG78"/>
      <c r="CZH78"/>
      <c r="CZI78"/>
      <c r="CZJ78"/>
      <c r="CZK78"/>
      <c r="CZL78"/>
      <c r="CZM78"/>
      <c r="CZN78"/>
      <c r="CZO78"/>
      <c r="CZP78"/>
      <c r="CZQ78"/>
      <c r="CZR78"/>
      <c r="CZS78"/>
      <c r="CZT78"/>
      <c r="CZU78"/>
      <c r="CZV78"/>
      <c r="CZW78"/>
      <c r="CZX78"/>
      <c r="CZY78"/>
      <c r="CZZ78"/>
      <c r="DAA78"/>
      <c r="DAB78"/>
      <c r="DAC78"/>
      <c r="DAD78"/>
      <c r="DAE78"/>
      <c r="DAF78"/>
      <c r="DAG78"/>
      <c r="DAH78"/>
      <c r="DAI78"/>
      <c r="DAJ78"/>
      <c r="DAK78"/>
      <c r="DAL78"/>
      <c r="DAM78"/>
      <c r="DAN78"/>
      <c r="DAO78"/>
      <c r="DAP78"/>
      <c r="DAQ78"/>
      <c r="DAR78"/>
      <c r="DAS78"/>
      <c r="DAT78"/>
      <c r="DAU78"/>
      <c r="DAV78"/>
      <c r="DAW78"/>
      <c r="DAX78"/>
      <c r="DAY78"/>
      <c r="DAZ78"/>
      <c r="DBA78"/>
      <c r="DBB78"/>
      <c r="DBC78"/>
      <c r="DBD78"/>
      <c r="DBE78"/>
      <c r="DBF78"/>
      <c r="DBG78"/>
      <c r="DBH78"/>
      <c r="DBI78"/>
      <c r="DBJ78"/>
      <c r="DBK78"/>
      <c r="DBL78"/>
      <c r="DBM78"/>
      <c r="DBN78"/>
      <c r="DBO78"/>
      <c r="DBP78"/>
      <c r="DBQ78"/>
      <c r="DBR78"/>
      <c r="DBS78"/>
      <c r="DBT78"/>
      <c r="DBU78"/>
      <c r="DBV78"/>
      <c r="DBW78"/>
      <c r="DBX78"/>
      <c r="DBY78"/>
      <c r="DBZ78"/>
      <c r="DCA78"/>
      <c r="DCB78"/>
      <c r="DCC78"/>
      <c r="DCD78"/>
      <c r="DCE78"/>
      <c r="DCF78"/>
      <c r="DCG78"/>
      <c r="DCH78"/>
      <c r="DCI78"/>
      <c r="DCJ78"/>
      <c r="DCK78"/>
      <c r="DCL78"/>
      <c r="DCM78"/>
      <c r="DCN78"/>
      <c r="DCO78"/>
      <c r="DCP78"/>
      <c r="DCQ78"/>
      <c r="DCR78"/>
      <c r="DCS78"/>
      <c r="DCT78"/>
      <c r="DCU78"/>
      <c r="DCV78"/>
      <c r="DCW78"/>
      <c r="DCX78"/>
      <c r="DCY78"/>
      <c r="DCZ78"/>
      <c r="DDA78"/>
      <c r="DDB78"/>
      <c r="DDC78"/>
      <c r="DDD78"/>
      <c r="DDE78"/>
      <c r="DDF78"/>
      <c r="DDG78"/>
      <c r="DDH78"/>
      <c r="DDI78"/>
      <c r="DDJ78"/>
      <c r="DDK78"/>
      <c r="DDL78"/>
      <c r="DDM78"/>
      <c r="DDN78"/>
      <c r="DDO78"/>
      <c r="DDP78"/>
      <c r="DDQ78"/>
      <c r="DDR78"/>
      <c r="DDS78"/>
      <c r="DDT78"/>
      <c r="DDU78"/>
      <c r="DDV78"/>
      <c r="DDW78"/>
      <c r="DDX78"/>
      <c r="DDY78"/>
      <c r="DDZ78"/>
      <c r="DEA78"/>
      <c r="DEB78"/>
      <c r="DEC78"/>
      <c r="DED78"/>
      <c r="DEE78"/>
      <c r="DEF78"/>
      <c r="DEG78"/>
      <c r="DEH78"/>
      <c r="DEI78"/>
      <c r="DEJ78"/>
      <c r="DEK78"/>
      <c r="DEL78"/>
      <c r="DEM78"/>
      <c r="DEN78"/>
      <c r="DEO78"/>
      <c r="DEP78"/>
      <c r="DEQ78"/>
      <c r="DER78"/>
      <c r="DES78"/>
      <c r="DET78"/>
      <c r="DEU78"/>
      <c r="DEV78"/>
      <c r="DEW78"/>
      <c r="DEX78"/>
      <c r="DEY78"/>
      <c r="DEZ78"/>
      <c r="DFA78"/>
      <c r="DFB78"/>
      <c r="DFC78"/>
      <c r="DFD78"/>
      <c r="DFE78"/>
      <c r="DFF78"/>
      <c r="DFG78"/>
      <c r="DFH78"/>
      <c r="DFI78"/>
      <c r="DFJ78"/>
      <c r="DFK78"/>
      <c r="DFL78"/>
      <c r="DFM78"/>
      <c r="DFN78"/>
      <c r="DFO78"/>
      <c r="DFP78"/>
      <c r="DFQ78"/>
      <c r="DFR78"/>
      <c r="DFS78"/>
      <c r="DFT78"/>
      <c r="DFU78"/>
      <c r="DFV78"/>
      <c r="DFW78"/>
      <c r="DFX78"/>
      <c r="DFY78"/>
      <c r="DFZ78"/>
      <c r="DGA78"/>
      <c r="DGB78"/>
      <c r="DGC78"/>
      <c r="DGD78"/>
      <c r="DGE78"/>
      <c r="DGF78"/>
      <c r="DGG78"/>
      <c r="DGH78"/>
      <c r="DGI78"/>
      <c r="DGJ78"/>
      <c r="DGK78"/>
      <c r="DGL78"/>
      <c r="DGM78"/>
      <c r="DGN78"/>
      <c r="DGO78"/>
      <c r="DGP78"/>
      <c r="DGQ78"/>
      <c r="DGR78"/>
      <c r="DGS78"/>
      <c r="DGT78"/>
      <c r="DGU78"/>
      <c r="DGV78"/>
      <c r="DGW78"/>
      <c r="DGX78"/>
      <c r="DGY78"/>
      <c r="DGZ78"/>
      <c r="DHA78"/>
      <c r="DHB78"/>
      <c r="DHC78"/>
      <c r="DHD78"/>
      <c r="DHE78"/>
      <c r="DHF78"/>
      <c r="DHG78"/>
      <c r="DHH78"/>
      <c r="DHI78"/>
      <c r="DHJ78"/>
      <c r="DHK78"/>
      <c r="DHL78"/>
      <c r="DHM78"/>
      <c r="DHN78"/>
      <c r="DHO78"/>
      <c r="DHP78"/>
      <c r="DHQ78"/>
      <c r="DHR78"/>
      <c r="DHS78"/>
      <c r="DHT78"/>
      <c r="DHU78"/>
      <c r="DHV78"/>
      <c r="DHW78"/>
      <c r="DHX78"/>
      <c r="DHY78"/>
      <c r="DHZ78"/>
      <c r="DIA78"/>
      <c r="DIB78"/>
      <c r="DIC78"/>
      <c r="DID78"/>
      <c r="DIE78"/>
      <c r="DIF78"/>
      <c r="DIG78"/>
      <c r="DIH78"/>
      <c r="DII78"/>
      <c r="DIJ78"/>
      <c r="DIK78"/>
      <c r="DIL78"/>
      <c r="DIM78"/>
      <c r="DIN78"/>
      <c r="DIO78"/>
      <c r="DIP78"/>
      <c r="DIQ78"/>
      <c r="DIR78"/>
      <c r="DIS78"/>
      <c r="DIT78"/>
      <c r="DIU78"/>
      <c r="DIV78"/>
      <c r="DIW78"/>
      <c r="DIX78"/>
      <c r="DIY78"/>
      <c r="DIZ78"/>
      <c r="DJA78"/>
      <c r="DJB78"/>
      <c r="DJC78"/>
      <c r="DJD78"/>
      <c r="DJE78"/>
      <c r="DJF78"/>
      <c r="DJG78"/>
      <c r="DJH78"/>
      <c r="DJI78"/>
      <c r="DJJ78"/>
      <c r="DJK78"/>
      <c r="DJL78"/>
      <c r="DJM78"/>
      <c r="DJN78"/>
      <c r="DJO78"/>
      <c r="DJP78"/>
      <c r="DJQ78"/>
      <c r="DJR78"/>
      <c r="DJS78"/>
      <c r="DJT78"/>
      <c r="DJU78"/>
      <c r="DJV78"/>
      <c r="DJW78"/>
      <c r="DJX78"/>
      <c r="DJY78"/>
      <c r="DJZ78"/>
      <c r="DKA78"/>
      <c r="DKB78"/>
      <c r="DKC78"/>
      <c r="DKD78"/>
      <c r="DKE78"/>
      <c r="DKF78"/>
      <c r="DKG78"/>
      <c r="DKH78"/>
      <c r="DKI78"/>
      <c r="DKJ78"/>
      <c r="DKK78"/>
      <c r="DKL78"/>
      <c r="DKM78"/>
      <c r="DKN78"/>
      <c r="DKO78"/>
      <c r="DKP78"/>
      <c r="DKQ78"/>
      <c r="DKR78"/>
      <c r="DKS78"/>
      <c r="DKT78"/>
      <c r="DKU78"/>
      <c r="DKV78"/>
      <c r="DKW78"/>
      <c r="DKX78"/>
      <c r="DKY78"/>
      <c r="DKZ78"/>
      <c r="DLA78"/>
      <c r="DLB78"/>
      <c r="DLC78"/>
      <c r="DLD78"/>
      <c r="DLE78"/>
      <c r="DLF78"/>
      <c r="DLG78"/>
      <c r="DLH78"/>
      <c r="DLI78"/>
      <c r="DLJ78"/>
      <c r="DLK78"/>
      <c r="DLL78"/>
      <c r="DLM78"/>
      <c r="DLN78"/>
      <c r="DLO78"/>
      <c r="DLP78"/>
      <c r="DLQ78"/>
      <c r="DLR78"/>
      <c r="DLS78"/>
      <c r="DLT78"/>
      <c r="DLU78"/>
      <c r="DLV78"/>
      <c r="DLW78"/>
      <c r="DLX78"/>
      <c r="DLY78"/>
      <c r="DLZ78"/>
      <c r="DMA78"/>
      <c r="DMB78"/>
      <c r="DMC78"/>
      <c r="DMD78"/>
      <c r="DME78"/>
      <c r="DMF78"/>
      <c r="DMG78"/>
      <c r="DMH78"/>
      <c r="DMI78"/>
      <c r="DMJ78"/>
      <c r="DMK78"/>
      <c r="DML78"/>
      <c r="DMM78"/>
      <c r="DMN78"/>
      <c r="DMO78"/>
      <c r="DMP78"/>
      <c r="DMQ78"/>
      <c r="DMR78"/>
      <c r="DMS78"/>
      <c r="DMT78"/>
      <c r="DMU78"/>
      <c r="DMV78"/>
      <c r="DMW78"/>
      <c r="DMX78"/>
      <c r="DMY78"/>
      <c r="DMZ78"/>
      <c r="DNA78"/>
      <c r="DNB78"/>
      <c r="DNC78"/>
      <c r="DND78"/>
      <c r="DNE78"/>
      <c r="DNF78"/>
      <c r="DNG78"/>
      <c r="DNH78"/>
      <c r="DNI78"/>
      <c r="DNJ78"/>
      <c r="DNK78"/>
      <c r="DNL78"/>
      <c r="DNM78"/>
      <c r="DNN78"/>
      <c r="DNO78"/>
      <c r="DNP78"/>
      <c r="DNQ78"/>
      <c r="DNR78"/>
      <c r="DNS78"/>
      <c r="DNT78"/>
      <c r="DNU78"/>
      <c r="DNV78"/>
      <c r="DNW78"/>
      <c r="DNX78"/>
      <c r="DNY78"/>
      <c r="DNZ78"/>
      <c r="DOA78"/>
      <c r="DOB78"/>
      <c r="DOC78"/>
      <c r="DOD78"/>
      <c r="DOE78"/>
      <c r="DOF78"/>
      <c r="DOG78"/>
      <c r="DOH78"/>
      <c r="DOI78"/>
      <c r="DOJ78"/>
      <c r="DOK78"/>
      <c r="DOL78"/>
      <c r="DOM78"/>
      <c r="DON78"/>
      <c r="DOO78"/>
      <c r="DOP78"/>
      <c r="DOQ78"/>
      <c r="DOR78"/>
      <c r="DOS78"/>
      <c r="DOT78"/>
      <c r="DOU78"/>
      <c r="DOV78"/>
      <c r="DOW78"/>
      <c r="DOX78"/>
      <c r="DOY78"/>
      <c r="DOZ78"/>
      <c r="DPA78"/>
      <c r="DPB78"/>
      <c r="DPC78"/>
      <c r="DPD78"/>
      <c r="DPE78"/>
      <c r="DPF78"/>
      <c r="DPG78"/>
      <c r="DPH78"/>
      <c r="DPI78"/>
      <c r="DPJ78"/>
      <c r="DPK78"/>
      <c r="DPL78"/>
      <c r="DPM78"/>
      <c r="DPN78"/>
      <c r="DPO78"/>
      <c r="DPP78"/>
      <c r="DPQ78"/>
      <c r="DPR78"/>
      <c r="DPS78"/>
      <c r="DPT78"/>
      <c r="DPU78"/>
      <c r="DPV78"/>
      <c r="DPW78"/>
      <c r="DPX78"/>
      <c r="DPY78"/>
      <c r="DPZ78"/>
      <c r="DQA78"/>
      <c r="DQB78"/>
      <c r="DQC78"/>
      <c r="DQD78"/>
      <c r="DQE78"/>
      <c r="DQF78"/>
      <c r="DQG78"/>
      <c r="DQH78"/>
      <c r="DQI78"/>
      <c r="DQJ78"/>
      <c r="DQK78"/>
      <c r="DQL78"/>
      <c r="DQM78"/>
      <c r="DQN78"/>
      <c r="DQO78"/>
      <c r="DQP78"/>
      <c r="DQQ78"/>
      <c r="DQR78"/>
      <c r="DQS78"/>
      <c r="DQT78"/>
      <c r="DQU78"/>
      <c r="DQV78"/>
      <c r="DQW78"/>
      <c r="DQX78"/>
      <c r="DQY78"/>
      <c r="DQZ78"/>
      <c r="DRA78"/>
      <c r="DRB78"/>
      <c r="DRC78"/>
      <c r="DRD78"/>
      <c r="DRE78"/>
      <c r="DRF78"/>
      <c r="DRG78"/>
      <c r="DRH78"/>
      <c r="DRI78"/>
      <c r="DRJ78"/>
      <c r="DRK78"/>
      <c r="DRL78"/>
      <c r="DRM78"/>
      <c r="DRN78"/>
      <c r="DRO78"/>
      <c r="DRP78"/>
      <c r="DRQ78"/>
      <c r="DRR78"/>
      <c r="DRS78"/>
      <c r="DRT78"/>
      <c r="DRU78"/>
      <c r="DRV78"/>
      <c r="DRW78"/>
      <c r="DRX78"/>
      <c r="DRY78"/>
      <c r="DRZ78"/>
      <c r="DSA78"/>
      <c r="DSB78"/>
      <c r="DSC78"/>
      <c r="DSD78"/>
      <c r="DSE78"/>
      <c r="DSF78"/>
      <c r="DSG78"/>
      <c r="DSH78"/>
      <c r="DSI78"/>
      <c r="DSJ78"/>
      <c r="DSK78"/>
      <c r="DSL78"/>
      <c r="DSM78"/>
      <c r="DSN78"/>
      <c r="DSO78"/>
      <c r="DSP78"/>
      <c r="DSQ78"/>
      <c r="DSR78"/>
      <c r="DSS78"/>
      <c r="DST78"/>
      <c r="DSU78"/>
      <c r="DSV78"/>
      <c r="DSW78"/>
      <c r="DSX78"/>
      <c r="DSY78"/>
      <c r="DSZ78"/>
      <c r="DTA78"/>
      <c r="DTB78"/>
      <c r="DTC78"/>
      <c r="DTD78"/>
      <c r="DTE78"/>
      <c r="DTF78"/>
      <c r="DTG78"/>
      <c r="DTH78"/>
      <c r="DTI78"/>
      <c r="DTJ78"/>
      <c r="DTK78"/>
      <c r="DTL78"/>
      <c r="DTM78"/>
      <c r="DTN78"/>
      <c r="DTO78"/>
      <c r="DTP78"/>
      <c r="DTQ78"/>
      <c r="DTR78"/>
      <c r="DTS78"/>
      <c r="DTT78"/>
      <c r="DTU78"/>
      <c r="DTV78"/>
      <c r="DTW78"/>
      <c r="DTX78"/>
      <c r="DTY78"/>
      <c r="DTZ78"/>
      <c r="DUA78"/>
      <c r="DUB78"/>
      <c r="DUC78"/>
      <c r="DUD78"/>
      <c r="DUE78"/>
      <c r="DUF78"/>
      <c r="DUG78"/>
      <c r="DUH78"/>
      <c r="DUI78"/>
      <c r="DUJ78"/>
      <c r="DUK78"/>
      <c r="DUL78"/>
      <c r="DUM78"/>
      <c r="DUN78"/>
      <c r="DUO78"/>
      <c r="DUP78"/>
      <c r="DUQ78"/>
      <c r="DUR78"/>
      <c r="DUS78"/>
      <c r="DUT78"/>
      <c r="DUU78"/>
      <c r="DUV78"/>
      <c r="DUW78"/>
      <c r="DUX78"/>
      <c r="DUY78"/>
      <c r="DUZ78"/>
      <c r="DVA78"/>
      <c r="DVB78"/>
      <c r="DVC78"/>
      <c r="DVD78"/>
      <c r="DVE78"/>
      <c r="DVF78"/>
      <c r="DVG78"/>
      <c r="DVH78"/>
      <c r="DVI78"/>
      <c r="DVJ78"/>
      <c r="DVK78"/>
      <c r="DVL78"/>
      <c r="DVM78"/>
      <c r="DVN78"/>
      <c r="DVO78"/>
      <c r="DVP78"/>
      <c r="DVQ78"/>
      <c r="DVR78"/>
      <c r="DVS78"/>
      <c r="DVT78"/>
      <c r="DVU78"/>
      <c r="DVV78"/>
      <c r="DVW78"/>
      <c r="DVX78"/>
      <c r="DVY78"/>
      <c r="DVZ78"/>
      <c r="DWA78"/>
      <c r="DWB78"/>
      <c r="DWC78"/>
      <c r="DWD78"/>
      <c r="DWE78"/>
      <c r="DWF78"/>
      <c r="DWG78"/>
      <c r="DWH78"/>
      <c r="DWI78"/>
      <c r="DWJ78"/>
      <c r="DWK78"/>
      <c r="DWL78"/>
      <c r="DWM78"/>
      <c r="DWN78"/>
      <c r="DWO78"/>
      <c r="DWP78"/>
      <c r="DWQ78"/>
      <c r="DWR78"/>
      <c r="DWS78"/>
      <c r="DWT78"/>
      <c r="DWU78"/>
      <c r="DWV78"/>
      <c r="DWW78"/>
      <c r="DWX78"/>
      <c r="DWY78"/>
      <c r="DWZ78"/>
      <c r="DXA78"/>
      <c r="DXB78"/>
      <c r="DXC78"/>
      <c r="DXD78"/>
      <c r="DXE78"/>
      <c r="DXF78"/>
      <c r="DXG78"/>
      <c r="DXH78"/>
      <c r="DXI78"/>
      <c r="DXJ78"/>
      <c r="DXK78"/>
      <c r="DXL78"/>
      <c r="DXM78"/>
      <c r="DXN78"/>
      <c r="DXO78"/>
      <c r="DXP78"/>
      <c r="DXQ78"/>
      <c r="DXR78"/>
      <c r="DXS78"/>
      <c r="DXT78"/>
      <c r="DXU78"/>
      <c r="DXV78"/>
      <c r="DXW78"/>
      <c r="DXX78"/>
      <c r="DXY78"/>
      <c r="DXZ78"/>
      <c r="DYA78"/>
      <c r="DYB78"/>
      <c r="DYC78"/>
      <c r="DYD78"/>
      <c r="DYE78"/>
      <c r="DYF78"/>
      <c r="DYG78"/>
      <c r="DYH78"/>
      <c r="DYI78"/>
      <c r="DYJ78"/>
      <c r="DYK78"/>
      <c r="DYL78"/>
      <c r="DYM78"/>
      <c r="DYN78"/>
      <c r="DYO78"/>
      <c r="DYP78"/>
      <c r="DYQ78"/>
      <c r="DYR78"/>
      <c r="DYS78"/>
      <c r="DYT78"/>
      <c r="DYU78"/>
      <c r="DYV78"/>
      <c r="DYW78"/>
      <c r="DYX78"/>
      <c r="DYY78"/>
      <c r="DYZ78"/>
      <c r="DZA78"/>
      <c r="DZB78"/>
      <c r="DZC78"/>
      <c r="DZD78"/>
      <c r="DZE78"/>
      <c r="DZF78"/>
      <c r="DZG78"/>
      <c r="DZH78"/>
      <c r="DZI78"/>
      <c r="DZJ78"/>
      <c r="DZK78"/>
      <c r="DZL78"/>
      <c r="DZM78"/>
      <c r="DZN78"/>
      <c r="DZO78"/>
      <c r="DZP78"/>
      <c r="DZQ78"/>
      <c r="DZR78"/>
      <c r="DZS78"/>
      <c r="DZT78"/>
      <c r="DZU78"/>
      <c r="DZV78"/>
      <c r="DZW78"/>
      <c r="DZX78"/>
      <c r="DZY78"/>
      <c r="DZZ78"/>
      <c r="EAA78"/>
      <c r="EAB78"/>
      <c r="EAC78"/>
      <c r="EAD78"/>
      <c r="EAE78"/>
      <c r="EAF78"/>
      <c r="EAG78"/>
      <c r="EAH78"/>
      <c r="EAI78"/>
      <c r="EAJ78"/>
      <c r="EAK78"/>
      <c r="EAL78"/>
      <c r="EAM78"/>
      <c r="EAN78"/>
      <c r="EAO78"/>
      <c r="EAP78"/>
      <c r="EAQ78"/>
      <c r="EAR78"/>
      <c r="EAS78"/>
      <c r="EAT78"/>
      <c r="EAU78"/>
      <c r="EAV78"/>
      <c r="EAW78"/>
      <c r="EAX78"/>
      <c r="EAY78"/>
      <c r="EAZ78"/>
      <c r="EBA78"/>
      <c r="EBB78"/>
      <c r="EBC78"/>
      <c r="EBD78"/>
      <c r="EBE78"/>
      <c r="EBF78"/>
      <c r="EBG78"/>
      <c r="EBH78"/>
      <c r="EBI78"/>
      <c r="EBJ78"/>
      <c r="EBK78"/>
      <c r="EBL78"/>
      <c r="EBM78"/>
      <c r="EBN78"/>
      <c r="EBO78"/>
      <c r="EBP78"/>
      <c r="EBQ78"/>
      <c r="EBR78"/>
      <c r="EBS78"/>
      <c r="EBT78"/>
      <c r="EBU78"/>
      <c r="EBV78"/>
      <c r="EBW78"/>
      <c r="EBX78"/>
      <c r="EBY78"/>
      <c r="EBZ78"/>
      <c r="ECA78"/>
      <c r="ECB78"/>
      <c r="ECC78"/>
      <c r="ECD78"/>
      <c r="ECE78"/>
      <c r="ECF78"/>
      <c r="ECG78"/>
      <c r="ECH78"/>
      <c r="ECI78"/>
      <c r="ECJ78"/>
      <c r="ECK78"/>
      <c r="ECL78"/>
      <c r="ECM78"/>
      <c r="ECN78"/>
      <c r="ECO78"/>
      <c r="ECP78"/>
      <c r="ECQ78"/>
      <c r="ECR78"/>
      <c r="ECS78"/>
      <c r="ECT78"/>
      <c r="ECU78"/>
      <c r="ECV78"/>
      <c r="ECW78"/>
      <c r="ECX78"/>
      <c r="ECY78"/>
      <c r="ECZ78"/>
      <c r="EDA78"/>
      <c r="EDB78"/>
      <c r="EDC78"/>
      <c r="EDD78"/>
      <c r="EDE78"/>
      <c r="EDF78"/>
      <c r="EDG78"/>
      <c r="EDH78"/>
      <c r="EDI78"/>
      <c r="EDJ78"/>
      <c r="EDK78"/>
      <c r="EDL78"/>
      <c r="EDM78"/>
      <c r="EDN78"/>
      <c r="EDO78"/>
      <c r="EDP78"/>
      <c r="EDQ78"/>
      <c r="EDR78"/>
      <c r="EDS78"/>
      <c r="EDT78"/>
      <c r="EDU78"/>
      <c r="EDV78"/>
      <c r="EDW78"/>
      <c r="EDX78"/>
      <c r="EDY78"/>
      <c r="EDZ78"/>
      <c r="EEA78"/>
      <c r="EEB78"/>
      <c r="EEC78"/>
      <c r="EED78"/>
      <c r="EEE78"/>
      <c r="EEF78"/>
      <c r="EEG78"/>
      <c r="EEH78"/>
      <c r="EEI78"/>
      <c r="EEJ78"/>
      <c r="EEK78"/>
      <c r="EEL78"/>
      <c r="EEM78"/>
      <c r="EEN78"/>
      <c r="EEO78"/>
      <c r="EEP78"/>
      <c r="EEQ78"/>
      <c r="EER78"/>
      <c r="EES78"/>
      <c r="EET78"/>
      <c r="EEU78"/>
      <c r="EEV78"/>
      <c r="EEW78"/>
      <c r="EEX78"/>
      <c r="EEY78"/>
      <c r="EEZ78"/>
      <c r="EFA78"/>
      <c r="EFB78"/>
      <c r="EFC78"/>
      <c r="EFD78"/>
      <c r="EFE78"/>
      <c r="EFF78"/>
      <c r="EFG78"/>
      <c r="EFH78"/>
      <c r="EFI78"/>
      <c r="EFJ78"/>
      <c r="EFK78"/>
      <c r="EFL78"/>
      <c r="EFM78"/>
      <c r="EFN78"/>
      <c r="EFO78"/>
      <c r="EFP78"/>
      <c r="EFQ78"/>
      <c r="EFR78"/>
      <c r="EFS78"/>
      <c r="EFT78"/>
      <c r="EFU78"/>
      <c r="EFV78"/>
      <c r="EFW78"/>
      <c r="EFX78"/>
      <c r="EFY78"/>
      <c r="EFZ78"/>
      <c r="EGA78"/>
      <c r="EGB78"/>
      <c r="EGC78"/>
      <c r="EGD78"/>
      <c r="EGE78"/>
      <c r="EGF78"/>
      <c r="EGG78"/>
      <c r="EGH78"/>
      <c r="EGI78"/>
      <c r="EGJ78"/>
      <c r="EGK78"/>
      <c r="EGL78"/>
      <c r="EGM78"/>
      <c r="EGN78"/>
      <c r="EGO78"/>
      <c r="EGP78"/>
      <c r="EGQ78"/>
      <c r="EGR78"/>
      <c r="EGS78"/>
      <c r="EGT78"/>
      <c r="EGU78"/>
      <c r="EGV78"/>
      <c r="EGW78"/>
      <c r="EGX78"/>
      <c r="EGY78"/>
      <c r="EGZ78"/>
      <c r="EHA78"/>
      <c r="EHB78"/>
      <c r="EHC78"/>
      <c r="EHD78"/>
      <c r="EHE78"/>
      <c r="EHF78"/>
      <c r="EHG78"/>
      <c r="EHH78"/>
      <c r="EHI78"/>
      <c r="EHJ78"/>
      <c r="EHK78"/>
      <c r="EHL78"/>
      <c r="EHM78"/>
      <c r="EHN78"/>
      <c r="EHO78"/>
      <c r="EHP78"/>
      <c r="EHQ78"/>
      <c r="EHR78"/>
      <c r="EHS78"/>
      <c r="EHT78"/>
      <c r="EHU78"/>
      <c r="EHV78"/>
      <c r="EHW78"/>
      <c r="EHX78"/>
      <c r="EHY78"/>
      <c r="EHZ78"/>
      <c r="EIA78"/>
      <c r="EIB78"/>
      <c r="EIC78"/>
      <c r="EID78"/>
      <c r="EIE78"/>
      <c r="EIF78"/>
      <c r="EIG78"/>
      <c r="EIH78"/>
      <c r="EII78"/>
      <c r="EIJ78"/>
      <c r="EIK78"/>
      <c r="EIL78"/>
      <c r="EIM78"/>
      <c r="EIN78"/>
      <c r="EIO78"/>
      <c r="EIP78"/>
      <c r="EIQ78"/>
      <c r="EIR78"/>
      <c r="EIS78"/>
      <c r="EIT78"/>
      <c r="EIU78"/>
      <c r="EIV78"/>
      <c r="EIW78"/>
      <c r="EIX78"/>
      <c r="EIY78"/>
      <c r="EIZ78"/>
      <c r="EJA78"/>
      <c r="EJB78"/>
      <c r="EJC78"/>
      <c r="EJD78"/>
      <c r="EJE78"/>
      <c r="EJF78"/>
      <c r="EJG78"/>
      <c r="EJH78"/>
      <c r="EJI78"/>
      <c r="EJJ78"/>
      <c r="EJK78"/>
      <c r="EJL78"/>
      <c r="EJM78"/>
      <c r="EJN78"/>
      <c r="EJO78"/>
      <c r="EJP78"/>
      <c r="EJQ78"/>
      <c r="EJR78"/>
      <c r="EJS78"/>
      <c r="EJT78"/>
      <c r="EJU78"/>
      <c r="EJV78"/>
      <c r="EJW78"/>
      <c r="EJX78"/>
      <c r="EJY78"/>
      <c r="EJZ78"/>
      <c r="EKA78"/>
      <c r="EKB78"/>
      <c r="EKC78"/>
      <c r="EKD78"/>
      <c r="EKE78"/>
      <c r="EKF78"/>
      <c r="EKG78"/>
      <c r="EKH78"/>
      <c r="EKI78"/>
      <c r="EKJ78"/>
      <c r="EKK78"/>
      <c r="EKL78"/>
      <c r="EKM78"/>
      <c r="EKN78"/>
      <c r="EKO78"/>
      <c r="EKP78"/>
      <c r="EKQ78"/>
      <c r="EKR78"/>
      <c r="EKS78"/>
      <c r="EKT78"/>
      <c r="EKU78"/>
      <c r="EKV78"/>
      <c r="EKW78"/>
      <c r="EKX78"/>
      <c r="EKY78"/>
      <c r="EKZ78"/>
      <c r="ELA78"/>
      <c r="ELB78"/>
      <c r="ELC78"/>
      <c r="ELD78"/>
      <c r="ELE78"/>
      <c r="ELF78"/>
      <c r="ELG78"/>
      <c r="ELH78"/>
      <c r="ELI78"/>
      <c r="ELJ78"/>
      <c r="ELK78"/>
      <c r="ELL78"/>
      <c r="ELM78"/>
      <c r="ELN78"/>
      <c r="ELO78"/>
      <c r="ELP78"/>
      <c r="ELQ78"/>
      <c r="ELR78"/>
      <c r="ELS78"/>
      <c r="ELT78"/>
      <c r="ELU78"/>
      <c r="ELV78"/>
      <c r="ELW78"/>
      <c r="ELX78"/>
      <c r="ELY78"/>
      <c r="ELZ78"/>
      <c r="EMA78"/>
      <c r="EMB78"/>
      <c r="EMC78"/>
      <c r="EMD78"/>
      <c r="EME78"/>
      <c r="EMF78"/>
      <c r="EMG78"/>
      <c r="EMH78"/>
      <c r="EMI78"/>
      <c r="EMJ78"/>
      <c r="EMK78"/>
      <c r="EML78"/>
      <c r="EMM78"/>
      <c r="EMN78"/>
      <c r="EMO78"/>
      <c r="EMP78"/>
      <c r="EMQ78"/>
      <c r="EMR78"/>
      <c r="EMS78"/>
      <c r="EMT78"/>
      <c r="EMU78"/>
      <c r="EMV78"/>
      <c r="EMW78"/>
      <c r="EMX78"/>
      <c r="EMY78"/>
      <c r="EMZ78"/>
      <c r="ENA78"/>
      <c r="ENB78"/>
      <c r="ENC78"/>
      <c r="END78"/>
      <c r="ENE78"/>
      <c r="ENF78"/>
      <c r="ENG78"/>
      <c r="ENH78"/>
      <c r="ENI78"/>
      <c r="ENJ78"/>
      <c r="ENK78"/>
      <c r="ENL78"/>
      <c r="ENM78"/>
      <c r="ENN78"/>
      <c r="ENO78"/>
      <c r="ENP78"/>
      <c r="ENQ78"/>
      <c r="ENR78"/>
      <c r="ENS78"/>
      <c r="ENT78"/>
      <c r="ENU78"/>
      <c r="ENV78"/>
      <c r="ENW78"/>
      <c r="ENX78"/>
      <c r="ENY78"/>
      <c r="ENZ78"/>
      <c r="EOA78"/>
      <c r="EOB78"/>
      <c r="EOC78"/>
      <c r="EOD78"/>
      <c r="EOE78"/>
      <c r="EOF78"/>
      <c r="EOG78"/>
      <c r="EOH78"/>
      <c r="EOI78"/>
      <c r="EOJ78"/>
      <c r="EOK78"/>
      <c r="EOL78"/>
      <c r="EOM78"/>
      <c r="EON78"/>
      <c r="EOO78"/>
      <c r="EOP78"/>
      <c r="EOQ78"/>
      <c r="EOR78"/>
      <c r="EOS78"/>
      <c r="EOT78"/>
      <c r="EOU78"/>
      <c r="EOV78"/>
      <c r="EOW78"/>
      <c r="EOX78"/>
      <c r="EOY78"/>
      <c r="EOZ78"/>
      <c r="EPA78"/>
      <c r="EPB78"/>
      <c r="EPC78"/>
      <c r="EPD78"/>
      <c r="EPE78"/>
      <c r="EPF78"/>
      <c r="EPG78"/>
      <c r="EPH78"/>
      <c r="EPI78"/>
      <c r="EPJ78"/>
      <c r="EPK78"/>
      <c r="EPL78"/>
      <c r="EPM78"/>
      <c r="EPN78"/>
      <c r="EPO78"/>
      <c r="EPP78"/>
      <c r="EPQ78"/>
      <c r="EPR78"/>
      <c r="EPS78"/>
      <c r="EPT78"/>
      <c r="EPU78"/>
      <c r="EPV78"/>
      <c r="EPW78"/>
      <c r="EPX78"/>
      <c r="EPY78"/>
      <c r="EPZ78"/>
      <c r="EQA78"/>
      <c r="EQB78"/>
      <c r="EQC78"/>
      <c r="EQD78"/>
      <c r="EQE78"/>
      <c r="EQF78"/>
      <c r="EQG78"/>
      <c r="EQH78"/>
      <c r="EQI78"/>
      <c r="EQJ78"/>
      <c r="EQK78"/>
      <c r="EQL78"/>
      <c r="EQM78"/>
      <c r="EQN78"/>
      <c r="EQO78"/>
      <c r="EQP78"/>
      <c r="EQQ78"/>
      <c r="EQR78"/>
      <c r="EQS78"/>
      <c r="EQT78"/>
      <c r="EQU78"/>
      <c r="EQV78"/>
      <c r="EQW78"/>
      <c r="EQX78"/>
      <c r="EQY78"/>
      <c r="EQZ78"/>
      <c r="ERA78"/>
      <c r="ERB78"/>
      <c r="ERC78"/>
      <c r="ERD78"/>
      <c r="ERE78"/>
      <c r="ERF78"/>
      <c r="ERG78"/>
      <c r="ERH78"/>
      <c r="ERI78"/>
      <c r="ERJ78"/>
      <c r="ERK78"/>
      <c r="ERL78"/>
      <c r="ERM78"/>
      <c r="ERN78"/>
      <c r="ERO78"/>
      <c r="ERP78"/>
      <c r="ERQ78"/>
      <c r="ERR78"/>
      <c r="ERS78"/>
      <c r="ERT78"/>
      <c r="ERU78"/>
      <c r="ERV78"/>
      <c r="ERW78"/>
      <c r="ERX78"/>
      <c r="ERY78"/>
      <c r="ERZ78"/>
      <c r="ESA78"/>
      <c r="ESB78"/>
      <c r="ESC78"/>
      <c r="ESD78"/>
      <c r="ESE78"/>
      <c r="ESF78"/>
      <c r="ESG78"/>
      <c r="ESH78"/>
      <c r="ESI78"/>
      <c r="ESJ78"/>
      <c r="ESK78"/>
      <c r="ESL78"/>
      <c r="ESM78"/>
      <c r="ESN78"/>
      <c r="ESO78"/>
      <c r="ESP78"/>
      <c r="ESQ78"/>
      <c r="ESR78"/>
      <c r="ESS78"/>
      <c r="EST78"/>
      <c r="ESU78"/>
      <c r="ESV78"/>
      <c r="ESW78"/>
      <c r="ESX78"/>
      <c r="ESY78"/>
      <c r="ESZ78"/>
      <c r="ETA78"/>
      <c r="ETB78"/>
      <c r="ETC78"/>
      <c r="ETD78"/>
      <c r="ETE78"/>
      <c r="ETF78"/>
      <c r="ETG78"/>
      <c r="ETH78"/>
      <c r="ETI78"/>
      <c r="ETJ78"/>
      <c r="ETK78"/>
      <c r="ETL78"/>
      <c r="ETM78"/>
      <c r="ETN78"/>
      <c r="ETO78"/>
      <c r="ETP78"/>
      <c r="ETQ78"/>
      <c r="ETR78"/>
      <c r="ETS78"/>
      <c r="ETT78"/>
      <c r="ETU78"/>
      <c r="ETV78"/>
      <c r="ETW78"/>
      <c r="ETX78"/>
      <c r="ETY78"/>
      <c r="ETZ78"/>
      <c r="EUA78"/>
      <c r="EUB78"/>
      <c r="EUC78"/>
      <c r="EUD78"/>
      <c r="EUE78"/>
      <c r="EUF78"/>
      <c r="EUG78"/>
      <c r="EUH78"/>
      <c r="EUI78"/>
      <c r="EUJ78"/>
      <c r="EUK78"/>
      <c r="EUL78"/>
      <c r="EUM78"/>
      <c r="EUN78"/>
      <c r="EUO78"/>
      <c r="EUP78"/>
      <c r="EUQ78"/>
      <c r="EUR78"/>
      <c r="EUS78"/>
      <c r="EUT78"/>
      <c r="EUU78"/>
      <c r="EUV78"/>
      <c r="EUW78"/>
      <c r="EUX78"/>
      <c r="EUY78"/>
      <c r="EUZ78"/>
      <c r="EVA78"/>
      <c r="EVB78"/>
      <c r="EVC78"/>
      <c r="EVD78"/>
      <c r="EVE78"/>
      <c r="EVF78"/>
      <c r="EVG78"/>
      <c r="EVH78"/>
      <c r="EVI78"/>
      <c r="EVJ78"/>
      <c r="EVK78"/>
      <c r="EVL78"/>
      <c r="EVM78"/>
      <c r="EVN78"/>
      <c r="EVO78"/>
      <c r="EVP78"/>
      <c r="EVQ78"/>
      <c r="EVR78"/>
      <c r="EVS78"/>
      <c r="EVT78"/>
      <c r="EVU78"/>
      <c r="EVV78"/>
      <c r="EVW78"/>
      <c r="EVX78"/>
      <c r="EVY78"/>
      <c r="EVZ78"/>
      <c r="EWA78"/>
      <c r="EWB78"/>
      <c r="EWC78"/>
      <c r="EWD78"/>
      <c r="EWE78"/>
      <c r="EWF78"/>
      <c r="EWG78"/>
      <c r="EWH78"/>
      <c r="EWI78"/>
      <c r="EWJ78"/>
      <c r="EWK78"/>
      <c r="EWL78"/>
      <c r="EWM78"/>
      <c r="EWN78"/>
      <c r="EWO78"/>
      <c r="EWP78"/>
      <c r="EWQ78"/>
      <c r="EWR78"/>
      <c r="EWS78"/>
      <c r="EWT78"/>
      <c r="EWU78"/>
      <c r="EWV78"/>
      <c r="EWW78"/>
      <c r="EWX78"/>
      <c r="EWY78"/>
      <c r="EWZ78"/>
      <c r="EXA78"/>
      <c r="EXB78"/>
      <c r="EXC78"/>
      <c r="EXD78"/>
      <c r="EXE78"/>
      <c r="EXF78"/>
      <c r="EXG78"/>
      <c r="EXH78"/>
      <c r="EXI78"/>
      <c r="EXJ78"/>
      <c r="EXK78"/>
      <c r="EXL78"/>
      <c r="EXM78"/>
      <c r="EXN78"/>
      <c r="EXO78"/>
      <c r="EXP78"/>
      <c r="EXQ78"/>
      <c r="EXR78"/>
      <c r="EXS78"/>
      <c r="EXT78"/>
      <c r="EXU78"/>
      <c r="EXV78"/>
      <c r="EXW78"/>
      <c r="EXX78"/>
      <c r="EXY78"/>
      <c r="EXZ78"/>
      <c r="EYA78"/>
      <c r="EYB78"/>
      <c r="EYC78"/>
      <c r="EYD78"/>
      <c r="EYE78"/>
      <c r="EYF78"/>
      <c r="EYG78"/>
      <c r="EYH78"/>
      <c r="EYI78"/>
      <c r="EYJ78"/>
      <c r="EYK78"/>
      <c r="EYL78"/>
      <c r="EYM78"/>
      <c r="EYN78"/>
      <c r="EYO78"/>
      <c r="EYP78"/>
      <c r="EYQ78"/>
      <c r="EYR78"/>
      <c r="EYS78"/>
      <c r="EYT78"/>
      <c r="EYU78"/>
      <c r="EYV78"/>
      <c r="EYW78"/>
      <c r="EYX78"/>
      <c r="EYY78"/>
      <c r="EYZ78"/>
      <c r="EZA78"/>
      <c r="EZB78"/>
      <c r="EZC78"/>
      <c r="EZD78"/>
      <c r="EZE78"/>
      <c r="EZF78"/>
      <c r="EZG78"/>
      <c r="EZH78"/>
      <c r="EZI78"/>
      <c r="EZJ78"/>
      <c r="EZK78"/>
      <c r="EZL78"/>
      <c r="EZM78"/>
      <c r="EZN78"/>
      <c r="EZO78"/>
      <c r="EZP78"/>
      <c r="EZQ78"/>
      <c r="EZR78"/>
      <c r="EZS78"/>
      <c r="EZT78"/>
      <c r="EZU78"/>
      <c r="EZV78"/>
      <c r="EZW78"/>
      <c r="EZX78"/>
      <c r="EZY78"/>
      <c r="EZZ78"/>
      <c r="FAA78"/>
      <c r="FAB78"/>
      <c r="FAC78"/>
      <c r="FAD78"/>
      <c r="FAE78"/>
      <c r="FAF78"/>
      <c r="FAG78"/>
      <c r="FAH78"/>
      <c r="FAI78"/>
      <c r="FAJ78"/>
      <c r="FAK78"/>
      <c r="FAL78"/>
      <c r="FAM78"/>
      <c r="FAN78"/>
      <c r="FAO78"/>
      <c r="FAP78"/>
      <c r="FAQ78"/>
      <c r="FAR78"/>
      <c r="FAS78"/>
      <c r="FAT78"/>
      <c r="FAU78"/>
      <c r="FAV78"/>
      <c r="FAW78"/>
      <c r="FAX78"/>
      <c r="FAY78"/>
      <c r="FAZ78"/>
      <c r="FBA78"/>
      <c r="FBB78"/>
      <c r="FBC78"/>
      <c r="FBD78"/>
      <c r="FBE78"/>
      <c r="FBF78"/>
      <c r="FBG78"/>
      <c r="FBH78"/>
      <c r="FBI78"/>
      <c r="FBJ78"/>
      <c r="FBK78"/>
      <c r="FBL78"/>
      <c r="FBM78"/>
      <c r="FBN78"/>
      <c r="FBO78"/>
      <c r="FBP78"/>
      <c r="FBQ78"/>
      <c r="FBR78"/>
      <c r="FBS78"/>
      <c r="FBT78"/>
      <c r="FBU78"/>
      <c r="FBV78"/>
      <c r="FBW78"/>
      <c r="FBX78"/>
      <c r="FBY78"/>
      <c r="FBZ78"/>
      <c r="FCA78"/>
      <c r="FCB78"/>
      <c r="FCC78"/>
      <c r="FCD78"/>
      <c r="FCE78"/>
      <c r="FCF78"/>
      <c r="FCG78"/>
      <c r="FCH78"/>
      <c r="FCI78"/>
      <c r="FCJ78"/>
      <c r="FCK78"/>
      <c r="FCL78"/>
      <c r="FCM78"/>
      <c r="FCN78"/>
      <c r="FCO78"/>
      <c r="FCP78"/>
      <c r="FCQ78"/>
      <c r="FCR78"/>
      <c r="FCS78"/>
      <c r="FCT78"/>
      <c r="FCU78"/>
      <c r="FCV78"/>
      <c r="FCW78"/>
      <c r="FCX78"/>
      <c r="FCY78"/>
      <c r="FCZ78"/>
      <c r="FDA78"/>
      <c r="FDB78"/>
      <c r="FDC78"/>
      <c r="FDD78"/>
      <c r="FDE78"/>
      <c r="FDF78"/>
      <c r="FDG78"/>
      <c r="FDH78"/>
      <c r="FDI78"/>
      <c r="FDJ78"/>
      <c r="FDK78"/>
      <c r="FDL78"/>
      <c r="FDM78"/>
      <c r="FDN78"/>
      <c r="FDO78"/>
      <c r="FDP78"/>
      <c r="FDQ78"/>
      <c r="FDR78"/>
      <c r="FDS78"/>
      <c r="FDT78"/>
      <c r="FDU78"/>
      <c r="FDV78"/>
      <c r="FDW78"/>
      <c r="FDX78"/>
      <c r="FDY78"/>
      <c r="FDZ78"/>
      <c r="FEA78"/>
      <c r="FEB78"/>
      <c r="FEC78"/>
      <c r="FED78"/>
      <c r="FEE78"/>
      <c r="FEF78"/>
      <c r="FEG78"/>
      <c r="FEH78"/>
      <c r="FEI78"/>
      <c r="FEJ78"/>
      <c r="FEK78"/>
      <c r="FEL78"/>
      <c r="FEM78"/>
      <c r="FEN78"/>
      <c r="FEO78"/>
      <c r="FEP78"/>
      <c r="FEQ78"/>
      <c r="FER78"/>
      <c r="FES78"/>
      <c r="FET78"/>
      <c r="FEU78"/>
      <c r="FEV78"/>
      <c r="FEW78"/>
      <c r="FEX78"/>
      <c r="FEY78"/>
      <c r="FEZ78"/>
      <c r="FFA78"/>
      <c r="FFB78"/>
      <c r="FFC78"/>
      <c r="FFD78"/>
      <c r="FFE78"/>
      <c r="FFF78"/>
      <c r="FFG78"/>
      <c r="FFH78"/>
      <c r="FFI78"/>
      <c r="FFJ78"/>
      <c r="FFK78"/>
      <c r="FFL78"/>
      <c r="FFM78"/>
      <c r="FFN78"/>
      <c r="FFO78"/>
      <c r="FFP78"/>
      <c r="FFQ78"/>
      <c r="FFR78"/>
      <c r="FFS78"/>
      <c r="FFT78"/>
      <c r="FFU78"/>
      <c r="FFV78"/>
      <c r="FFW78"/>
      <c r="FFX78"/>
      <c r="FFY78"/>
      <c r="FFZ78"/>
      <c r="FGA78"/>
      <c r="FGB78"/>
      <c r="FGC78"/>
      <c r="FGD78"/>
      <c r="FGE78"/>
      <c r="FGF78"/>
      <c r="FGG78"/>
      <c r="FGH78"/>
      <c r="FGI78"/>
      <c r="FGJ78"/>
      <c r="FGK78"/>
      <c r="FGL78"/>
      <c r="FGM78"/>
      <c r="FGN78"/>
      <c r="FGO78"/>
      <c r="FGP78"/>
      <c r="FGQ78"/>
      <c r="FGR78"/>
      <c r="FGS78"/>
      <c r="FGT78"/>
      <c r="FGU78"/>
      <c r="FGV78"/>
      <c r="FGW78"/>
      <c r="FGX78"/>
      <c r="FGY78"/>
      <c r="FGZ78"/>
      <c r="FHA78"/>
      <c r="FHB78"/>
      <c r="FHC78"/>
      <c r="FHD78"/>
      <c r="FHE78"/>
      <c r="FHF78"/>
      <c r="FHG78"/>
      <c r="FHH78"/>
      <c r="FHI78"/>
      <c r="FHJ78"/>
      <c r="FHK78"/>
      <c r="FHL78"/>
      <c r="FHM78"/>
      <c r="FHN78"/>
      <c r="FHO78"/>
      <c r="FHP78"/>
      <c r="FHQ78"/>
      <c r="FHR78"/>
      <c r="FHS78"/>
      <c r="FHT78"/>
      <c r="FHU78"/>
      <c r="FHV78"/>
      <c r="FHW78"/>
      <c r="FHX78"/>
      <c r="FHY78"/>
      <c r="FHZ78"/>
      <c r="FIA78"/>
      <c r="FIB78"/>
      <c r="FIC78"/>
      <c r="FID78"/>
      <c r="FIE78"/>
      <c r="FIF78"/>
      <c r="FIG78"/>
      <c r="FIH78"/>
      <c r="FII78"/>
      <c r="FIJ78"/>
      <c r="FIK78"/>
      <c r="FIL78"/>
      <c r="FIM78"/>
      <c r="FIN78"/>
      <c r="FIO78"/>
      <c r="FIP78"/>
      <c r="FIQ78"/>
      <c r="FIR78"/>
      <c r="FIS78"/>
      <c r="FIT78"/>
      <c r="FIU78"/>
      <c r="FIV78"/>
      <c r="FIW78"/>
      <c r="FIX78"/>
      <c r="FIY78"/>
      <c r="FIZ78"/>
      <c r="FJA78"/>
      <c r="FJB78"/>
      <c r="FJC78"/>
      <c r="FJD78"/>
      <c r="FJE78"/>
      <c r="FJF78"/>
      <c r="FJG78"/>
      <c r="FJH78"/>
      <c r="FJI78"/>
      <c r="FJJ78"/>
      <c r="FJK78"/>
      <c r="FJL78"/>
      <c r="FJM78"/>
      <c r="FJN78"/>
      <c r="FJO78"/>
      <c r="FJP78"/>
      <c r="FJQ78"/>
      <c r="FJR78"/>
      <c r="FJS78"/>
      <c r="FJT78"/>
      <c r="FJU78"/>
      <c r="FJV78"/>
      <c r="FJW78"/>
      <c r="FJX78"/>
      <c r="FJY78"/>
      <c r="FJZ78"/>
      <c r="FKA78"/>
      <c r="FKB78"/>
      <c r="FKC78"/>
      <c r="FKD78"/>
      <c r="FKE78"/>
      <c r="FKF78"/>
      <c r="FKG78"/>
      <c r="FKH78"/>
      <c r="FKI78"/>
      <c r="FKJ78"/>
      <c r="FKK78"/>
      <c r="FKL78"/>
      <c r="FKM78"/>
      <c r="FKN78"/>
      <c r="FKO78"/>
      <c r="FKP78"/>
      <c r="FKQ78"/>
      <c r="FKR78"/>
      <c r="FKS78"/>
      <c r="FKT78"/>
      <c r="FKU78"/>
      <c r="FKV78"/>
      <c r="FKW78"/>
      <c r="FKX78"/>
      <c r="FKY78"/>
      <c r="FKZ78"/>
      <c r="FLA78"/>
      <c r="FLB78"/>
      <c r="FLC78"/>
      <c r="FLD78"/>
      <c r="FLE78"/>
      <c r="FLF78"/>
      <c r="FLG78"/>
      <c r="FLH78"/>
      <c r="FLI78"/>
      <c r="FLJ78"/>
      <c r="FLK78"/>
      <c r="FLL78"/>
      <c r="FLM78"/>
      <c r="FLN78"/>
      <c r="FLO78"/>
      <c r="FLP78"/>
      <c r="FLQ78"/>
      <c r="FLR78"/>
      <c r="FLS78"/>
      <c r="FLT78"/>
      <c r="FLU78"/>
      <c r="FLV78"/>
      <c r="FLW78"/>
      <c r="FLX78"/>
      <c r="FLY78"/>
      <c r="FLZ78"/>
      <c r="FMA78"/>
      <c r="FMB78"/>
      <c r="FMC78"/>
      <c r="FMD78"/>
      <c r="FME78"/>
      <c r="FMF78"/>
      <c r="FMG78"/>
      <c r="FMH78"/>
      <c r="FMI78"/>
      <c r="FMJ78"/>
      <c r="FMK78"/>
      <c r="FML78"/>
      <c r="FMM78"/>
      <c r="FMN78"/>
      <c r="FMO78"/>
      <c r="FMP78"/>
      <c r="FMQ78"/>
      <c r="FMR78"/>
      <c r="FMS78"/>
      <c r="FMT78"/>
      <c r="FMU78"/>
      <c r="FMV78"/>
      <c r="FMW78"/>
      <c r="FMX78"/>
      <c r="FMY78"/>
      <c r="FMZ78"/>
      <c r="FNA78"/>
      <c r="FNB78"/>
      <c r="FNC78"/>
      <c r="FND78"/>
      <c r="FNE78"/>
      <c r="FNF78"/>
      <c r="FNG78"/>
      <c r="FNH78"/>
      <c r="FNI78"/>
      <c r="FNJ78"/>
      <c r="FNK78"/>
      <c r="FNL78"/>
      <c r="FNM78"/>
      <c r="FNN78"/>
      <c r="FNO78"/>
      <c r="FNP78"/>
      <c r="FNQ78"/>
      <c r="FNR78"/>
      <c r="FNS78"/>
      <c r="FNT78"/>
      <c r="FNU78"/>
      <c r="FNV78"/>
      <c r="FNW78"/>
      <c r="FNX78"/>
      <c r="FNY78"/>
      <c r="FNZ78"/>
      <c r="FOA78"/>
      <c r="FOB78"/>
      <c r="FOC78"/>
      <c r="FOD78"/>
      <c r="FOE78"/>
      <c r="FOF78"/>
      <c r="FOG78"/>
      <c r="FOH78"/>
      <c r="FOI78"/>
      <c r="FOJ78"/>
      <c r="FOK78"/>
      <c r="FOL78"/>
      <c r="FOM78"/>
      <c r="FON78"/>
      <c r="FOO78"/>
      <c r="FOP78"/>
      <c r="FOQ78"/>
      <c r="FOR78"/>
      <c r="FOS78"/>
      <c r="FOT78"/>
      <c r="FOU78"/>
      <c r="FOV78"/>
      <c r="FOW78"/>
      <c r="FOX78"/>
      <c r="FOY78"/>
      <c r="FOZ78"/>
      <c r="FPA78"/>
      <c r="FPB78"/>
      <c r="FPC78"/>
      <c r="FPD78"/>
      <c r="FPE78"/>
      <c r="FPF78"/>
      <c r="FPG78"/>
      <c r="FPH78"/>
      <c r="FPI78"/>
      <c r="FPJ78"/>
      <c r="FPK78"/>
      <c r="FPL78"/>
      <c r="FPM78"/>
      <c r="FPN78"/>
      <c r="FPO78"/>
      <c r="FPP78"/>
      <c r="FPQ78"/>
      <c r="FPR78"/>
      <c r="FPS78"/>
      <c r="FPT78"/>
      <c r="FPU78"/>
      <c r="FPV78"/>
      <c r="FPW78"/>
      <c r="FPX78"/>
      <c r="FPY78"/>
      <c r="FPZ78"/>
      <c r="FQA78"/>
      <c r="FQB78"/>
      <c r="FQC78"/>
      <c r="FQD78"/>
      <c r="FQE78"/>
      <c r="FQF78"/>
      <c r="FQG78"/>
      <c r="FQH78"/>
      <c r="FQI78"/>
      <c r="FQJ78"/>
      <c r="FQK78"/>
      <c r="FQL78"/>
      <c r="FQM78"/>
      <c r="FQN78"/>
      <c r="FQO78"/>
      <c r="FQP78"/>
      <c r="FQQ78"/>
      <c r="FQR78"/>
      <c r="FQS78"/>
      <c r="FQT78"/>
      <c r="FQU78"/>
      <c r="FQV78"/>
      <c r="FQW78"/>
      <c r="FQX78"/>
      <c r="FQY78"/>
      <c r="FQZ78"/>
      <c r="FRA78"/>
      <c r="FRB78"/>
      <c r="FRC78"/>
      <c r="FRD78"/>
      <c r="FRE78"/>
      <c r="FRF78"/>
      <c r="FRG78"/>
      <c r="FRH78"/>
      <c r="FRI78"/>
      <c r="FRJ78"/>
      <c r="FRK78"/>
      <c r="FRL78"/>
      <c r="FRM78"/>
      <c r="FRN78"/>
      <c r="FRO78"/>
      <c r="FRP78"/>
      <c r="FRQ78"/>
      <c r="FRR78"/>
      <c r="FRS78"/>
      <c r="FRT78"/>
      <c r="FRU78"/>
      <c r="FRV78"/>
      <c r="FRW78"/>
      <c r="FRX78"/>
      <c r="FRY78"/>
      <c r="FRZ78"/>
      <c r="FSA78"/>
      <c r="FSB78"/>
      <c r="FSC78"/>
      <c r="FSD78"/>
      <c r="FSE78"/>
      <c r="FSF78"/>
      <c r="FSG78"/>
      <c r="FSH78"/>
      <c r="FSI78"/>
      <c r="FSJ78"/>
      <c r="FSK78"/>
      <c r="FSL78"/>
      <c r="FSM78"/>
      <c r="FSN78"/>
      <c r="FSO78"/>
      <c r="FSP78"/>
      <c r="FSQ78"/>
      <c r="FSR78"/>
      <c r="FSS78"/>
      <c r="FST78"/>
      <c r="FSU78"/>
      <c r="FSV78"/>
      <c r="FSW78"/>
      <c r="FSX78"/>
      <c r="FSY78"/>
      <c r="FSZ78"/>
      <c r="FTA78"/>
      <c r="FTB78"/>
      <c r="FTC78"/>
      <c r="FTD78"/>
      <c r="FTE78"/>
      <c r="FTF78"/>
      <c r="FTG78"/>
      <c r="FTH78"/>
      <c r="FTI78"/>
      <c r="FTJ78"/>
      <c r="FTK78"/>
      <c r="FTL78"/>
      <c r="FTM78"/>
      <c r="FTN78"/>
      <c r="FTO78"/>
      <c r="FTP78"/>
      <c r="FTQ78"/>
      <c r="FTR78"/>
      <c r="FTS78"/>
      <c r="FTT78"/>
      <c r="FTU78"/>
      <c r="FTV78"/>
      <c r="FTW78"/>
      <c r="FTX78"/>
      <c r="FTY78"/>
      <c r="FTZ78"/>
      <c r="FUA78"/>
      <c r="FUB78"/>
      <c r="FUC78"/>
      <c r="FUD78"/>
      <c r="FUE78"/>
      <c r="FUF78"/>
      <c r="FUG78"/>
      <c r="FUH78"/>
      <c r="FUI78"/>
      <c r="FUJ78"/>
      <c r="FUK78"/>
      <c r="FUL78"/>
      <c r="FUM78"/>
      <c r="FUN78"/>
      <c r="FUO78"/>
      <c r="FUP78"/>
      <c r="FUQ78"/>
      <c r="FUR78"/>
      <c r="FUS78"/>
      <c r="FUT78"/>
      <c r="FUU78"/>
      <c r="FUV78"/>
      <c r="FUW78"/>
      <c r="FUX78"/>
      <c r="FUY78"/>
      <c r="FUZ78"/>
      <c r="FVA78"/>
      <c r="FVB78"/>
      <c r="FVC78"/>
      <c r="FVD78"/>
      <c r="FVE78"/>
      <c r="FVF78"/>
      <c r="FVG78"/>
      <c r="FVH78"/>
      <c r="FVI78"/>
      <c r="FVJ78"/>
      <c r="FVK78"/>
      <c r="FVL78"/>
      <c r="FVM78"/>
      <c r="FVN78"/>
      <c r="FVO78"/>
      <c r="FVP78"/>
      <c r="FVQ78"/>
      <c r="FVR78"/>
      <c r="FVS78"/>
      <c r="FVT78"/>
      <c r="FVU78"/>
      <c r="FVV78"/>
      <c r="FVW78"/>
      <c r="FVX78"/>
      <c r="FVY78"/>
      <c r="FVZ78"/>
      <c r="FWA78"/>
      <c r="FWB78"/>
      <c r="FWC78"/>
      <c r="FWD78"/>
      <c r="FWE78"/>
      <c r="FWF78"/>
      <c r="FWG78"/>
      <c r="FWH78"/>
      <c r="FWI78"/>
      <c r="FWJ78"/>
      <c r="FWK78"/>
      <c r="FWL78"/>
      <c r="FWM78"/>
      <c r="FWN78"/>
      <c r="FWO78"/>
      <c r="FWP78"/>
      <c r="FWQ78"/>
      <c r="FWR78"/>
      <c r="FWS78"/>
      <c r="FWT78"/>
      <c r="FWU78"/>
      <c r="FWV78"/>
      <c r="FWW78"/>
      <c r="FWX78"/>
      <c r="FWY78"/>
      <c r="FWZ78"/>
      <c r="FXA78"/>
      <c r="FXB78"/>
      <c r="FXC78"/>
      <c r="FXD78"/>
      <c r="FXE78"/>
      <c r="FXF78"/>
      <c r="FXG78"/>
      <c r="FXH78"/>
      <c r="FXI78"/>
      <c r="FXJ78"/>
      <c r="FXK78"/>
      <c r="FXL78"/>
      <c r="FXM78"/>
      <c r="FXN78"/>
      <c r="FXO78"/>
      <c r="FXP78"/>
      <c r="FXQ78"/>
      <c r="FXR78"/>
      <c r="FXS78"/>
      <c r="FXT78"/>
      <c r="FXU78"/>
      <c r="FXV78"/>
      <c r="FXW78"/>
      <c r="FXX78"/>
      <c r="FXY78"/>
      <c r="FXZ78"/>
      <c r="FYA78"/>
      <c r="FYB78"/>
      <c r="FYC78"/>
      <c r="FYD78"/>
      <c r="FYE78"/>
      <c r="FYF78"/>
      <c r="FYG78"/>
      <c r="FYH78"/>
      <c r="FYI78"/>
      <c r="FYJ78"/>
      <c r="FYK78"/>
      <c r="FYL78"/>
      <c r="FYM78"/>
      <c r="FYN78"/>
      <c r="FYO78"/>
      <c r="FYP78"/>
      <c r="FYQ78"/>
      <c r="FYR78"/>
      <c r="FYS78"/>
      <c r="FYT78"/>
      <c r="FYU78"/>
      <c r="FYV78"/>
      <c r="FYW78"/>
      <c r="FYX78"/>
      <c r="FYY78"/>
      <c r="FYZ78"/>
      <c r="FZA78"/>
      <c r="FZB78"/>
      <c r="FZC78"/>
      <c r="FZD78"/>
      <c r="FZE78"/>
      <c r="FZF78"/>
      <c r="FZG78"/>
      <c r="FZH78"/>
      <c r="FZI78"/>
      <c r="FZJ78"/>
      <c r="FZK78"/>
      <c r="FZL78"/>
      <c r="FZM78"/>
      <c r="FZN78"/>
      <c r="FZO78"/>
      <c r="FZP78"/>
      <c r="FZQ78"/>
      <c r="FZR78"/>
      <c r="FZS78"/>
      <c r="FZT78"/>
      <c r="FZU78"/>
      <c r="FZV78"/>
      <c r="FZW78"/>
      <c r="FZX78"/>
      <c r="FZY78"/>
      <c r="FZZ78"/>
      <c r="GAA78"/>
      <c r="GAB78"/>
      <c r="GAC78"/>
      <c r="GAD78"/>
      <c r="GAE78"/>
      <c r="GAF78"/>
      <c r="GAG78"/>
      <c r="GAH78"/>
      <c r="GAI78"/>
      <c r="GAJ78"/>
      <c r="GAK78"/>
      <c r="GAL78"/>
      <c r="GAM78"/>
      <c r="GAN78"/>
      <c r="GAO78"/>
      <c r="GAP78"/>
      <c r="GAQ78"/>
      <c r="GAR78"/>
      <c r="GAS78"/>
      <c r="GAT78"/>
      <c r="GAU78"/>
      <c r="GAV78"/>
      <c r="GAW78"/>
      <c r="GAX78"/>
      <c r="GAY78"/>
      <c r="GAZ78"/>
      <c r="GBA78"/>
      <c r="GBB78"/>
      <c r="GBC78"/>
      <c r="GBD78"/>
      <c r="GBE78"/>
      <c r="GBF78"/>
      <c r="GBG78"/>
      <c r="GBH78"/>
      <c r="GBI78"/>
      <c r="GBJ78"/>
      <c r="GBK78"/>
      <c r="GBL78"/>
      <c r="GBM78"/>
      <c r="GBN78"/>
      <c r="GBO78"/>
      <c r="GBP78"/>
      <c r="GBQ78"/>
      <c r="GBR78"/>
      <c r="GBS78"/>
      <c r="GBT78"/>
      <c r="GBU78"/>
      <c r="GBV78"/>
      <c r="GBW78"/>
      <c r="GBX78"/>
      <c r="GBY78"/>
      <c r="GBZ78"/>
      <c r="GCA78"/>
      <c r="GCB78"/>
      <c r="GCC78"/>
      <c r="GCD78"/>
      <c r="GCE78"/>
      <c r="GCF78"/>
      <c r="GCG78"/>
      <c r="GCH78"/>
      <c r="GCI78"/>
      <c r="GCJ78"/>
      <c r="GCK78"/>
      <c r="GCL78"/>
      <c r="GCM78"/>
      <c r="GCN78"/>
      <c r="GCO78"/>
      <c r="GCP78"/>
      <c r="GCQ78"/>
      <c r="GCR78"/>
      <c r="GCS78"/>
      <c r="GCT78"/>
      <c r="GCU78"/>
      <c r="GCV78"/>
      <c r="GCW78"/>
      <c r="GCX78"/>
      <c r="GCY78"/>
      <c r="GCZ78"/>
      <c r="GDA78"/>
      <c r="GDB78"/>
      <c r="GDC78"/>
      <c r="GDD78"/>
      <c r="GDE78"/>
      <c r="GDF78"/>
      <c r="GDG78"/>
      <c r="GDH78"/>
      <c r="GDI78"/>
      <c r="GDJ78"/>
      <c r="GDK78"/>
      <c r="GDL78"/>
      <c r="GDM78"/>
      <c r="GDN78"/>
      <c r="GDO78"/>
      <c r="GDP78"/>
      <c r="GDQ78"/>
      <c r="GDR78"/>
      <c r="GDS78"/>
      <c r="GDT78"/>
      <c r="GDU78"/>
      <c r="GDV78"/>
      <c r="GDW78"/>
      <c r="GDX78"/>
      <c r="GDY78"/>
      <c r="GDZ78"/>
      <c r="GEA78"/>
      <c r="GEB78"/>
      <c r="GEC78"/>
      <c r="GED78"/>
      <c r="GEE78"/>
      <c r="GEF78"/>
      <c r="GEG78"/>
      <c r="GEH78"/>
      <c r="GEI78"/>
      <c r="GEJ78"/>
      <c r="GEK78"/>
      <c r="GEL78"/>
      <c r="GEM78"/>
      <c r="GEN78"/>
      <c r="GEO78"/>
      <c r="GEP78"/>
      <c r="GEQ78"/>
      <c r="GER78"/>
      <c r="GES78"/>
      <c r="GET78"/>
      <c r="GEU78"/>
      <c r="GEV78"/>
      <c r="GEW78"/>
      <c r="GEX78"/>
      <c r="GEY78"/>
      <c r="GEZ78"/>
      <c r="GFA78"/>
      <c r="GFB78"/>
      <c r="GFC78"/>
      <c r="GFD78"/>
      <c r="GFE78"/>
      <c r="GFF78"/>
      <c r="GFG78"/>
      <c r="GFH78"/>
      <c r="GFI78"/>
      <c r="GFJ78"/>
      <c r="GFK78"/>
      <c r="GFL78"/>
      <c r="GFM78"/>
      <c r="GFN78"/>
      <c r="GFO78"/>
      <c r="GFP78"/>
      <c r="GFQ78"/>
      <c r="GFR78"/>
      <c r="GFS78"/>
      <c r="GFT78"/>
      <c r="GFU78"/>
      <c r="GFV78"/>
      <c r="GFW78"/>
      <c r="GFX78"/>
      <c r="GFY78"/>
      <c r="GFZ78"/>
      <c r="GGA78"/>
      <c r="GGB78"/>
      <c r="GGC78"/>
      <c r="GGD78"/>
      <c r="GGE78"/>
      <c r="GGF78"/>
      <c r="GGG78"/>
      <c r="GGH78"/>
      <c r="GGI78"/>
      <c r="GGJ78"/>
      <c r="GGK78"/>
      <c r="GGL78"/>
      <c r="GGM78"/>
      <c r="GGN78"/>
      <c r="GGO78"/>
      <c r="GGP78"/>
      <c r="GGQ78"/>
      <c r="GGR78"/>
      <c r="GGS78"/>
      <c r="GGT78"/>
      <c r="GGU78"/>
      <c r="GGV78"/>
      <c r="GGW78"/>
      <c r="GGX78"/>
      <c r="GGY78"/>
      <c r="GGZ78"/>
      <c r="GHA78"/>
      <c r="GHB78"/>
      <c r="GHC78"/>
      <c r="GHD78"/>
      <c r="GHE78"/>
      <c r="GHF78"/>
      <c r="GHG78"/>
      <c r="GHH78"/>
      <c r="GHI78"/>
      <c r="GHJ78"/>
      <c r="GHK78"/>
      <c r="GHL78"/>
      <c r="GHM78"/>
      <c r="GHN78"/>
      <c r="GHO78"/>
      <c r="GHP78"/>
      <c r="GHQ78"/>
      <c r="GHR78"/>
      <c r="GHS78"/>
      <c r="GHT78"/>
      <c r="GHU78"/>
      <c r="GHV78"/>
      <c r="GHW78"/>
      <c r="GHX78"/>
      <c r="GHY78"/>
      <c r="GHZ78"/>
      <c r="GIA78"/>
      <c r="GIB78"/>
      <c r="GIC78"/>
      <c r="GID78"/>
      <c r="GIE78"/>
      <c r="GIF78"/>
      <c r="GIG78"/>
      <c r="GIH78"/>
      <c r="GII78"/>
      <c r="GIJ78"/>
      <c r="GIK78"/>
      <c r="GIL78"/>
      <c r="GIM78"/>
      <c r="GIN78"/>
      <c r="GIO78"/>
      <c r="GIP78"/>
      <c r="GIQ78"/>
      <c r="GIR78"/>
      <c r="GIS78"/>
      <c r="GIT78"/>
      <c r="GIU78"/>
      <c r="GIV78"/>
      <c r="GIW78"/>
      <c r="GIX78"/>
      <c r="GIY78"/>
      <c r="GIZ78"/>
      <c r="GJA78"/>
      <c r="GJB78"/>
      <c r="GJC78"/>
      <c r="GJD78"/>
      <c r="GJE78"/>
      <c r="GJF78"/>
      <c r="GJG78"/>
      <c r="GJH78"/>
      <c r="GJI78"/>
      <c r="GJJ78"/>
      <c r="GJK78"/>
      <c r="GJL78"/>
      <c r="GJM78"/>
      <c r="GJN78"/>
      <c r="GJO78"/>
      <c r="GJP78"/>
      <c r="GJQ78"/>
      <c r="GJR78"/>
      <c r="GJS78"/>
      <c r="GJT78"/>
      <c r="GJU78"/>
      <c r="GJV78"/>
      <c r="GJW78"/>
      <c r="GJX78"/>
      <c r="GJY78"/>
      <c r="GJZ78"/>
      <c r="GKA78"/>
      <c r="GKB78"/>
      <c r="GKC78"/>
      <c r="GKD78"/>
      <c r="GKE78"/>
      <c r="GKF78"/>
      <c r="GKG78"/>
      <c r="GKH78"/>
      <c r="GKI78"/>
      <c r="GKJ78"/>
      <c r="GKK78"/>
      <c r="GKL78"/>
      <c r="GKM78"/>
      <c r="GKN78"/>
      <c r="GKO78"/>
      <c r="GKP78"/>
      <c r="GKQ78"/>
      <c r="GKR78"/>
      <c r="GKS78"/>
      <c r="GKT78"/>
      <c r="GKU78"/>
      <c r="GKV78"/>
      <c r="GKW78"/>
      <c r="GKX78"/>
      <c r="GKY78"/>
      <c r="GKZ78"/>
      <c r="GLA78"/>
      <c r="GLB78"/>
      <c r="GLC78"/>
      <c r="GLD78"/>
      <c r="GLE78"/>
      <c r="GLF78"/>
      <c r="GLG78"/>
      <c r="GLH78"/>
      <c r="GLI78"/>
      <c r="GLJ78"/>
      <c r="GLK78"/>
      <c r="GLL78"/>
      <c r="GLM78"/>
      <c r="GLN78"/>
      <c r="GLO78"/>
      <c r="GLP78"/>
      <c r="GLQ78"/>
      <c r="GLR78"/>
      <c r="GLS78"/>
      <c r="GLT78"/>
      <c r="GLU78"/>
      <c r="GLV78"/>
      <c r="GLW78"/>
      <c r="GLX78"/>
      <c r="GLY78"/>
      <c r="GLZ78"/>
      <c r="GMA78"/>
      <c r="GMB78"/>
      <c r="GMC78"/>
      <c r="GMD78"/>
      <c r="GME78"/>
      <c r="GMF78"/>
      <c r="GMG78"/>
      <c r="GMH78"/>
      <c r="GMI78"/>
      <c r="GMJ78"/>
      <c r="GMK78"/>
      <c r="GML78"/>
      <c r="GMM78"/>
      <c r="GMN78"/>
      <c r="GMO78"/>
      <c r="GMP78"/>
      <c r="GMQ78"/>
      <c r="GMR78"/>
      <c r="GMS78"/>
      <c r="GMT78"/>
      <c r="GMU78"/>
      <c r="GMV78"/>
      <c r="GMW78"/>
      <c r="GMX78"/>
      <c r="GMY78"/>
      <c r="GMZ78"/>
      <c r="GNA78"/>
      <c r="GNB78"/>
      <c r="GNC78"/>
      <c r="GND78"/>
      <c r="GNE78"/>
      <c r="GNF78"/>
      <c r="GNG78"/>
      <c r="GNH78"/>
      <c r="GNI78"/>
      <c r="GNJ78"/>
      <c r="GNK78"/>
      <c r="GNL78"/>
      <c r="GNM78"/>
      <c r="GNN78"/>
      <c r="GNO78"/>
      <c r="GNP78"/>
      <c r="GNQ78"/>
      <c r="GNR78"/>
      <c r="GNS78"/>
      <c r="GNT78"/>
      <c r="GNU78"/>
      <c r="GNV78"/>
      <c r="GNW78"/>
      <c r="GNX78"/>
      <c r="GNY78"/>
      <c r="GNZ78"/>
      <c r="GOA78"/>
      <c r="GOB78"/>
      <c r="GOC78"/>
      <c r="GOD78"/>
      <c r="GOE78"/>
      <c r="GOF78"/>
      <c r="GOG78"/>
      <c r="GOH78"/>
      <c r="GOI78"/>
      <c r="GOJ78"/>
      <c r="GOK78"/>
      <c r="GOL78"/>
      <c r="GOM78"/>
      <c r="GON78"/>
      <c r="GOO78"/>
      <c r="GOP78"/>
      <c r="GOQ78"/>
      <c r="GOR78"/>
      <c r="GOS78"/>
      <c r="GOT78"/>
      <c r="GOU78"/>
      <c r="GOV78"/>
      <c r="GOW78"/>
      <c r="GOX78"/>
      <c r="GOY78"/>
      <c r="GOZ78"/>
      <c r="GPA78"/>
      <c r="GPB78"/>
      <c r="GPC78"/>
      <c r="GPD78"/>
      <c r="GPE78"/>
      <c r="GPF78"/>
      <c r="GPG78"/>
      <c r="GPH78"/>
      <c r="GPI78"/>
      <c r="GPJ78"/>
      <c r="GPK78"/>
      <c r="GPL78"/>
      <c r="GPM78"/>
      <c r="GPN78"/>
      <c r="GPO78"/>
      <c r="GPP78"/>
      <c r="GPQ78"/>
      <c r="GPR78"/>
      <c r="GPS78"/>
      <c r="GPT78"/>
      <c r="GPU78"/>
      <c r="GPV78"/>
      <c r="GPW78"/>
      <c r="GPX78"/>
      <c r="GPY78"/>
      <c r="GPZ78"/>
      <c r="GQA78"/>
      <c r="GQB78"/>
      <c r="GQC78"/>
      <c r="GQD78"/>
      <c r="GQE78"/>
      <c r="GQF78"/>
      <c r="GQG78"/>
      <c r="GQH78"/>
      <c r="GQI78"/>
      <c r="GQJ78"/>
      <c r="GQK78"/>
      <c r="GQL78"/>
      <c r="GQM78"/>
      <c r="GQN78"/>
      <c r="GQO78"/>
      <c r="GQP78"/>
      <c r="GQQ78"/>
      <c r="GQR78"/>
      <c r="GQS78"/>
      <c r="GQT78"/>
      <c r="GQU78"/>
      <c r="GQV78"/>
      <c r="GQW78"/>
      <c r="GQX78"/>
      <c r="GQY78"/>
      <c r="GQZ78"/>
      <c r="GRA78"/>
      <c r="GRB78"/>
      <c r="GRC78"/>
      <c r="GRD78"/>
      <c r="GRE78"/>
      <c r="GRF78"/>
      <c r="GRG78"/>
      <c r="GRH78"/>
      <c r="GRI78"/>
      <c r="GRJ78"/>
      <c r="GRK78"/>
      <c r="GRL78"/>
      <c r="GRM78"/>
      <c r="GRN78"/>
      <c r="GRO78"/>
      <c r="GRP78"/>
      <c r="GRQ78"/>
      <c r="GRR78"/>
      <c r="GRS78"/>
      <c r="GRT78"/>
      <c r="GRU78"/>
      <c r="GRV78"/>
      <c r="GRW78"/>
      <c r="GRX78"/>
      <c r="GRY78"/>
      <c r="GRZ78"/>
      <c r="GSA78"/>
      <c r="GSB78"/>
      <c r="GSC78"/>
      <c r="GSD78"/>
      <c r="GSE78"/>
      <c r="GSF78"/>
      <c r="GSG78"/>
      <c r="GSH78"/>
      <c r="GSI78"/>
      <c r="GSJ78"/>
      <c r="GSK78"/>
      <c r="GSL78"/>
      <c r="GSM78"/>
      <c r="GSN78"/>
      <c r="GSO78"/>
      <c r="GSP78"/>
      <c r="GSQ78"/>
      <c r="GSR78"/>
      <c r="GSS78"/>
      <c r="GST78"/>
      <c r="GSU78"/>
      <c r="GSV78"/>
      <c r="GSW78"/>
      <c r="GSX78"/>
      <c r="GSY78"/>
      <c r="GSZ78"/>
      <c r="GTA78"/>
      <c r="GTB78"/>
      <c r="GTC78"/>
      <c r="GTD78"/>
      <c r="GTE78"/>
      <c r="GTF78"/>
      <c r="GTG78"/>
      <c r="GTH78"/>
      <c r="GTI78"/>
      <c r="GTJ78"/>
      <c r="GTK78"/>
      <c r="GTL78"/>
      <c r="GTM78"/>
      <c r="GTN78"/>
      <c r="GTO78"/>
      <c r="GTP78"/>
      <c r="GTQ78"/>
      <c r="GTR78"/>
      <c r="GTS78"/>
      <c r="GTT78"/>
      <c r="GTU78"/>
      <c r="GTV78"/>
      <c r="GTW78"/>
      <c r="GTX78"/>
      <c r="GTY78"/>
      <c r="GTZ78"/>
      <c r="GUA78"/>
      <c r="GUB78"/>
      <c r="GUC78"/>
      <c r="GUD78"/>
      <c r="GUE78"/>
      <c r="GUF78"/>
      <c r="GUG78"/>
      <c r="GUH78"/>
      <c r="GUI78"/>
      <c r="GUJ78"/>
      <c r="GUK78"/>
      <c r="GUL78"/>
      <c r="GUM78"/>
      <c r="GUN78"/>
      <c r="GUO78"/>
      <c r="GUP78"/>
      <c r="GUQ78"/>
      <c r="GUR78"/>
      <c r="GUS78"/>
      <c r="GUT78"/>
      <c r="GUU78"/>
      <c r="GUV78"/>
      <c r="GUW78"/>
      <c r="GUX78"/>
      <c r="GUY78"/>
      <c r="GUZ78"/>
      <c r="GVA78"/>
      <c r="GVB78"/>
      <c r="GVC78"/>
      <c r="GVD78"/>
      <c r="GVE78"/>
      <c r="GVF78"/>
      <c r="GVG78"/>
      <c r="GVH78"/>
      <c r="GVI78"/>
      <c r="GVJ78"/>
      <c r="GVK78"/>
      <c r="GVL78"/>
      <c r="GVM78"/>
      <c r="GVN78"/>
      <c r="GVO78"/>
      <c r="GVP78"/>
      <c r="GVQ78"/>
      <c r="GVR78"/>
      <c r="GVS78"/>
      <c r="GVT78"/>
      <c r="GVU78"/>
      <c r="GVV78"/>
      <c r="GVW78"/>
      <c r="GVX78"/>
      <c r="GVY78"/>
      <c r="GVZ78"/>
      <c r="GWA78"/>
      <c r="GWB78"/>
      <c r="GWC78"/>
      <c r="GWD78"/>
      <c r="GWE78"/>
      <c r="GWF78"/>
      <c r="GWG78"/>
      <c r="GWH78"/>
      <c r="GWI78"/>
      <c r="GWJ78"/>
      <c r="GWK78"/>
      <c r="GWL78"/>
      <c r="GWM78"/>
      <c r="GWN78"/>
      <c r="GWO78"/>
      <c r="GWP78"/>
      <c r="GWQ78"/>
      <c r="GWR78"/>
      <c r="GWS78"/>
      <c r="GWT78"/>
      <c r="GWU78"/>
      <c r="GWV78"/>
      <c r="GWW78"/>
      <c r="GWX78"/>
      <c r="GWY78"/>
      <c r="GWZ78"/>
      <c r="GXA78"/>
      <c r="GXB78"/>
      <c r="GXC78"/>
      <c r="GXD78"/>
      <c r="GXE78"/>
      <c r="GXF78"/>
      <c r="GXG78"/>
      <c r="GXH78"/>
      <c r="GXI78"/>
      <c r="GXJ78"/>
      <c r="GXK78"/>
      <c r="GXL78"/>
      <c r="GXM78"/>
      <c r="GXN78"/>
      <c r="GXO78"/>
      <c r="GXP78"/>
      <c r="GXQ78"/>
      <c r="GXR78"/>
      <c r="GXS78"/>
      <c r="GXT78"/>
      <c r="GXU78"/>
      <c r="GXV78"/>
      <c r="GXW78"/>
      <c r="GXX78"/>
      <c r="GXY78"/>
      <c r="GXZ78"/>
      <c r="GYA78"/>
      <c r="GYB78"/>
      <c r="GYC78"/>
      <c r="GYD78"/>
      <c r="GYE78"/>
      <c r="GYF78"/>
      <c r="GYG78"/>
      <c r="GYH78"/>
      <c r="GYI78"/>
      <c r="GYJ78"/>
      <c r="GYK78"/>
      <c r="GYL78"/>
      <c r="GYM78"/>
      <c r="GYN78"/>
      <c r="GYO78"/>
      <c r="GYP78"/>
      <c r="GYQ78"/>
      <c r="GYR78"/>
      <c r="GYS78"/>
      <c r="GYT78"/>
      <c r="GYU78"/>
      <c r="GYV78"/>
      <c r="GYW78"/>
      <c r="GYX78"/>
      <c r="GYY78"/>
      <c r="GYZ78"/>
      <c r="GZA78"/>
      <c r="GZB78"/>
      <c r="GZC78"/>
      <c r="GZD78"/>
      <c r="GZE78"/>
      <c r="GZF78"/>
      <c r="GZG78"/>
      <c r="GZH78"/>
      <c r="GZI78"/>
      <c r="GZJ78"/>
      <c r="GZK78"/>
      <c r="GZL78"/>
      <c r="GZM78"/>
      <c r="GZN78"/>
      <c r="GZO78"/>
      <c r="GZP78"/>
      <c r="GZQ78"/>
      <c r="GZR78"/>
      <c r="GZS78"/>
      <c r="GZT78"/>
      <c r="GZU78"/>
      <c r="GZV78"/>
      <c r="GZW78"/>
      <c r="GZX78"/>
      <c r="GZY78"/>
      <c r="GZZ78"/>
      <c r="HAA78"/>
      <c r="HAB78"/>
      <c r="HAC78"/>
      <c r="HAD78"/>
      <c r="HAE78"/>
      <c r="HAF78"/>
      <c r="HAG78"/>
      <c r="HAH78"/>
      <c r="HAI78"/>
      <c r="HAJ78"/>
      <c r="HAK78"/>
      <c r="HAL78"/>
      <c r="HAM78"/>
      <c r="HAN78"/>
      <c r="HAO78"/>
      <c r="HAP78"/>
      <c r="HAQ78"/>
      <c r="HAR78"/>
      <c r="HAS78"/>
      <c r="HAT78"/>
      <c r="HAU78"/>
      <c r="HAV78"/>
      <c r="HAW78"/>
      <c r="HAX78"/>
      <c r="HAY78"/>
      <c r="HAZ78"/>
      <c r="HBA78"/>
      <c r="HBB78"/>
      <c r="HBC78"/>
      <c r="HBD78"/>
      <c r="HBE78"/>
      <c r="HBF78"/>
      <c r="HBG78"/>
      <c r="HBH78"/>
      <c r="HBI78"/>
      <c r="HBJ78"/>
      <c r="HBK78"/>
      <c r="HBL78"/>
      <c r="HBM78"/>
      <c r="HBN78"/>
      <c r="HBO78"/>
      <c r="HBP78"/>
      <c r="HBQ78"/>
      <c r="HBR78"/>
      <c r="HBS78"/>
      <c r="HBT78"/>
      <c r="HBU78"/>
      <c r="HBV78"/>
      <c r="HBW78"/>
      <c r="HBX78"/>
      <c r="HBY78"/>
      <c r="HBZ78"/>
      <c r="HCA78"/>
      <c r="HCB78"/>
      <c r="HCC78"/>
      <c r="HCD78"/>
      <c r="HCE78"/>
      <c r="HCF78"/>
      <c r="HCG78"/>
      <c r="HCH78"/>
      <c r="HCI78"/>
      <c r="HCJ78"/>
      <c r="HCK78"/>
      <c r="HCL78"/>
      <c r="HCM78"/>
      <c r="HCN78"/>
      <c r="HCO78"/>
      <c r="HCP78"/>
      <c r="HCQ78"/>
      <c r="HCR78"/>
      <c r="HCS78"/>
      <c r="HCT78"/>
      <c r="HCU78"/>
      <c r="HCV78"/>
      <c r="HCW78"/>
      <c r="HCX78"/>
      <c r="HCY78"/>
      <c r="HCZ78"/>
      <c r="HDA78"/>
      <c r="HDB78"/>
      <c r="HDC78"/>
      <c r="HDD78"/>
      <c r="HDE78"/>
      <c r="HDF78"/>
      <c r="HDG78"/>
      <c r="HDH78"/>
      <c r="HDI78"/>
      <c r="HDJ78"/>
      <c r="HDK78"/>
      <c r="HDL78"/>
      <c r="HDM78"/>
      <c r="HDN78"/>
      <c r="HDO78"/>
      <c r="HDP78"/>
      <c r="HDQ78"/>
      <c r="HDR78"/>
      <c r="HDS78"/>
      <c r="HDT78"/>
      <c r="HDU78"/>
      <c r="HDV78"/>
      <c r="HDW78"/>
      <c r="HDX78"/>
      <c r="HDY78"/>
      <c r="HDZ78"/>
      <c r="HEA78"/>
      <c r="HEB78"/>
      <c r="HEC78"/>
      <c r="HED78"/>
      <c r="HEE78"/>
      <c r="HEF78"/>
      <c r="HEG78"/>
      <c r="HEH78"/>
      <c r="HEI78"/>
      <c r="HEJ78"/>
      <c r="HEK78"/>
      <c r="HEL78"/>
      <c r="HEM78"/>
      <c r="HEN78"/>
      <c r="HEO78"/>
      <c r="HEP78"/>
      <c r="HEQ78"/>
      <c r="HER78"/>
      <c r="HES78"/>
      <c r="HET78"/>
      <c r="HEU78"/>
      <c r="HEV78"/>
      <c r="HEW78"/>
      <c r="HEX78"/>
      <c r="HEY78"/>
      <c r="HEZ78"/>
      <c r="HFA78"/>
      <c r="HFB78"/>
      <c r="HFC78"/>
      <c r="HFD78"/>
      <c r="HFE78"/>
      <c r="HFF78"/>
      <c r="HFG78"/>
      <c r="HFH78"/>
      <c r="HFI78"/>
      <c r="HFJ78"/>
      <c r="HFK78"/>
      <c r="HFL78"/>
      <c r="HFM78"/>
      <c r="HFN78"/>
      <c r="HFO78"/>
      <c r="HFP78"/>
      <c r="HFQ78"/>
      <c r="HFR78"/>
      <c r="HFS78"/>
      <c r="HFT78"/>
      <c r="HFU78"/>
      <c r="HFV78"/>
      <c r="HFW78"/>
      <c r="HFX78"/>
      <c r="HFY78"/>
      <c r="HFZ78"/>
      <c r="HGA78"/>
      <c r="HGB78"/>
      <c r="HGC78"/>
      <c r="HGD78"/>
      <c r="HGE78"/>
      <c r="HGF78"/>
      <c r="HGG78"/>
      <c r="HGH78"/>
      <c r="HGI78"/>
      <c r="HGJ78"/>
      <c r="HGK78"/>
      <c r="HGL78"/>
      <c r="HGM78"/>
      <c r="HGN78"/>
      <c r="HGO78"/>
      <c r="HGP78"/>
      <c r="HGQ78"/>
      <c r="HGR78"/>
      <c r="HGS78"/>
      <c r="HGT78"/>
      <c r="HGU78"/>
      <c r="HGV78"/>
      <c r="HGW78"/>
      <c r="HGX78"/>
      <c r="HGY78"/>
      <c r="HGZ78"/>
      <c r="HHA78"/>
      <c r="HHB78"/>
      <c r="HHC78"/>
      <c r="HHD78"/>
      <c r="HHE78"/>
      <c r="HHF78"/>
      <c r="HHG78"/>
      <c r="HHH78"/>
      <c r="HHI78"/>
      <c r="HHJ78"/>
      <c r="HHK78"/>
      <c r="HHL78"/>
      <c r="HHM78"/>
      <c r="HHN78"/>
      <c r="HHO78"/>
      <c r="HHP78"/>
      <c r="HHQ78"/>
      <c r="HHR78"/>
      <c r="HHS78"/>
      <c r="HHT78"/>
      <c r="HHU78"/>
      <c r="HHV78"/>
      <c r="HHW78"/>
      <c r="HHX78"/>
      <c r="HHY78"/>
      <c r="HHZ78"/>
      <c r="HIA78"/>
      <c r="HIB78"/>
      <c r="HIC78"/>
      <c r="HID78"/>
      <c r="HIE78"/>
      <c r="HIF78"/>
      <c r="HIG78"/>
      <c r="HIH78"/>
      <c r="HII78"/>
      <c r="HIJ78"/>
      <c r="HIK78"/>
      <c r="HIL78"/>
      <c r="HIM78"/>
      <c r="HIN78"/>
      <c r="HIO78"/>
      <c r="HIP78"/>
      <c r="HIQ78"/>
      <c r="HIR78"/>
      <c r="HIS78"/>
      <c r="HIT78"/>
      <c r="HIU78"/>
      <c r="HIV78"/>
      <c r="HIW78"/>
      <c r="HIX78"/>
      <c r="HIY78"/>
      <c r="HIZ78"/>
      <c r="HJA78"/>
      <c r="HJB78"/>
      <c r="HJC78"/>
      <c r="HJD78"/>
      <c r="HJE78"/>
      <c r="HJF78"/>
      <c r="HJG78"/>
      <c r="HJH78"/>
      <c r="HJI78"/>
      <c r="HJJ78"/>
      <c r="HJK78"/>
      <c r="HJL78"/>
      <c r="HJM78"/>
      <c r="HJN78"/>
      <c r="HJO78"/>
      <c r="HJP78"/>
      <c r="HJQ78"/>
      <c r="HJR78"/>
      <c r="HJS78"/>
      <c r="HJT78"/>
      <c r="HJU78"/>
      <c r="HJV78"/>
      <c r="HJW78"/>
      <c r="HJX78"/>
      <c r="HJY78"/>
      <c r="HJZ78"/>
      <c r="HKA78"/>
      <c r="HKB78"/>
      <c r="HKC78"/>
      <c r="HKD78"/>
      <c r="HKE78"/>
      <c r="HKF78"/>
      <c r="HKG78"/>
      <c r="HKH78"/>
      <c r="HKI78"/>
      <c r="HKJ78"/>
      <c r="HKK78"/>
      <c r="HKL78"/>
      <c r="HKM78"/>
      <c r="HKN78"/>
      <c r="HKO78"/>
      <c r="HKP78"/>
      <c r="HKQ78"/>
      <c r="HKR78"/>
      <c r="HKS78"/>
      <c r="HKT78"/>
      <c r="HKU78"/>
      <c r="HKV78"/>
      <c r="HKW78"/>
      <c r="HKX78"/>
      <c r="HKY78"/>
      <c r="HKZ78"/>
      <c r="HLA78"/>
      <c r="HLB78"/>
      <c r="HLC78"/>
      <c r="HLD78"/>
      <c r="HLE78"/>
      <c r="HLF78"/>
      <c r="HLG78"/>
      <c r="HLH78"/>
      <c r="HLI78"/>
      <c r="HLJ78"/>
      <c r="HLK78"/>
      <c r="HLL78"/>
      <c r="HLM78"/>
      <c r="HLN78"/>
      <c r="HLO78"/>
      <c r="HLP78"/>
      <c r="HLQ78"/>
      <c r="HLR78"/>
      <c r="HLS78"/>
      <c r="HLT78"/>
      <c r="HLU78"/>
      <c r="HLV78"/>
      <c r="HLW78"/>
      <c r="HLX78"/>
      <c r="HLY78"/>
      <c r="HLZ78"/>
      <c r="HMA78"/>
      <c r="HMB78"/>
      <c r="HMC78"/>
      <c r="HMD78"/>
      <c r="HME78"/>
      <c r="HMF78"/>
      <c r="HMG78"/>
      <c r="HMH78"/>
      <c r="HMI78"/>
      <c r="HMJ78"/>
      <c r="HMK78"/>
      <c r="HML78"/>
      <c r="HMM78"/>
      <c r="HMN78"/>
      <c r="HMO78"/>
      <c r="HMP78"/>
      <c r="HMQ78"/>
      <c r="HMR78"/>
      <c r="HMS78"/>
      <c r="HMT78"/>
      <c r="HMU78"/>
      <c r="HMV78"/>
      <c r="HMW78"/>
      <c r="HMX78"/>
      <c r="HMY78"/>
      <c r="HMZ78"/>
      <c r="HNA78"/>
      <c r="HNB78"/>
      <c r="HNC78"/>
      <c r="HND78"/>
      <c r="HNE78"/>
      <c r="HNF78"/>
      <c r="HNG78"/>
      <c r="HNH78"/>
      <c r="HNI78"/>
      <c r="HNJ78"/>
      <c r="HNK78"/>
      <c r="HNL78"/>
      <c r="HNM78"/>
      <c r="HNN78"/>
      <c r="HNO78"/>
      <c r="HNP78"/>
      <c r="HNQ78"/>
      <c r="HNR78"/>
      <c r="HNS78"/>
      <c r="HNT78"/>
      <c r="HNU78"/>
      <c r="HNV78"/>
      <c r="HNW78"/>
      <c r="HNX78"/>
      <c r="HNY78"/>
      <c r="HNZ78"/>
      <c r="HOA78"/>
      <c r="HOB78"/>
      <c r="HOC78"/>
      <c r="HOD78"/>
      <c r="HOE78"/>
      <c r="HOF78"/>
      <c r="HOG78"/>
      <c r="HOH78"/>
      <c r="HOI78"/>
      <c r="HOJ78"/>
      <c r="HOK78"/>
      <c r="HOL78"/>
      <c r="HOM78"/>
      <c r="HON78"/>
      <c r="HOO78"/>
      <c r="HOP78"/>
      <c r="HOQ78"/>
      <c r="HOR78"/>
      <c r="HOS78"/>
      <c r="HOT78"/>
      <c r="HOU78"/>
      <c r="HOV78"/>
      <c r="HOW78"/>
      <c r="HOX78"/>
      <c r="HOY78"/>
      <c r="HOZ78"/>
      <c r="HPA78"/>
      <c r="HPB78"/>
      <c r="HPC78"/>
      <c r="HPD78"/>
      <c r="HPE78"/>
      <c r="HPF78"/>
      <c r="HPG78"/>
      <c r="HPH78"/>
      <c r="HPI78"/>
      <c r="HPJ78"/>
      <c r="HPK78"/>
      <c r="HPL78"/>
      <c r="HPM78"/>
      <c r="HPN78"/>
      <c r="HPO78"/>
      <c r="HPP78"/>
      <c r="HPQ78"/>
      <c r="HPR78"/>
      <c r="HPS78"/>
      <c r="HPT78"/>
      <c r="HPU78"/>
      <c r="HPV78"/>
      <c r="HPW78"/>
      <c r="HPX78"/>
      <c r="HPY78"/>
      <c r="HPZ78"/>
      <c r="HQA78"/>
      <c r="HQB78"/>
      <c r="HQC78"/>
      <c r="HQD78"/>
      <c r="HQE78"/>
      <c r="HQF78"/>
      <c r="HQG78"/>
      <c r="HQH78"/>
      <c r="HQI78"/>
      <c r="HQJ78"/>
      <c r="HQK78"/>
      <c r="HQL78"/>
      <c r="HQM78"/>
      <c r="HQN78"/>
      <c r="HQO78"/>
      <c r="HQP78"/>
      <c r="HQQ78"/>
      <c r="HQR78"/>
      <c r="HQS78"/>
      <c r="HQT78"/>
      <c r="HQU78"/>
      <c r="HQV78"/>
      <c r="HQW78"/>
      <c r="HQX78"/>
      <c r="HQY78"/>
      <c r="HQZ78"/>
      <c r="HRA78"/>
      <c r="HRB78"/>
      <c r="HRC78"/>
      <c r="HRD78"/>
      <c r="HRE78"/>
      <c r="HRF78"/>
      <c r="HRG78"/>
      <c r="HRH78"/>
      <c r="HRI78"/>
      <c r="HRJ78"/>
      <c r="HRK78"/>
      <c r="HRL78"/>
      <c r="HRM78"/>
      <c r="HRN78"/>
      <c r="HRO78"/>
      <c r="HRP78"/>
      <c r="HRQ78"/>
      <c r="HRR78"/>
      <c r="HRS78"/>
      <c r="HRT78"/>
      <c r="HRU78"/>
      <c r="HRV78"/>
      <c r="HRW78"/>
      <c r="HRX78"/>
      <c r="HRY78"/>
      <c r="HRZ78"/>
      <c r="HSA78"/>
      <c r="HSB78"/>
      <c r="HSC78"/>
      <c r="HSD78"/>
      <c r="HSE78"/>
      <c r="HSF78"/>
      <c r="HSG78"/>
      <c r="HSH78"/>
      <c r="HSI78"/>
      <c r="HSJ78"/>
      <c r="HSK78"/>
      <c r="HSL78"/>
      <c r="HSM78"/>
      <c r="HSN78"/>
      <c r="HSO78"/>
      <c r="HSP78"/>
      <c r="HSQ78"/>
      <c r="HSR78"/>
      <c r="HSS78"/>
      <c r="HST78"/>
      <c r="HSU78"/>
      <c r="HSV78"/>
      <c r="HSW78"/>
      <c r="HSX78"/>
      <c r="HSY78"/>
      <c r="HSZ78"/>
      <c r="HTA78"/>
      <c r="HTB78"/>
      <c r="HTC78"/>
      <c r="HTD78"/>
      <c r="HTE78"/>
      <c r="HTF78"/>
      <c r="HTG78"/>
      <c r="HTH78"/>
      <c r="HTI78"/>
      <c r="HTJ78"/>
      <c r="HTK78"/>
      <c r="HTL78"/>
      <c r="HTM78"/>
      <c r="HTN78"/>
      <c r="HTO78"/>
      <c r="HTP78"/>
      <c r="HTQ78"/>
      <c r="HTR78"/>
      <c r="HTS78"/>
      <c r="HTT78"/>
      <c r="HTU78"/>
      <c r="HTV78"/>
      <c r="HTW78"/>
      <c r="HTX78"/>
      <c r="HTY78"/>
      <c r="HTZ78"/>
      <c r="HUA78"/>
      <c r="HUB78"/>
      <c r="HUC78"/>
      <c r="HUD78"/>
      <c r="HUE78"/>
      <c r="HUF78"/>
      <c r="HUG78"/>
      <c r="HUH78"/>
      <c r="HUI78"/>
      <c r="HUJ78"/>
      <c r="HUK78"/>
      <c r="HUL78"/>
      <c r="HUM78"/>
      <c r="HUN78"/>
      <c r="HUO78"/>
      <c r="HUP78"/>
      <c r="HUQ78"/>
      <c r="HUR78"/>
      <c r="HUS78"/>
      <c r="HUT78"/>
      <c r="HUU78"/>
      <c r="HUV78"/>
      <c r="HUW78"/>
      <c r="HUX78"/>
      <c r="HUY78"/>
      <c r="HUZ78"/>
      <c r="HVA78"/>
      <c r="HVB78"/>
      <c r="HVC78"/>
      <c r="HVD78"/>
      <c r="HVE78"/>
      <c r="HVF78"/>
      <c r="HVG78"/>
      <c r="HVH78"/>
      <c r="HVI78"/>
      <c r="HVJ78"/>
      <c r="HVK78"/>
      <c r="HVL78"/>
      <c r="HVM78"/>
      <c r="HVN78"/>
      <c r="HVO78"/>
      <c r="HVP78"/>
      <c r="HVQ78"/>
      <c r="HVR78"/>
      <c r="HVS78"/>
      <c r="HVT78"/>
      <c r="HVU78"/>
      <c r="HVV78"/>
      <c r="HVW78"/>
      <c r="HVX78"/>
      <c r="HVY78"/>
      <c r="HVZ78"/>
      <c r="HWA78"/>
      <c r="HWB78"/>
      <c r="HWC78"/>
      <c r="HWD78"/>
      <c r="HWE78"/>
      <c r="HWF78"/>
      <c r="HWG78"/>
      <c r="HWH78"/>
      <c r="HWI78"/>
      <c r="HWJ78"/>
      <c r="HWK78"/>
      <c r="HWL78"/>
      <c r="HWM78"/>
      <c r="HWN78"/>
      <c r="HWO78"/>
      <c r="HWP78"/>
      <c r="HWQ78"/>
      <c r="HWR78"/>
      <c r="HWS78"/>
      <c r="HWT78"/>
      <c r="HWU78"/>
      <c r="HWV78"/>
      <c r="HWW78"/>
      <c r="HWX78"/>
      <c r="HWY78"/>
      <c r="HWZ78"/>
      <c r="HXA78"/>
      <c r="HXB78"/>
      <c r="HXC78"/>
      <c r="HXD78"/>
      <c r="HXE78"/>
      <c r="HXF78"/>
      <c r="HXG78"/>
      <c r="HXH78"/>
      <c r="HXI78"/>
      <c r="HXJ78"/>
      <c r="HXK78"/>
      <c r="HXL78"/>
      <c r="HXM78"/>
      <c r="HXN78"/>
      <c r="HXO78"/>
      <c r="HXP78"/>
      <c r="HXQ78"/>
      <c r="HXR78"/>
      <c r="HXS78"/>
      <c r="HXT78"/>
      <c r="HXU78"/>
      <c r="HXV78"/>
      <c r="HXW78"/>
      <c r="HXX78"/>
      <c r="HXY78"/>
      <c r="HXZ78"/>
      <c r="HYA78"/>
      <c r="HYB78"/>
      <c r="HYC78"/>
      <c r="HYD78"/>
      <c r="HYE78"/>
      <c r="HYF78"/>
      <c r="HYG78"/>
      <c r="HYH78"/>
      <c r="HYI78"/>
      <c r="HYJ78"/>
      <c r="HYK78"/>
      <c r="HYL78"/>
      <c r="HYM78"/>
      <c r="HYN78"/>
      <c r="HYO78"/>
      <c r="HYP78"/>
      <c r="HYQ78"/>
      <c r="HYR78"/>
      <c r="HYS78"/>
      <c r="HYT78"/>
      <c r="HYU78"/>
      <c r="HYV78"/>
      <c r="HYW78"/>
      <c r="HYX78"/>
      <c r="HYY78"/>
      <c r="HYZ78"/>
      <c r="HZA78"/>
      <c r="HZB78"/>
      <c r="HZC78"/>
      <c r="HZD78"/>
      <c r="HZE78"/>
      <c r="HZF78"/>
      <c r="HZG78"/>
      <c r="HZH78"/>
      <c r="HZI78"/>
      <c r="HZJ78"/>
      <c r="HZK78"/>
      <c r="HZL78"/>
      <c r="HZM78"/>
      <c r="HZN78"/>
      <c r="HZO78"/>
      <c r="HZP78"/>
      <c r="HZQ78"/>
      <c r="HZR78"/>
      <c r="HZS78"/>
      <c r="HZT78"/>
      <c r="HZU78"/>
      <c r="HZV78"/>
      <c r="HZW78"/>
      <c r="HZX78"/>
      <c r="HZY78"/>
      <c r="HZZ78"/>
      <c r="IAA78"/>
      <c r="IAB78"/>
      <c r="IAC78"/>
      <c r="IAD78"/>
      <c r="IAE78"/>
      <c r="IAF78"/>
      <c r="IAG78"/>
      <c r="IAH78"/>
      <c r="IAI78"/>
      <c r="IAJ78"/>
      <c r="IAK78"/>
      <c r="IAL78"/>
      <c r="IAM78"/>
      <c r="IAN78"/>
      <c r="IAO78"/>
      <c r="IAP78"/>
      <c r="IAQ78"/>
      <c r="IAR78"/>
      <c r="IAS78"/>
      <c r="IAT78"/>
      <c r="IAU78"/>
      <c r="IAV78"/>
      <c r="IAW78"/>
      <c r="IAX78"/>
      <c r="IAY78"/>
      <c r="IAZ78"/>
      <c r="IBA78"/>
      <c r="IBB78"/>
      <c r="IBC78"/>
      <c r="IBD78"/>
      <c r="IBE78"/>
      <c r="IBF78"/>
      <c r="IBG78"/>
      <c r="IBH78"/>
      <c r="IBI78"/>
      <c r="IBJ78"/>
      <c r="IBK78"/>
      <c r="IBL78"/>
      <c r="IBM78"/>
      <c r="IBN78"/>
      <c r="IBO78"/>
      <c r="IBP78"/>
      <c r="IBQ78"/>
      <c r="IBR78"/>
      <c r="IBS78"/>
      <c r="IBT78"/>
      <c r="IBU78"/>
      <c r="IBV78"/>
      <c r="IBW78"/>
      <c r="IBX78"/>
      <c r="IBY78"/>
      <c r="IBZ78"/>
      <c r="ICA78"/>
      <c r="ICB78"/>
      <c r="ICC78"/>
      <c r="ICD78"/>
      <c r="ICE78"/>
      <c r="ICF78"/>
      <c r="ICG78"/>
      <c r="ICH78"/>
      <c r="ICI78"/>
      <c r="ICJ78"/>
      <c r="ICK78"/>
      <c r="ICL78"/>
      <c r="ICM78"/>
      <c r="ICN78"/>
      <c r="ICO78"/>
      <c r="ICP78"/>
      <c r="ICQ78"/>
      <c r="ICR78"/>
      <c r="ICS78"/>
      <c r="ICT78"/>
      <c r="ICU78"/>
      <c r="ICV78"/>
      <c r="ICW78"/>
      <c r="ICX78"/>
      <c r="ICY78"/>
      <c r="ICZ78"/>
      <c r="IDA78"/>
      <c r="IDB78"/>
      <c r="IDC78"/>
      <c r="IDD78"/>
      <c r="IDE78"/>
      <c r="IDF78"/>
      <c r="IDG78"/>
      <c r="IDH78"/>
      <c r="IDI78"/>
      <c r="IDJ78"/>
      <c r="IDK78"/>
      <c r="IDL78"/>
      <c r="IDM78"/>
      <c r="IDN78"/>
      <c r="IDO78"/>
      <c r="IDP78"/>
      <c r="IDQ78"/>
      <c r="IDR78"/>
      <c r="IDS78"/>
      <c r="IDT78"/>
      <c r="IDU78"/>
      <c r="IDV78"/>
      <c r="IDW78"/>
      <c r="IDX78"/>
      <c r="IDY78"/>
      <c r="IDZ78"/>
      <c r="IEA78"/>
      <c r="IEB78"/>
      <c r="IEC78"/>
      <c r="IED78"/>
      <c r="IEE78"/>
      <c r="IEF78"/>
      <c r="IEG78"/>
      <c r="IEH78"/>
      <c r="IEI78"/>
      <c r="IEJ78"/>
      <c r="IEK78"/>
      <c r="IEL78"/>
      <c r="IEM78"/>
      <c r="IEN78"/>
      <c r="IEO78"/>
      <c r="IEP78"/>
      <c r="IEQ78"/>
      <c r="IER78"/>
      <c r="IES78"/>
      <c r="IET78"/>
      <c r="IEU78"/>
      <c r="IEV78"/>
      <c r="IEW78"/>
      <c r="IEX78"/>
      <c r="IEY78"/>
      <c r="IEZ78"/>
      <c r="IFA78"/>
      <c r="IFB78"/>
      <c r="IFC78"/>
      <c r="IFD78"/>
      <c r="IFE78"/>
      <c r="IFF78"/>
      <c r="IFG78"/>
      <c r="IFH78"/>
      <c r="IFI78"/>
      <c r="IFJ78"/>
      <c r="IFK78"/>
      <c r="IFL78"/>
      <c r="IFM78"/>
      <c r="IFN78"/>
      <c r="IFO78"/>
      <c r="IFP78"/>
      <c r="IFQ78"/>
      <c r="IFR78"/>
      <c r="IFS78"/>
      <c r="IFT78"/>
      <c r="IFU78"/>
      <c r="IFV78"/>
      <c r="IFW78"/>
      <c r="IFX78"/>
      <c r="IFY78"/>
      <c r="IFZ78"/>
      <c r="IGA78"/>
      <c r="IGB78"/>
      <c r="IGC78"/>
      <c r="IGD78"/>
      <c r="IGE78"/>
      <c r="IGF78"/>
      <c r="IGG78"/>
      <c r="IGH78"/>
      <c r="IGI78"/>
      <c r="IGJ78"/>
      <c r="IGK78"/>
      <c r="IGL78"/>
      <c r="IGM78"/>
      <c r="IGN78"/>
      <c r="IGO78"/>
      <c r="IGP78"/>
      <c r="IGQ78"/>
      <c r="IGR78"/>
      <c r="IGS78"/>
      <c r="IGT78"/>
      <c r="IGU78"/>
      <c r="IGV78"/>
      <c r="IGW78"/>
      <c r="IGX78"/>
      <c r="IGY78"/>
      <c r="IGZ78"/>
      <c r="IHA78"/>
      <c r="IHB78"/>
      <c r="IHC78"/>
      <c r="IHD78"/>
      <c r="IHE78"/>
      <c r="IHF78"/>
      <c r="IHG78"/>
      <c r="IHH78"/>
      <c r="IHI78"/>
      <c r="IHJ78"/>
      <c r="IHK78"/>
      <c r="IHL78"/>
      <c r="IHM78"/>
      <c r="IHN78"/>
      <c r="IHO78"/>
      <c r="IHP78"/>
      <c r="IHQ78"/>
      <c r="IHR78"/>
      <c r="IHS78"/>
      <c r="IHT78"/>
      <c r="IHU78"/>
      <c r="IHV78"/>
      <c r="IHW78"/>
      <c r="IHX78"/>
      <c r="IHY78"/>
      <c r="IHZ78"/>
      <c r="IIA78"/>
      <c r="IIB78"/>
      <c r="IIC78"/>
      <c r="IID78"/>
      <c r="IIE78"/>
      <c r="IIF78"/>
      <c r="IIG78"/>
      <c r="IIH78"/>
      <c r="III78"/>
      <c r="IIJ78"/>
      <c r="IIK78"/>
      <c r="IIL78"/>
      <c r="IIM78"/>
      <c r="IIN78"/>
      <c r="IIO78"/>
      <c r="IIP78"/>
      <c r="IIQ78"/>
      <c r="IIR78"/>
      <c r="IIS78"/>
      <c r="IIT78"/>
      <c r="IIU78"/>
      <c r="IIV78"/>
      <c r="IIW78"/>
      <c r="IIX78"/>
      <c r="IIY78"/>
      <c r="IIZ78"/>
      <c r="IJA78"/>
      <c r="IJB78"/>
      <c r="IJC78"/>
      <c r="IJD78"/>
      <c r="IJE78"/>
      <c r="IJF78"/>
      <c r="IJG78"/>
      <c r="IJH78"/>
      <c r="IJI78"/>
      <c r="IJJ78"/>
      <c r="IJK78"/>
      <c r="IJL78"/>
      <c r="IJM78"/>
      <c r="IJN78"/>
      <c r="IJO78"/>
      <c r="IJP78"/>
      <c r="IJQ78"/>
      <c r="IJR78"/>
      <c r="IJS78"/>
      <c r="IJT78"/>
      <c r="IJU78"/>
      <c r="IJV78"/>
      <c r="IJW78"/>
      <c r="IJX78"/>
      <c r="IJY78"/>
      <c r="IJZ78"/>
      <c r="IKA78"/>
      <c r="IKB78"/>
      <c r="IKC78"/>
      <c r="IKD78"/>
      <c r="IKE78"/>
      <c r="IKF78"/>
      <c r="IKG78"/>
      <c r="IKH78"/>
      <c r="IKI78"/>
      <c r="IKJ78"/>
      <c r="IKK78"/>
      <c r="IKL78"/>
      <c r="IKM78"/>
      <c r="IKN78"/>
      <c r="IKO78"/>
      <c r="IKP78"/>
      <c r="IKQ78"/>
      <c r="IKR78"/>
      <c r="IKS78"/>
      <c r="IKT78"/>
      <c r="IKU78"/>
      <c r="IKV78"/>
      <c r="IKW78"/>
      <c r="IKX78"/>
      <c r="IKY78"/>
      <c r="IKZ78"/>
      <c r="ILA78"/>
      <c r="ILB78"/>
      <c r="ILC78"/>
      <c r="ILD78"/>
      <c r="ILE78"/>
      <c r="ILF78"/>
      <c r="ILG78"/>
      <c r="ILH78"/>
      <c r="ILI78"/>
      <c r="ILJ78"/>
      <c r="ILK78"/>
      <c r="ILL78"/>
      <c r="ILM78"/>
      <c r="ILN78"/>
      <c r="ILO78"/>
      <c r="ILP78"/>
      <c r="ILQ78"/>
      <c r="ILR78"/>
      <c r="ILS78"/>
      <c r="ILT78"/>
      <c r="ILU78"/>
      <c r="ILV78"/>
      <c r="ILW78"/>
      <c r="ILX78"/>
      <c r="ILY78"/>
      <c r="ILZ78"/>
      <c r="IMA78"/>
      <c r="IMB78"/>
      <c r="IMC78"/>
      <c r="IMD78"/>
      <c r="IME78"/>
      <c r="IMF78"/>
      <c r="IMG78"/>
      <c r="IMH78"/>
      <c r="IMI78"/>
      <c r="IMJ78"/>
      <c r="IMK78"/>
      <c r="IML78"/>
      <c r="IMM78"/>
      <c r="IMN78"/>
      <c r="IMO78"/>
      <c r="IMP78"/>
      <c r="IMQ78"/>
      <c r="IMR78"/>
      <c r="IMS78"/>
      <c r="IMT78"/>
      <c r="IMU78"/>
      <c r="IMV78"/>
      <c r="IMW78"/>
      <c r="IMX78"/>
      <c r="IMY78"/>
      <c r="IMZ78"/>
      <c r="INA78"/>
      <c r="INB78"/>
      <c r="INC78"/>
      <c r="IND78"/>
      <c r="INE78"/>
      <c r="INF78"/>
      <c r="ING78"/>
      <c r="INH78"/>
      <c r="INI78"/>
      <c r="INJ78"/>
      <c r="INK78"/>
      <c r="INL78"/>
      <c r="INM78"/>
      <c r="INN78"/>
      <c r="INO78"/>
      <c r="INP78"/>
      <c r="INQ78"/>
      <c r="INR78"/>
      <c r="INS78"/>
      <c r="INT78"/>
      <c r="INU78"/>
      <c r="INV78"/>
      <c r="INW78"/>
      <c r="INX78"/>
      <c r="INY78"/>
      <c r="INZ78"/>
      <c r="IOA78"/>
      <c r="IOB78"/>
      <c r="IOC78"/>
      <c r="IOD78"/>
      <c r="IOE78"/>
      <c r="IOF78"/>
      <c r="IOG78"/>
      <c r="IOH78"/>
      <c r="IOI78"/>
      <c r="IOJ78"/>
      <c r="IOK78"/>
      <c r="IOL78"/>
      <c r="IOM78"/>
      <c r="ION78"/>
      <c r="IOO78"/>
      <c r="IOP78"/>
      <c r="IOQ78"/>
      <c r="IOR78"/>
      <c r="IOS78"/>
      <c r="IOT78"/>
      <c r="IOU78"/>
      <c r="IOV78"/>
      <c r="IOW78"/>
      <c r="IOX78"/>
      <c r="IOY78"/>
      <c r="IOZ78"/>
      <c r="IPA78"/>
      <c r="IPB78"/>
      <c r="IPC78"/>
      <c r="IPD78"/>
      <c r="IPE78"/>
      <c r="IPF78"/>
      <c r="IPG78"/>
      <c r="IPH78"/>
      <c r="IPI78"/>
      <c r="IPJ78"/>
      <c r="IPK78"/>
      <c r="IPL78"/>
      <c r="IPM78"/>
      <c r="IPN78"/>
      <c r="IPO78"/>
      <c r="IPP78"/>
      <c r="IPQ78"/>
      <c r="IPR78"/>
      <c r="IPS78"/>
      <c r="IPT78"/>
      <c r="IPU78"/>
      <c r="IPV78"/>
      <c r="IPW78"/>
      <c r="IPX78"/>
      <c r="IPY78"/>
      <c r="IPZ78"/>
      <c r="IQA78"/>
      <c r="IQB78"/>
      <c r="IQC78"/>
      <c r="IQD78"/>
      <c r="IQE78"/>
      <c r="IQF78"/>
      <c r="IQG78"/>
      <c r="IQH78"/>
      <c r="IQI78"/>
      <c r="IQJ78"/>
      <c r="IQK78"/>
      <c r="IQL78"/>
      <c r="IQM78"/>
      <c r="IQN78"/>
      <c r="IQO78"/>
      <c r="IQP78"/>
      <c r="IQQ78"/>
      <c r="IQR78"/>
      <c r="IQS78"/>
      <c r="IQT78"/>
      <c r="IQU78"/>
      <c r="IQV78"/>
      <c r="IQW78"/>
      <c r="IQX78"/>
      <c r="IQY78"/>
      <c r="IQZ78"/>
      <c r="IRA78"/>
      <c r="IRB78"/>
      <c r="IRC78"/>
      <c r="IRD78"/>
      <c r="IRE78"/>
      <c r="IRF78"/>
      <c r="IRG78"/>
      <c r="IRH78"/>
      <c r="IRI78"/>
      <c r="IRJ78"/>
      <c r="IRK78"/>
      <c r="IRL78"/>
      <c r="IRM78"/>
      <c r="IRN78"/>
      <c r="IRO78"/>
      <c r="IRP78"/>
      <c r="IRQ78"/>
      <c r="IRR78"/>
      <c r="IRS78"/>
      <c r="IRT78"/>
      <c r="IRU78"/>
      <c r="IRV78"/>
      <c r="IRW78"/>
      <c r="IRX78"/>
      <c r="IRY78"/>
      <c r="IRZ78"/>
      <c r="ISA78"/>
      <c r="ISB78"/>
      <c r="ISC78"/>
      <c r="ISD78"/>
      <c r="ISE78"/>
      <c r="ISF78"/>
      <c r="ISG78"/>
      <c r="ISH78"/>
      <c r="ISI78"/>
      <c r="ISJ78"/>
      <c r="ISK78"/>
      <c r="ISL78"/>
      <c r="ISM78"/>
      <c r="ISN78"/>
      <c r="ISO78"/>
      <c r="ISP78"/>
      <c r="ISQ78"/>
      <c r="ISR78"/>
      <c r="ISS78"/>
      <c r="IST78"/>
      <c r="ISU78"/>
      <c r="ISV78"/>
      <c r="ISW78"/>
      <c r="ISX78"/>
      <c r="ISY78"/>
      <c r="ISZ78"/>
      <c r="ITA78"/>
      <c r="ITB78"/>
      <c r="ITC78"/>
      <c r="ITD78"/>
      <c r="ITE78"/>
      <c r="ITF78"/>
      <c r="ITG78"/>
      <c r="ITH78"/>
      <c r="ITI78"/>
      <c r="ITJ78"/>
      <c r="ITK78"/>
      <c r="ITL78"/>
      <c r="ITM78"/>
      <c r="ITN78"/>
      <c r="ITO78"/>
      <c r="ITP78"/>
      <c r="ITQ78"/>
      <c r="ITR78"/>
      <c r="ITS78"/>
      <c r="ITT78"/>
      <c r="ITU78"/>
      <c r="ITV78"/>
      <c r="ITW78"/>
      <c r="ITX78"/>
      <c r="ITY78"/>
      <c r="ITZ78"/>
      <c r="IUA78"/>
      <c r="IUB78"/>
      <c r="IUC78"/>
      <c r="IUD78"/>
      <c r="IUE78"/>
      <c r="IUF78"/>
      <c r="IUG78"/>
      <c r="IUH78"/>
      <c r="IUI78"/>
      <c r="IUJ78"/>
      <c r="IUK78"/>
      <c r="IUL78"/>
      <c r="IUM78"/>
      <c r="IUN78"/>
      <c r="IUO78"/>
      <c r="IUP78"/>
      <c r="IUQ78"/>
      <c r="IUR78"/>
      <c r="IUS78"/>
      <c r="IUT78"/>
      <c r="IUU78"/>
      <c r="IUV78"/>
      <c r="IUW78"/>
      <c r="IUX78"/>
      <c r="IUY78"/>
      <c r="IUZ78"/>
      <c r="IVA78"/>
      <c r="IVB78"/>
      <c r="IVC78"/>
      <c r="IVD78"/>
      <c r="IVE78"/>
      <c r="IVF78"/>
      <c r="IVG78"/>
      <c r="IVH78"/>
      <c r="IVI78"/>
      <c r="IVJ78"/>
      <c r="IVK78"/>
      <c r="IVL78"/>
      <c r="IVM78"/>
      <c r="IVN78"/>
      <c r="IVO78"/>
      <c r="IVP78"/>
      <c r="IVQ78"/>
      <c r="IVR78"/>
      <c r="IVS78"/>
      <c r="IVT78"/>
      <c r="IVU78"/>
      <c r="IVV78"/>
      <c r="IVW78"/>
      <c r="IVX78"/>
      <c r="IVY78"/>
      <c r="IVZ78"/>
      <c r="IWA78"/>
      <c r="IWB78"/>
      <c r="IWC78"/>
      <c r="IWD78"/>
      <c r="IWE78"/>
      <c r="IWF78"/>
      <c r="IWG78"/>
      <c r="IWH78"/>
      <c r="IWI78"/>
      <c r="IWJ78"/>
      <c r="IWK78"/>
      <c r="IWL78"/>
      <c r="IWM78"/>
      <c r="IWN78"/>
      <c r="IWO78"/>
      <c r="IWP78"/>
      <c r="IWQ78"/>
      <c r="IWR78"/>
      <c r="IWS78"/>
      <c r="IWT78"/>
      <c r="IWU78"/>
      <c r="IWV78"/>
      <c r="IWW78"/>
      <c r="IWX78"/>
      <c r="IWY78"/>
      <c r="IWZ78"/>
      <c r="IXA78"/>
      <c r="IXB78"/>
      <c r="IXC78"/>
      <c r="IXD78"/>
      <c r="IXE78"/>
      <c r="IXF78"/>
      <c r="IXG78"/>
      <c r="IXH78"/>
      <c r="IXI78"/>
      <c r="IXJ78"/>
      <c r="IXK78"/>
      <c r="IXL78"/>
      <c r="IXM78"/>
      <c r="IXN78"/>
      <c r="IXO78"/>
      <c r="IXP78"/>
      <c r="IXQ78"/>
      <c r="IXR78"/>
      <c r="IXS78"/>
      <c r="IXT78"/>
      <c r="IXU78"/>
      <c r="IXV78"/>
      <c r="IXW78"/>
      <c r="IXX78"/>
      <c r="IXY78"/>
      <c r="IXZ78"/>
      <c r="IYA78"/>
      <c r="IYB78"/>
      <c r="IYC78"/>
      <c r="IYD78"/>
      <c r="IYE78"/>
      <c r="IYF78"/>
      <c r="IYG78"/>
      <c r="IYH78"/>
      <c r="IYI78"/>
      <c r="IYJ78"/>
      <c r="IYK78"/>
      <c r="IYL78"/>
      <c r="IYM78"/>
      <c r="IYN78"/>
      <c r="IYO78"/>
      <c r="IYP78"/>
      <c r="IYQ78"/>
      <c r="IYR78"/>
      <c r="IYS78"/>
      <c r="IYT78"/>
      <c r="IYU78"/>
      <c r="IYV78"/>
      <c r="IYW78"/>
      <c r="IYX78"/>
      <c r="IYY78"/>
      <c r="IYZ78"/>
      <c r="IZA78"/>
      <c r="IZB78"/>
      <c r="IZC78"/>
      <c r="IZD78"/>
      <c r="IZE78"/>
      <c r="IZF78"/>
      <c r="IZG78"/>
      <c r="IZH78"/>
      <c r="IZI78"/>
      <c r="IZJ78"/>
      <c r="IZK78"/>
      <c r="IZL78"/>
      <c r="IZM78"/>
      <c r="IZN78"/>
      <c r="IZO78"/>
      <c r="IZP78"/>
      <c r="IZQ78"/>
      <c r="IZR78"/>
      <c r="IZS78"/>
      <c r="IZT78"/>
      <c r="IZU78"/>
      <c r="IZV78"/>
      <c r="IZW78"/>
      <c r="IZX78"/>
      <c r="IZY78"/>
      <c r="IZZ78"/>
      <c r="JAA78"/>
      <c r="JAB78"/>
      <c r="JAC78"/>
      <c r="JAD78"/>
      <c r="JAE78"/>
      <c r="JAF78"/>
      <c r="JAG78"/>
      <c r="JAH78"/>
      <c r="JAI78"/>
      <c r="JAJ78"/>
      <c r="JAK78"/>
      <c r="JAL78"/>
      <c r="JAM78"/>
      <c r="JAN78"/>
      <c r="JAO78"/>
      <c r="JAP78"/>
      <c r="JAQ78"/>
      <c r="JAR78"/>
      <c r="JAS78"/>
      <c r="JAT78"/>
      <c r="JAU78"/>
      <c r="JAV78"/>
      <c r="JAW78"/>
      <c r="JAX78"/>
      <c r="JAY78"/>
      <c r="JAZ78"/>
      <c r="JBA78"/>
      <c r="JBB78"/>
      <c r="JBC78"/>
      <c r="JBD78"/>
      <c r="JBE78"/>
      <c r="JBF78"/>
      <c r="JBG78"/>
      <c r="JBH78"/>
      <c r="JBI78"/>
      <c r="JBJ78"/>
      <c r="JBK78"/>
      <c r="JBL78"/>
      <c r="JBM78"/>
      <c r="JBN78"/>
      <c r="JBO78"/>
      <c r="JBP78"/>
      <c r="JBQ78"/>
      <c r="JBR78"/>
      <c r="JBS78"/>
      <c r="JBT78"/>
      <c r="JBU78"/>
      <c r="JBV78"/>
      <c r="JBW78"/>
      <c r="JBX78"/>
      <c r="JBY78"/>
      <c r="JBZ78"/>
      <c r="JCA78"/>
      <c r="JCB78"/>
      <c r="JCC78"/>
      <c r="JCD78"/>
      <c r="JCE78"/>
      <c r="JCF78"/>
      <c r="JCG78"/>
      <c r="JCH78"/>
      <c r="JCI78"/>
      <c r="JCJ78"/>
      <c r="JCK78"/>
      <c r="JCL78"/>
      <c r="JCM78"/>
      <c r="JCN78"/>
      <c r="JCO78"/>
      <c r="JCP78"/>
      <c r="JCQ78"/>
      <c r="JCR78"/>
      <c r="JCS78"/>
      <c r="JCT78"/>
      <c r="JCU78"/>
      <c r="JCV78"/>
      <c r="JCW78"/>
      <c r="JCX78"/>
      <c r="JCY78"/>
      <c r="JCZ78"/>
      <c r="JDA78"/>
      <c r="JDB78"/>
      <c r="JDC78"/>
      <c r="JDD78"/>
      <c r="JDE78"/>
      <c r="JDF78"/>
      <c r="JDG78"/>
      <c r="JDH78"/>
      <c r="JDI78"/>
      <c r="JDJ78"/>
      <c r="JDK78"/>
      <c r="JDL78"/>
      <c r="JDM78"/>
      <c r="JDN78"/>
      <c r="JDO78"/>
      <c r="JDP78"/>
      <c r="JDQ78"/>
      <c r="JDR78"/>
      <c r="JDS78"/>
      <c r="JDT78"/>
      <c r="JDU78"/>
      <c r="JDV78"/>
      <c r="JDW78"/>
      <c r="JDX78"/>
      <c r="JDY78"/>
      <c r="JDZ78"/>
      <c r="JEA78"/>
      <c r="JEB78"/>
      <c r="JEC78"/>
      <c r="JED78"/>
      <c r="JEE78"/>
      <c r="JEF78"/>
      <c r="JEG78"/>
      <c r="JEH78"/>
      <c r="JEI78"/>
      <c r="JEJ78"/>
      <c r="JEK78"/>
      <c r="JEL78"/>
      <c r="JEM78"/>
      <c r="JEN78"/>
      <c r="JEO78"/>
      <c r="JEP78"/>
      <c r="JEQ78"/>
      <c r="JER78"/>
      <c r="JES78"/>
      <c r="JET78"/>
      <c r="JEU78"/>
      <c r="JEV78"/>
      <c r="JEW78"/>
      <c r="JEX78"/>
      <c r="JEY78"/>
      <c r="JEZ78"/>
      <c r="JFA78"/>
      <c r="JFB78"/>
      <c r="JFC78"/>
      <c r="JFD78"/>
      <c r="JFE78"/>
      <c r="JFF78"/>
      <c r="JFG78"/>
      <c r="JFH78"/>
      <c r="JFI78"/>
      <c r="JFJ78"/>
      <c r="JFK78"/>
      <c r="JFL78"/>
      <c r="JFM78"/>
      <c r="JFN78"/>
      <c r="JFO78"/>
      <c r="JFP78"/>
      <c r="JFQ78"/>
      <c r="JFR78"/>
      <c r="JFS78"/>
      <c r="JFT78"/>
      <c r="JFU78"/>
      <c r="JFV78"/>
      <c r="JFW78"/>
      <c r="JFX78"/>
      <c r="JFY78"/>
      <c r="JFZ78"/>
      <c r="JGA78"/>
      <c r="JGB78"/>
      <c r="JGC78"/>
      <c r="JGD78"/>
      <c r="JGE78"/>
      <c r="JGF78"/>
      <c r="JGG78"/>
      <c r="JGH78"/>
      <c r="JGI78"/>
      <c r="JGJ78"/>
      <c r="JGK78"/>
      <c r="JGL78"/>
      <c r="JGM78"/>
      <c r="JGN78"/>
      <c r="JGO78"/>
      <c r="JGP78"/>
      <c r="JGQ78"/>
      <c r="JGR78"/>
      <c r="JGS78"/>
      <c r="JGT78"/>
      <c r="JGU78"/>
      <c r="JGV78"/>
      <c r="JGW78"/>
      <c r="JGX78"/>
      <c r="JGY78"/>
      <c r="JGZ78"/>
      <c r="JHA78"/>
      <c r="JHB78"/>
      <c r="JHC78"/>
      <c r="JHD78"/>
      <c r="JHE78"/>
      <c r="JHF78"/>
      <c r="JHG78"/>
      <c r="JHH78"/>
      <c r="JHI78"/>
      <c r="JHJ78"/>
      <c r="JHK78"/>
      <c r="JHL78"/>
      <c r="JHM78"/>
      <c r="JHN78"/>
      <c r="JHO78"/>
      <c r="JHP78"/>
      <c r="JHQ78"/>
      <c r="JHR78"/>
      <c r="JHS78"/>
      <c r="JHT78"/>
      <c r="JHU78"/>
      <c r="JHV78"/>
      <c r="JHW78"/>
      <c r="JHX78"/>
      <c r="JHY78"/>
      <c r="JHZ78"/>
      <c r="JIA78"/>
      <c r="JIB78"/>
      <c r="JIC78"/>
      <c r="JID78"/>
      <c r="JIE78"/>
      <c r="JIF78"/>
      <c r="JIG78"/>
      <c r="JIH78"/>
      <c r="JII78"/>
      <c r="JIJ78"/>
      <c r="JIK78"/>
      <c r="JIL78"/>
      <c r="JIM78"/>
      <c r="JIN78"/>
      <c r="JIO78"/>
      <c r="JIP78"/>
      <c r="JIQ78"/>
      <c r="JIR78"/>
      <c r="JIS78"/>
      <c r="JIT78"/>
      <c r="JIU78"/>
      <c r="JIV78"/>
      <c r="JIW78"/>
      <c r="JIX78"/>
      <c r="JIY78"/>
      <c r="JIZ78"/>
      <c r="JJA78"/>
      <c r="JJB78"/>
      <c r="JJC78"/>
      <c r="JJD78"/>
      <c r="JJE78"/>
      <c r="JJF78"/>
      <c r="JJG78"/>
      <c r="JJH78"/>
      <c r="JJI78"/>
      <c r="JJJ78"/>
      <c r="JJK78"/>
      <c r="JJL78"/>
      <c r="JJM78"/>
      <c r="JJN78"/>
      <c r="JJO78"/>
      <c r="JJP78"/>
      <c r="JJQ78"/>
      <c r="JJR78"/>
      <c r="JJS78"/>
      <c r="JJT78"/>
      <c r="JJU78"/>
      <c r="JJV78"/>
      <c r="JJW78"/>
      <c r="JJX78"/>
      <c r="JJY78"/>
      <c r="JJZ78"/>
      <c r="JKA78"/>
      <c r="JKB78"/>
      <c r="JKC78"/>
      <c r="JKD78"/>
      <c r="JKE78"/>
      <c r="JKF78"/>
      <c r="JKG78"/>
      <c r="JKH78"/>
      <c r="JKI78"/>
      <c r="JKJ78"/>
      <c r="JKK78"/>
      <c r="JKL78"/>
      <c r="JKM78"/>
      <c r="JKN78"/>
      <c r="JKO78"/>
      <c r="JKP78"/>
      <c r="JKQ78"/>
      <c r="JKR78"/>
      <c r="JKS78"/>
      <c r="JKT78"/>
      <c r="JKU78"/>
      <c r="JKV78"/>
      <c r="JKW78"/>
      <c r="JKX78"/>
      <c r="JKY78"/>
      <c r="JKZ78"/>
      <c r="JLA78"/>
      <c r="JLB78"/>
      <c r="JLC78"/>
      <c r="JLD78"/>
      <c r="JLE78"/>
      <c r="JLF78"/>
      <c r="JLG78"/>
      <c r="JLH78"/>
      <c r="JLI78"/>
      <c r="JLJ78"/>
      <c r="JLK78"/>
      <c r="JLL78"/>
      <c r="JLM78"/>
      <c r="JLN78"/>
      <c r="JLO78"/>
      <c r="JLP78"/>
      <c r="JLQ78"/>
      <c r="JLR78"/>
      <c r="JLS78"/>
      <c r="JLT78"/>
      <c r="JLU78"/>
      <c r="JLV78"/>
      <c r="JLW78"/>
      <c r="JLX78"/>
      <c r="JLY78"/>
      <c r="JLZ78"/>
      <c r="JMA78"/>
      <c r="JMB78"/>
      <c r="JMC78"/>
      <c r="JMD78"/>
      <c r="JME78"/>
      <c r="JMF78"/>
      <c r="JMG78"/>
      <c r="JMH78"/>
      <c r="JMI78"/>
      <c r="JMJ78"/>
      <c r="JMK78"/>
      <c r="JML78"/>
      <c r="JMM78"/>
      <c r="JMN78"/>
      <c r="JMO78"/>
      <c r="JMP78"/>
      <c r="JMQ78"/>
      <c r="JMR78"/>
      <c r="JMS78"/>
      <c r="JMT78"/>
      <c r="JMU78"/>
      <c r="JMV78"/>
      <c r="JMW78"/>
      <c r="JMX78"/>
      <c r="JMY78"/>
      <c r="JMZ78"/>
      <c r="JNA78"/>
      <c r="JNB78"/>
      <c r="JNC78"/>
      <c r="JND78"/>
      <c r="JNE78"/>
      <c r="JNF78"/>
      <c r="JNG78"/>
      <c r="JNH78"/>
      <c r="JNI78"/>
      <c r="JNJ78"/>
      <c r="JNK78"/>
      <c r="JNL78"/>
      <c r="JNM78"/>
      <c r="JNN78"/>
      <c r="JNO78"/>
      <c r="JNP78"/>
      <c r="JNQ78"/>
      <c r="JNR78"/>
      <c r="JNS78"/>
      <c r="JNT78"/>
      <c r="JNU78"/>
      <c r="JNV78"/>
      <c r="JNW78"/>
      <c r="JNX78"/>
      <c r="JNY78"/>
      <c r="JNZ78"/>
      <c r="JOA78"/>
      <c r="JOB78"/>
      <c r="JOC78"/>
      <c r="JOD78"/>
      <c r="JOE78"/>
      <c r="JOF78"/>
      <c r="JOG78"/>
      <c r="JOH78"/>
      <c r="JOI78"/>
      <c r="JOJ78"/>
      <c r="JOK78"/>
      <c r="JOL78"/>
      <c r="JOM78"/>
      <c r="JON78"/>
      <c r="JOO78"/>
      <c r="JOP78"/>
      <c r="JOQ78"/>
      <c r="JOR78"/>
      <c r="JOS78"/>
      <c r="JOT78"/>
      <c r="JOU78"/>
      <c r="JOV78"/>
      <c r="JOW78"/>
      <c r="JOX78"/>
      <c r="JOY78"/>
      <c r="JOZ78"/>
      <c r="JPA78"/>
      <c r="JPB78"/>
      <c r="JPC78"/>
      <c r="JPD78"/>
      <c r="JPE78"/>
      <c r="JPF78"/>
      <c r="JPG78"/>
      <c r="JPH78"/>
      <c r="JPI78"/>
      <c r="JPJ78"/>
      <c r="JPK78"/>
      <c r="JPL78"/>
      <c r="JPM78"/>
      <c r="JPN78"/>
      <c r="JPO78"/>
      <c r="JPP78"/>
      <c r="JPQ78"/>
      <c r="JPR78"/>
      <c r="JPS78"/>
      <c r="JPT78"/>
      <c r="JPU78"/>
      <c r="JPV78"/>
      <c r="JPW78"/>
      <c r="JPX78"/>
      <c r="JPY78"/>
      <c r="JPZ78"/>
      <c r="JQA78"/>
      <c r="JQB78"/>
      <c r="JQC78"/>
      <c r="JQD78"/>
      <c r="JQE78"/>
      <c r="JQF78"/>
      <c r="JQG78"/>
      <c r="JQH78"/>
      <c r="JQI78"/>
      <c r="JQJ78"/>
      <c r="JQK78"/>
      <c r="JQL78"/>
      <c r="JQM78"/>
      <c r="JQN78"/>
      <c r="JQO78"/>
      <c r="JQP78"/>
      <c r="JQQ78"/>
      <c r="JQR78"/>
      <c r="JQS78"/>
      <c r="JQT78"/>
      <c r="JQU78"/>
      <c r="JQV78"/>
      <c r="JQW78"/>
      <c r="JQX78"/>
      <c r="JQY78"/>
      <c r="JQZ78"/>
      <c r="JRA78"/>
      <c r="JRB78"/>
      <c r="JRC78"/>
      <c r="JRD78"/>
      <c r="JRE78"/>
      <c r="JRF78"/>
      <c r="JRG78"/>
      <c r="JRH78"/>
      <c r="JRI78"/>
      <c r="JRJ78"/>
      <c r="JRK78"/>
      <c r="JRL78"/>
      <c r="JRM78"/>
      <c r="JRN78"/>
      <c r="JRO78"/>
      <c r="JRP78"/>
      <c r="JRQ78"/>
      <c r="JRR78"/>
      <c r="JRS78"/>
      <c r="JRT78"/>
      <c r="JRU78"/>
      <c r="JRV78"/>
      <c r="JRW78"/>
      <c r="JRX78"/>
      <c r="JRY78"/>
      <c r="JRZ78"/>
      <c r="JSA78"/>
      <c r="JSB78"/>
      <c r="JSC78"/>
      <c r="JSD78"/>
      <c r="JSE78"/>
      <c r="JSF78"/>
      <c r="JSG78"/>
      <c r="JSH78"/>
      <c r="JSI78"/>
      <c r="JSJ78"/>
      <c r="JSK78"/>
      <c r="JSL78"/>
      <c r="JSM78"/>
      <c r="JSN78"/>
      <c r="JSO78"/>
      <c r="JSP78"/>
      <c r="JSQ78"/>
      <c r="JSR78"/>
      <c r="JSS78"/>
      <c r="JST78"/>
      <c r="JSU78"/>
      <c r="JSV78"/>
      <c r="JSW78"/>
      <c r="JSX78"/>
      <c r="JSY78"/>
      <c r="JSZ78"/>
      <c r="JTA78"/>
      <c r="JTB78"/>
      <c r="JTC78"/>
      <c r="JTD78"/>
      <c r="JTE78"/>
      <c r="JTF78"/>
      <c r="JTG78"/>
      <c r="JTH78"/>
      <c r="JTI78"/>
      <c r="JTJ78"/>
      <c r="JTK78"/>
      <c r="JTL78"/>
      <c r="JTM78"/>
      <c r="JTN78"/>
      <c r="JTO78"/>
      <c r="JTP78"/>
      <c r="JTQ78"/>
      <c r="JTR78"/>
      <c r="JTS78"/>
      <c r="JTT78"/>
      <c r="JTU78"/>
      <c r="JTV78"/>
      <c r="JTW78"/>
      <c r="JTX78"/>
      <c r="JTY78"/>
      <c r="JTZ78"/>
      <c r="JUA78"/>
      <c r="JUB78"/>
      <c r="JUC78"/>
      <c r="JUD78"/>
      <c r="JUE78"/>
      <c r="JUF78"/>
      <c r="JUG78"/>
      <c r="JUH78"/>
      <c r="JUI78"/>
      <c r="JUJ78"/>
      <c r="JUK78"/>
      <c r="JUL78"/>
      <c r="JUM78"/>
      <c r="JUN78"/>
      <c r="JUO78"/>
      <c r="JUP78"/>
      <c r="JUQ78"/>
      <c r="JUR78"/>
      <c r="JUS78"/>
      <c r="JUT78"/>
      <c r="JUU78"/>
      <c r="JUV78"/>
      <c r="JUW78"/>
      <c r="JUX78"/>
      <c r="JUY78"/>
      <c r="JUZ78"/>
      <c r="JVA78"/>
      <c r="JVB78"/>
      <c r="JVC78"/>
      <c r="JVD78"/>
      <c r="JVE78"/>
      <c r="JVF78"/>
      <c r="JVG78"/>
      <c r="JVH78"/>
      <c r="JVI78"/>
      <c r="JVJ78"/>
      <c r="JVK78"/>
      <c r="JVL78"/>
      <c r="JVM78"/>
      <c r="JVN78"/>
      <c r="JVO78"/>
      <c r="JVP78"/>
      <c r="JVQ78"/>
      <c r="JVR78"/>
      <c r="JVS78"/>
      <c r="JVT78"/>
      <c r="JVU78"/>
      <c r="JVV78"/>
      <c r="JVW78"/>
      <c r="JVX78"/>
      <c r="JVY78"/>
      <c r="JVZ78"/>
      <c r="JWA78"/>
      <c r="JWB78"/>
      <c r="JWC78"/>
      <c r="JWD78"/>
      <c r="JWE78"/>
      <c r="JWF78"/>
      <c r="JWG78"/>
      <c r="JWH78"/>
      <c r="JWI78"/>
      <c r="JWJ78"/>
      <c r="JWK78"/>
      <c r="JWL78"/>
      <c r="JWM78"/>
      <c r="JWN78"/>
      <c r="JWO78"/>
      <c r="JWP78"/>
      <c r="JWQ78"/>
      <c r="JWR78"/>
      <c r="JWS78"/>
      <c r="JWT78"/>
      <c r="JWU78"/>
      <c r="JWV78"/>
      <c r="JWW78"/>
      <c r="JWX78"/>
      <c r="JWY78"/>
      <c r="JWZ78"/>
      <c r="JXA78"/>
      <c r="JXB78"/>
      <c r="JXC78"/>
      <c r="JXD78"/>
      <c r="JXE78"/>
      <c r="JXF78"/>
      <c r="JXG78"/>
      <c r="JXH78"/>
      <c r="JXI78"/>
      <c r="JXJ78"/>
      <c r="JXK78"/>
      <c r="JXL78"/>
      <c r="JXM78"/>
      <c r="JXN78"/>
      <c r="JXO78"/>
      <c r="JXP78"/>
      <c r="JXQ78"/>
      <c r="JXR78"/>
      <c r="JXS78"/>
      <c r="JXT78"/>
      <c r="JXU78"/>
      <c r="JXV78"/>
      <c r="JXW78"/>
      <c r="JXX78"/>
      <c r="JXY78"/>
      <c r="JXZ78"/>
      <c r="JYA78"/>
      <c r="JYB78"/>
      <c r="JYC78"/>
      <c r="JYD78"/>
      <c r="JYE78"/>
      <c r="JYF78"/>
      <c r="JYG78"/>
      <c r="JYH78"/>
      <c r="JYI78"/>
      <c r="JYJ78"/>
      <c r="JYK78"/>
      <c r="JYL78"/>
      <c r="JYM78"/>
      <c r="JYN78"/>
      <c r="JYO78"/>
      <c r="JYP78"/>
      <c r="JYQ78"/>
      <c r="JYR78"/>
      <c r="JYS78"/>
      <c r="JYT78"/>
      <c r="JYU78"/>
      <c r="JYV78"/>
      <c r="JYW78"/>
      <c r="JYX78"/>
      <c r="JYY78"/>
      <c r="JYZ78"/>
      <c r="JZA78"/>
      <c r="JZB78"/>
      <c r="JZC78"/>
      <c r="JZD78"/>
      <c r="JZE78"/>
      <c r="JZF78"/>
      <c r="JZG78"/>
      <c r="JZH78"/>
      <c r="JZI78"/>
      <c r="JZJ78"/>
      <c r="JZK78"/>
      <c r="JZL78"/>
      <c r="JZM78"/>
      <c r="JZN78"/>
      <c r="JZO78"/>
      <c r="JZP78"/>
      <c r="JZQ78"/>
      <c r="JZR78"/>
      <c r="JZS78"/>
      <c r="JZT78"/>
      <c r="JZU78"/>
      <c r="JZV78"/>
      <c r="JZW78"/>
      <c r="JZX78"/>
      <c r="JZY78"/>
      <c r="JZZ78"/>
      <c r="KAA78"/>
      <c r="KAB78"/>
      <c r="KAC78"/>
      <c r="KAD78"/>
      <c r="KAE78"/>
      <c r="KAF78"/>
      <c r="KAG78"/>
      <c r="KAH78"/>
      <c r="KAI78"/>
      <c r="KAJ78"/>
      <c r="KAK78"/>
      <c r="KAL78"/>
      <c r="KAM78"/>
      <c r="KAN78"/>
      <c r="KAO78"/>
      <c r="KAP78"/>
      <c r="KAQ78"/>
      <c r="KAR78"/>
      <c r="KAS78"/>
      <c r="KAT78"/>
      <c r="KAU78"/>
      <c r="KAV78"/>
      <c r="KAW78"/>
      <c r="KAX78"/>
      <c r="KAY78"/>
      <c r="KAZ78"/>
      <c r="KBA78"/>
      <c r="KBB78"/>
      <c r="KBC78"/>
      <c r="KBD78"/>
      <c r="KBE78"/>
      <c r="KBF78"/>
      <c r="KBG78"/>
      <c r="KBH78"/>
      <c r="KBI78"/>
      <c r="KBJ78"/>
      <c r="KBK78"/>
      <c r="KBL78"/>
      <c r="KBM78"/>
      <c r="KBN78"/>
      <c r="KBO78"/>
      <c r="KBP78"/>
      <c r="KBQ78"/>
      <c r="KBR78"/>
      <c r="KBS78"/>
      <c r="KBT78"/>
      <c r="KBU78"/>
      <c r="KBV78"/>
      <c r="KBW78"/>
      <c r="KBX78"/>
      <c r="KBY78"/>
      <c r="KBZ78"/>
      <c r="KCA78"/>
      <c r="KCB78"/>
      <c r="KCC78"/>
      <c r="KCD78"/>
      <c r="KCE78"/>
      <c r="KCF78"/>
      <c r="KCG78"/>
      <c r="KCH78"/>
      <c r="KCI78"/>
      <c r="KCJ78"/>
      <c r="KCK78"/>
      <c r="KCL78"/>
      <c r="KCM78"/>
      <c r="KCN78"/>
      <c r="KCO78"/>
      <c r="KCP78"/>
      <c r="KCQ78"/>
      <c r="KCR78"/>
      <c r="KCS78"/>
      <c r="KCT78"/>
      <c r="KCU78"/>
      <c r="KCV78"/>
      <c r="KCW78"/>
      <c r="KCX78"/>
      <c r="KCY78"/>
      <c r="KCZ78"/>
      <c r="KDA78"/>
      <c r="KDB78"/>
      <c r="KDC78"/>
      <c r="KDD78"/>
      <c r="KDE78"/>
      <c r="KDF78"/>
      <c r="KDG78"/>
      <c r="KDH78"/>
      <c r="KDI78"/>
      <c r="KDJ78"/>
      <c r="KDK78"/>
      <c r="KDL78"/>
      <c r="KDM78"/>
      <c r="KDN78"/>
      <c r="KDO78"/>
      <c r="KDP78"/>
      <c r="KDQ78"/>
      <c r="KDR78"/>
      <c r="KDS78"/>
      <c r="KDT78"/>
      <c r="KDU78"/>
      <c r="KDV78"/>
      <c r="KDW78"/>
      <c r="KDX78"/>
      <c r="KDY78"/>
      <c r="KDZ78"/>
      <c r="KEA78"/>
      <c r="KEB78"/>
      <c r="KEC78"/>
      <c r="KED78"/>
      <c r="KEE78"/>
      <c r="KEF78"/>
      <c r="KEG78"/>
      <c r="KEH78"/>
      <c r="KEI78"/>
      <c r="KEJ78"/>
      <c r="KEK78"/>
      <c r="KEL78"/>
      <c r="KEM78"/>
      <c r="KEN78"/>
      <c r="KEO78"/>
      <c r="KEP78"/>
      <c r="KEQ78"/>
      <c r="KER78"/>
      <c r="KES78"/>
      <c r="KET78"/>
      <c r="KEU78"/>
      <c r="KEV78"/>
      <c r="KEW78"/>
      <c r="KEX78"/>
      <c r="KEY78"/>
      <c r="KEZ78"/>
      <c r="KFA78"/>
      <c r="KFB78"/>
      <c r="KFC78"/>
      <c r="KFD78"/>
      <c r="KFE78"/>
      <c r="KFF78"/>
      <c r="KFG78"/>
      <c r="KFH78"/>
      <c r="KFI78"/>
      <c r="KFJ78"/>
      <c r="KFK78"/>
      <c r="KFL78"/>
      <c r="KFM78"/>
      <c r="KFN78"/>
      <c r="KFO78"/>
      <c r="KFP78"/>
      <c r="KFQ78"/>
      <c r="KFR78"/>
      <c r="KFS78"/>
      <c r="KFT78"/>
      <c r="KFU78"/>
      <c r="KFV78"/>
      <c r="KFW78"/>
      <c r="KFX78"/>
      <c r="KFY78"/>
      <c r="KFZ78"/>
      <c r="KGA78"/>
      <c r="KGB78"/>
      <c r="KGC78"/>
      <c r="KGD78"/>
      <c r="KGE78"/>
      <c r="KGF78"/>
      <c r="KGG78"/>
      <c r="KGH78"/>
      <c r="KGI78"/>
      <c r="KGJ78"/>
      <c r="KGK78"/>
      <c r="KGL78"/>
      <c r="KGM78"/>
      <c r="KGN78"/>
      <c r="KGO78"/>
      <c r="KGP78"/>
      <c r="KGQ78"/>
      <c r="KGR78"/>
      <c r="KGS78"/>
      <c r="KGT78"/>
      <c r="KGU78"/>
      <c r="KGV78"/>
      <c r="KGW78"/>
      <c r="KGX78"/>
      <c r="KGY78"/>
      <c r="KGZ78"/>
      <c r="KHA78"/>
      <c r="KHB78"/>
      <c r="KHC78"/>
      <c r="KHD78"/>
      <c r="KHE78"/>
      <c r="KHF78"/>
      <c r="KHG78"/>
      <c r="KHH78"/>
      <c r="KHI78"/>
      <c r="KHJ78"/>
      <c r="KHK78"/>
      <c r="KHL78"/>
      <c r="KHM78"/>
      <c r="KHN78"/>
      <c r="KHO78"/>
      <c r="KHP78"/>
      <c r="KHQ78"/>
      <c r="KHR78"/>
      <c r="KHS78"/>
      <c r="KHT78"/>
      <c r="KHU78"/>
      <c r="KHV78"/>
      <c r="KHW78"/>
      <c r="KHX78"/>
      <c r="KHY78"/>
      <c r="KHZ78"/>
      <c r="KIA78"/>
      <c r="KIB78"/>
      <c r="KIC78"/>
      <c r="KID78"/>
      <c r="KIE78"/>
      <c r="KIF78"/>
      <c r="KIG78"/>
      <c r="KIH78"/>
      <c r="KII78"/>
      <c r="KIJ78"/>
      <c r="KIK78"/>
      <c r="KIL78"/>
      <c r="KIM78"/>
      <c r="KIN78"/>
      <c r="KIO78"/>
      <c r="KIP78"/>
      <c r="KIQ78"/>
      <c r="KIR78"/>
      <c r="KIS78"/>
      <c r="KIT78"/>
      <c r="KIU78"/>
      <c r="KIV78"/>
      <c r="KIW78"/>
      <c r="KIX78"/>
      <c r="KIY78"/>
      <c r="KIZ78"/>
      <c r="KJA78"/>
      <c r="KJB78"/>
      <c r="KJC78"/>
      <c r="KJD78"/>
      <c r="KJE78"/>
      <c r="KJF78"/>
      <c r="KJG78"/>
      <c r="KJH78"/>
      <c r="KJI78"/>
      <c r="KJJ78"/>
      <c r="KJK78"/>
      <c r="KJL78"/>
      <c r="KJM78"/>
      <c r="KJN78"/>
      <c r="KJO78"/>
      <c r="KJP78"/>
      <c r="KJQ78"/>
      <c r="KJR78"/>
      <c r="KJS78"/>
      <c r="KJT78"/>
      <c r="KJU78"/>
      <c r="KJV78"/>
      <c r="KJW78"/>
      <c r="KJX78"/>
      <c r="KJY78"/>
      <c r="KJZ78"/>
      <c r="KKA78"/>
      <c r="KKB78"/>
      <c r="KKC78"/>
      <c r="KKD78"/>
      <c r="KKE78"/>
      <c r="KKF78"/>
      <c r="KKG78"/>
      <c r="KKH78"/>
      <c r="KKI78"/>
      <c r="KKJ78"/>
      <c r="KKK78"/>
      <c r="KKL78"/>
      <c r="KKM78"/>
      <c r="KKN78"/>
      <c r="KKO78"/>
      <c r="KKP78"/>
      <c r="KKQ78"/>
      <c r="KKR78"/>
      <c r="KKS78"/>
      <c r="KKT78"/>
      <c r="KKU78"/>
      <c r="KKV78"/>
      <c r="KKW78"/>
      <c r="KKX78"/>
      <c r="KKY78"/>
      <c r="KKZ78"/>
      <c r="KLA78"/>
      <c r="KLB78"/>
      <c r="KLC78"/>
      <c r="KLD78"/>
      <c r="KLE78"/>
      <c r="KLF78"/>
      <c r="KLG78"/>
      <c r="KLH78"/>
      <c r="KLI78"/>
      <c r="KLJ78"/>
      <c r="KLK78"/>
      <c r="KLL78"/>
      <c r="KLM78"/>
      <c r="KLN78"/>
      <c r="KLO78"/>
      <c r="KLP78"/>
      <c r="KLQ78"/>
      <c r="KLR78"/>
      <c r="KLS78"/>
      <c r="KLT78"/>
      <c r="KLU78"/>
      <c r="KLV78"/>
      <c r="KLW78"/>
      <c r="KLX78"/>
      <c r="KLY78"/>
      <c r="KLZ78"/>
      <c r="KMA78"/>
      <c r="KMB78"/>
      <c r="KMC78"/>
      <c r="KMD78"/>
      <c r="KME78"/>
      <c r="KMF78"/>
      <c r="KMG78"/>
      <c r="KMH78"/>
      <c r="KMI78"/>
      <c r="KMJ78"/>
      <c r="KMK78"/>
      <c r="KML78"/>
      <c r="KMM78"/>
      <c r="KMN78"/>
      <c r="KMO78"/>
      <c r="KMP78"/>
      <c r="KMQ78"/>
      <c r="KMR78"/>
      <c r="KMS78"/>
      <c r="KMT78"/>
      <c r="KMU78"/>
      <c r="KMV78"/>
      <c r="KMW78"/>
      <c r="KMX78"/>
      <c r="KMY78"/>
      <c r="KMZ78"/>
      <c r="KNA78"/>
      <c r="KNB78"/>
      <c r="KNC78"/>
      <c r="KND78"/>
      <c r="KNE78"/>
      <c r="KNF78"/>
      <c r="KNG78"/>
      <c r="KNH78"/>
      <c r="KNI78"/>
      <c r="KNJ78"/>
      <c r="KNK78"/>
      <c r="KNL78"/>
      <c r="KNM78"/>
      <c r="KNN78"/>
      <c r="KNO78"/>
      <c r="KNP78"/>
      <c r="KNQ78"/>
      <c r="KNR78"/>
      <c r="KNS78"/>
      <c r="KNT78"/>
      <c r="KNU78"/>
      <c r="KNV78"/>
      <c r="KNW78"/>
      <c r="KNX78"/>
      <c r="KNY78"/>
      <c r="KNZ78"/>
      <c r="KOA78"/>
      <c r="KOB78"/>
      <c r="KOC78"/>
      <c r="KOD78"/>
      <c r="KOE78"/>
      <c r="KOF78"/>
      <c r="KOG78"/>
      <c r="KOH78"/>
      <c r="KOI78"/>
      <c r="KOJ78"/>
      <c r="KOK78"/>
      <c r="KOL78"/>
      <c r="KOM78"/>
      <c r="KON78"/>
      <c r="KOO78"/>
      <c r="KOP78"/>
      <c r="KOQ78"/>
      <c r="KOR78"/>
      <c r="KOS78"/>
      <c r="KOT78"/>
      <c r="KOU78"/>
      <c r="KOV78"/>
      <c r="KOW78"/>
      <c r="KOX78"/>
      <c r="KOY78"/>
      <c r="KOZ78"/>
      <c r="KPA78"/>
      <c r="KPB78"/>
      <c r="KPC78"/>
      <c r="KPD78"/>
      <c r="KPE78"/>
      <c r="KPF78"/>
      <c r="KPG78"/>
      <c r="KPH78"/>
      <c r="KPI78"/>
      <c r="KPJ78"/>
      <c r="KPK78"/>
      <c r="KPL78"/>
      <c r="KPM78"/>
      <c r="KPN78"/>
      <c r="KPO78"/>
      <c r="KPP78"/>
      <c r="KPQ78"/>
      <c r="KPR78"/>
      <c r="KPS78"/>
      <c r="KPT78"/>
      <c r="KPU78"/>
      <c r="KPV78"/>
      <c r="KPW78"/>
      <c r="KPX78"/>
      <c r="KPY78"/>
      <c r="KPZ78"/>
      <c r="KQA78"/>
      <c r="KQB78"/>
      <c r="KQC78"/>
      <c r="KQD78"/>
      <c r="KQE78"/>
      <c r="KQF78"/>
      <c r="KQG78"/>
      <c r="KQH78"/>
      <c r="KQI78"/>
      <c r="KQJ78"/>
      <c r="KQK78"/>
      <c r="KQL78"/>
      <c r="KQM78"/>
      <c r="KQN78"/>
      <c r="KQO78"/>
      <c r="KQP78"/>
      <c r="KQQ78"/>
      <c r="KQR78"/>
      <c r="KQS78"/>
      <c r="KQT78"/>
      <c r="KQU78"/>
      <c r="KQV78"/>
      <c r="KQW78"/>
      <c r="KQX78"/>
      <c r="KQY78"/>
      <c r="KQZ78"/>
      <c r="KRA78"/>
      <c r="KRB78"/>
      <c r="KRC78"/>
      <c r="KRD78"/>
      <c r="KRE78"/>
      <c r="KRF78"/>
      <c r="KRG78"/>
      <c r="KRH78"/>
      <c r="KRI78"/>
      <c r="KRJ78"/>
      <c r="KRK78"/>
      <c r="KRL78"/>
      <c r="KRM78"/>
      <c r="KRN78"/>
      <c r="KRO78"/>
      <c r="KRP78"/>
      <c r="KRQ78"/>
      <c r="KRR78"/>
      <c r="KRS78"/>
      <c r="KRT78"/>
      <c r="KRU78"/>
      <c r="KRV78"/>
      <c r="KRW78"/>
      <c r="KRX78"/>
      <c r="KRY78"/>
      <c r="KRZ78"/>
      <c r="KSA78"/>
      <c r="KSB78"/>
      <c r="KSC78"/>
      <c r="KSD78"/>
      <c r="KSE78"/>
      <c r="KSF78"/>
      <c r="KSG78"/>
      <c r="KSH78"/>
      <c r="KSI78"/>
      <c r="KSJ78"/>
      <c r="KSK78"/>
      <c r="KSL78"/>
      <c r="KSM78"/>
      <c r="KSN78"/>
      <c r="KSO78"/>
      <c r="KSP78"/>
      <c r="KSQ78"/>
      <c r="KSR78"/>
      <c r="KSS78"/>
      <c r="KST78"/>
      <c r="KSU78"/>
      <c r="KSV78"/>
      <c r="KSW78"/>
      <c r="KSX78"/>
      <c r="KSY78"/>
      <c r="KSZ78"/>
      <c r="KTA78"/>
      <c r="KTB78"/>
      <c r="KTC78"/>
      <c r="KTD78"/>
      <c r="KTE78"/>
      <c r="KTF78"/>
      <c r="KTG78"/>
      <c r="KTH78"/>
      <c r="KTI78"/>
      <c r="KTJ78"/>
      <c r="KTK78"/>
      <c r="KTL78"/>
      <c r="KTM78"/>
      <c r="KTN78"/>
      <c r="KTO78"/>
      <c r="KTP78"/>
      <c r="KTQ78"/>
      <c r="KTR78"/>
      <c r="KTS78"/>
      <c r="KTT78"/>
      <c r="KTU78"/>
      <c r="KTV78"/>
      <c r="KTW78"/>
      <c r="KTX78"/>
      <c r="KTY78"/>
      <c r="KTZ78"/>
      <c r="KUA78"/>
      <c r="KUB78"/>
      <c r="KUC78"/>
      <c r="KUD78"/>
      <c r="KUE78"/>
      <c r="KUF78"/>
      <c r="KUG78"/>
      <c r="KUH78"/>
      <c r="KUI78"/>
      <c r="KUJ78"/>
      <c r="KUK78"/>
      <c r="KUL78"/>
      <c r="KUM78"/>
      <c r="KUN78"/>
      <c r="KUO78"/>
      <c r="KUP78"/>
      <c r="KUQ78"/>
      <c r="KUR78"/>
      <c r="KUS78"/>
      <c r="KUT78"/>
      <c r="KUU78"/>
      <c r="KUV78"/>
      <c r="KUW78"/>
      <c r="KUX78"/>
      <c r="KUY78"/>
      <c r="KUZ78"/>
      <c r="KVA78"/>
      <c r="KVB78"/>
      <c r="KVC78"/>
      <c r="KVD78"/>
      <c r="KVE78"/>
      <c r="KVF78"/>
      <c r="KVG78"/>
      <c r="KVH78"/>
      <c r="KVI78"/>
      <c r="KVJ78"/>
      <c r="KVK78"/>
      <c r="KVL78"/>
      <c r="KVM78"/>
      <c r="KVN78"/>
      <c r="KVO78"/>
      <c r="KVP78"/>
      <c r="KVQ78"/>
      <c r="KVR78"/>
      <c r="KVS78"/>
      <c r="KVT78"/>
      <c r="KVU78"/>
      <c r="KVV78"/>
      <c r="KVW78"/>
      <c r="KVX78"/>
      <c r="KVY78"/>
      <c r="KVZ78"/>
      <c r="KWA78"/>
      <c r="KWB78"/>
      <c r="KWC78"/>
      <c r="KWD78"/>
      <c r="KWE78"/>
      <c r="KWF78"/>
      <c r="KWG78"/>
      <c r="KWH78"/>
      <c r="KWI78"/>
      <c r="KWJ78"/>
      <c r="KWK78"/>
      <c r="KWL78"/>
      <c r="KWM78"/>
      <c r="KWN78"/>
      <c r="KWO78"/>
      <c r="KWP78"/>
      <c r="KWQ78"/>
      <c r="KWR78"/>
      <c r="KWS78"/>
      <c r="KWT78"/>
      <c r="KWU78"/>
      <c r="KWV78"/>
      <c r="KWW78"/>
      <c r="KWX78"/>
      <c r="KWY78"/>
      <c r="KWZ78"/>
      <c r="KXA78"/>
      <c r="KXB78"/>
      <c r="KXC78"/>
      <c r="KXD78"/>
      <c r="KXE78"/>
      <c r="KXF78"/>
      <c r="KXG78"/>
      <c r="KXH78"/>
      <c r="KXI78"/>
      <c r="KXJ78"/>
      <c r="KXK78"/>
      <c r="KXL78"/>
      <c r="KXM78"/>
      <c r="KXN78"/>
      <c r="KXO78"/>
      <c r="KXP78"/>
      <c r="KXQ78"/>
      <c r="KXR78"/>
      <c r="KXS78"/>
      <c r="KXT78"/>
      <c r="KXU78"/>
      <c r="KXV78"/>
      <c r="KXW78"/>
      <c r="KXX78"/>
      <c r="KXY78"/>
      <c r="KXZ78"/>
      <c r="KYA78"/>
      <c r="KYB78"/>
      <c r="KYC78"/>
      <c r="KYD78"/>
      <c r="KYE78"/>
      <c r="KYF78"/>
      <c r="KYG78"/>
      <c r="KYH78"/>
      <c r="KYI78"/>
      <c r="KYJ78"/>
      <c r="KYK78"/>
      <c r="KYL78"/>
      <c r="KYM78"/>
      <c r="KYN78"/>
      <c r="KYO78"/>
      <c r="KYP78"/>
      <c r="KYQ78"/>
      <c r="KYR78"/>
      <c r="KYS78"/>
      <c r="KYT78"/>
      <c r="KYU78"/>
      <c r="KYV78"/>
      <c r="KYW78"/>
      <c r="KYX78"/>
      <c r="KYY78"/>
      <c r="KYZ78"/>
      <c r="KZA78"/>
      <c r="KZB78"/>
      <c r="KZC78"/>
      <c r="KZD78"/>
      <c r="KZE78"/>
      <c r="KZF78"/>
      <c r="KZG78"/>
      <c r="KZH78"/>
      <c r="KZI78"/>
      <c r="KZJ78"/>
      <c r="KZK78"/>
      <c r="KZL78"/>
      <c r="KZM78"/>
      <c r="KZN78"/>
      <c r="KZO78"/>
      <c r="KZP78"/>
      <c r="KZQ78"/>
      <c r="KZR78"/>
      <c r="KZS78"/>
      <c r="KZT78"/>
      <c r="KZU78"/>
      <c r="KZV78"/>
      <c r="KZW78"/>
      <c r="KZX78"/>
      <c r="KZY78"/>
      <c r="KZZ78"/>
      <c r="LAA78"/>
      <c r="LAB78"/>
      <c r="LAC78"/>
      <c r="LAD78"/>
      <c r="LAE78"/>
      <c r="LAF78"/>
      <c r="LAG78"/>
      <c r="LAH78"/>
      <c r="LAI78"/>
      <c r="LAJ78"/>
      <c r="LAK78"/>
      <c r="LAL78"/>
      <c r="LAM78"/>
      <c r="LAN78"/>
      <c r="LAO78"/>
      <c r="LAP78"/>
      <c r="LAQ78"/>
      <c r="LAR78"/>
      <c r="LAS78"/>
      <c r="LAT78"/>
      <c r="LAU78"/>
      <c r="LAV78"/>
      <c r="LAW78"/>
      <c r="LAX78"/>
      <c r="LAY78"/>
      <c r="LAZ78"/>
      <c r="LBA78"/>
      <c r="LBB78"/>
      <c r="LBC78"/>
      <c r="LBD78"/>
      <c r="LBE78"/>
      <c r="LBF78"/>
      <c r="LBG78"/>
      <c r="LBH78"/>
      <c r="LBI78"/>
      <c r="LBJ78"/>
      <c r="LBK78"/>
      <c r="LBL78"/>
      <c r="LBM78"/>
      <c r="LBN78"/>
      <c r="LBO78"/>
      <c r="LBP78"/>
      <c r="LBQ78"/>
      <c r="LBR78"/>
      <c r="LBS78"/>
      <c r="LBT78"/>
      <c r="LBU78"/>
      <c r="LBV78"/>
      <c r="LBW78"/>
      <c r="LBX78"/>
      <c r="LBY78"/>
      <c r="LBZ78"/>
      <c r="LCA78"/>
      <c r="LCB78"/>
      <c r="LCC78"/>
      <c r="LCD78"/>
      <c r="LCE78"/>
      <c r="LCF78"/>
      <c r="LCG78"/>
      <c r="LCH78"/>
      <c r="LCI78"/>
      <c r="LCJ78"/>
      <c r="LCK78"/>
      <c r="LCL78"/>
      <c r="LCM78"/>
      <c r="LCN78"/>
      <c r="LCO78"/>
      <c r="LCP78"/>
      <c r="LCQ78"/>
      <c r="LCR78"/>
      <c r="LCS78"/>
      <c r="LCT78"/>
      <c r="LCU78"/>
      <c r="LCV78"/>
      <c r="LCW78"/>
      <c r="LCX78"/>
      <c r="LCY78"/>
      <c r="LCZ78"/>
      <c r="LDA78"/>
      <c r="LDB78"/>
      <c r="LDC78"/>
      <c r="LDD78"/>
      <c r="LDE78"/>
      <c r="LDF78"/>
      <c r="LDG78"/>
      <c r="LDH78"/>
      <c r="LDI78"/>
      <c r="LDJ78"/>
      <c r="LDK78"/>
      <c r="LDL78"/>
      <c r="LDM78"/>
      <c r="LDN78"/>
      <c r="LDO78"/>
      <c r="LDP78"/>
      <c r="LDQ78"/>
      <c r="LDR78"/>
      <c r="LDS78"/>
      <c r="LDT78"/>
      <c r="LDU78"/>
      <c r="LDV78"/>
      <c r="LDW78"/>
      <c r="LDX78"/>
      <c r="LDY78"/>
      <c r="LDZ78"/>
      <c r="LEA78"/>
      <c r="LEB78"/>
      <c r="LEC78"/>
      <c r="LED78"/>
      <c r="LEE78"/>
      <c r="LEF78"/>
      <c r="LEG78"/>
      <c r="LEH78"/>
      <c r="LEI78"/>
      <c r="LEJ78"/>
      <c r="LEK78"/>
      <c r="LEL78"/>
      <c r="LEM78"/>
      <c r="LEN78"/>
      <c r="LEO78"/>
      <c r="LEP78"/>
      <c r="LEQ78"/>
      <c r="LER78"/>
      <c r="LES78"/>
      <c r="LET78"/>
      <c r="LEU78"/>
      <c r="LEV78"/>
      <c r="LEW78"/>
      <c r="LEX78"/>
      <c r="LEY78"/>
      <c r="LEZ78"/>
      <c r="LFA78"/>
      <c r="LFB78"/>
      <c r="LFC78"/>
      <c r="LFD78"/>
      <c r="LFE78"/>
      <c r="LFF78"/>
      <c r="LFG78"/>
      <c r="LFH78"/>
      <c r="LFI78"/>
      <c r="LFJ78"/>
      <c r="LFK78"/>
      <c r="LFL78"/>
      <c r="LFM78"/>
      <c r="LFN78"/>
      <c r="LFO78"/>
      <c r="LFP78"/>
      <c r="LFQ78"/>
      <c r="LFR78"/>
      <c r="LFS78"/>
      <c r="LFT78"/>
      <c r="LFU78"/>
      <c r="LFV78"/>
      <c r="LFW78"/>
      <c r="LFX78"/>
      <c r="LFY78"/>
      <c r="LFZ78"/>
      <c r="LGA78"/>
      <c r="LGB78"/>
      <c r="LGC78"/>
      <c r="LGD78"/>
      <c r="LGE78"/>
      <c r="LGF78"/>
      <c r="LGG78"/>
      <c r="LGH78"/>
      <c r="LGI78"/>
      <c r="LGJ78"/>
      <c r="LGK78"/>
      <c r="LGL78"/>
      <c r="LGM78"/>
      <c r="LGN78"/>
      <c r="LGO78"/>
      <c r="LGP78"/>
      <c r="LGQ78"/>
      <c r="LGR78"/>
      <c r="LGS78"/>
      <c r="LGT78"/>
      <c r="LGU78"/>
      <c r="LGV78"/>
      <c r="LGW78"/>
      <c r="LGX78"/>
      <c r="LGY78"/>
      <c r="LGZ78"/>
      <c r="LHA78"/>
      <c r="LHB78"/>
      <c r="LHC78"/>
      <c r="LHD78"/>
      <c r="LHE78"/>
      <c r="LHF78"/>
      <c r="LHG78"/>
      <c r="LHH78"/>
      <c r="LHI78"/>
      <c r="LHJ78"/>
      <c r="LHK78"/>
      <c r="LHL78"/>
      <c r="LHM78"/>
      <c r="LHN78"/>
      <c r="LHO78"/>
      <c r="LHP78"/>
      <c r="LHQ78"/>
      <c r="LHR78"/>
      <c r="LHS78"/>
      <c r="LHT78"/>
      <c r="LHU78"/>
      <c r="LHV78"/>
      <c r="LHW78"/>
      <c r="LHX78"/>
      <c r="LHY78"/>
      <c r="LHZ78"/>
      <c r="LIA78"/>
      <c r="LIB78"/>
      <c r="LIC78"/>
      <c r="LID78"/>
      <c r="LIE78"/>
      <c r="LIF78"/>
      <c r="LIG78"/>
      <c r="LIH78"/>
      <c r="LII78"/>
      <c r="LIJ78"/>
      <c r="LIK78"/>
      <c r="LIL78"/>
      <c r="LIM78"/>
      <c r="LIN78"/>
      <c r="LIO78"/>
      <c r="LIP78"/>
      <c r="LIQ78"/>
      <c r="LIR78"/>
      <c r="LIS78"/>
      <c r="LIT78"/>
      <c r="LIU78"/>
      <c r="LIV78"/>
      <c r="LIW78"/>
      <c r="LIX78"/>
      <c r="LIY78"/>
      <c r="LIZ78"/>
      <c r="LJA78"/>
      <c r="LJB78"/>
      <c r="LJC78"/>
      <c r="LJD78"/>
      <c r="LJE78"/>
      <c r="LJF78"/>
      <c r="LJG78"/>
      <c r="LJH78"/>
      <c r="LJI78"/>
      <c r="LJJ78"/>
      <c r="LJK78"/>
      <c r="LJL78"/>
      <c r="LJM78"/>
      <c r="LJN78"/>
      <c r="LJO78"/>
      <c r="LJP78"/>
      <c r="LJQ78"/>
      <c r="LJR78"/>
      <c r="LJS78"/>
      <c r="LJT78"/>
      <c r="LJU78"/>
      <c r="LJV78"/>
      <c r="LJW78"/>
      <c r="LJX78"/>
      <c r="LJY78"/>
      <c r="LJZ78"/>
      <c r="LKA78"/>
      <c r="LKB78"/>
      <c r="LKC78"/>
      <c r="LKD78"/>
      <c r="LKE78"/>
      <c r="LKF78"/>
      <c r="LKG78"/>
      <c r="LKH78"/>
      <c r="LKI78"/>
      <c r="LKJ78"/>
      <c r="LKK78"/>
      <c r="LKL78"/>
      <c r="LKM78"/>
      <c r="LKN78"/>
      <c r="LKO78"/>
      <c r="LKP78"/>
      <c r="LKQ78"/>
      <c r="LKR78"/>
      <c r="LKS78"/>
      <c r="LKT78"/>
      <c r="LKU78"/>
      <c r="LKV78"/>
      <c r="LKW78"/>
      <c r="LKX78"/>
      <c r="LKY78"/>
      <c r="LKZ78"/>
      <c r="LLA78"/>
      <c r="LLB78"/>
      <c r="LLC78"/>
      <c r="LLD78"/>
      <c r="LLE78"/>
      <c r="LLF78"/>
      <c r="LLG78"/>
      <c r="LLH78"/>
      <c r="LLI78"/>
      <c r="LLJ78"/>
      <c r="LLK78"/>
      <c r="LLL78"/>
      <c r="LLM78"/>
      <c r="LLN78"/>
      <c r="LLO78"/>
      <c r="LLP78"/>
      <c r="LLQ78"/>
      <c r="LLR78"/>
      <c r="LLS78"/>
      <c r="LLT78"/>
      <c r="LLU78"/>
      <c r="LLV78"/>
      <c r="LLW78"/>
      <c r="LLX78"/>
      <c r="LLY78"/>
      <c r="LLZ78"/>
      <c r="LMA78"/>
      <c r="LMB78"/>
      <c r="LMC78"/>
      <c r="LMD78"/>
      <c r="LME78"/>
      <c r="LMF78"/>
      <c r="LMG78"/>
      <c r="LMH78"/>
      <c r="LMI78"/>
      <c r="LMJ78"/>
      <c r="LMK78"/>
      <c r="LML78"/>
      <c r="LMM78"/>
      <c r="LMN78"/>
      <c r="LMO78"/>
      <c r="LMP78"/>
      <c r="LMQ78"/>
      <c r="LMR78"/>
      <c r="LMS78"/>
      <c r="LMT78"/>
      <c r="LMU78"/>
      <c r="LMV78"/>
      <c r="LMW78"/>
      <c r="LMX78"/>
      <c r="LMY78"/>
      <c r="LMZ78"/>
      <c r="LNA78"/>
      <c r="LNB78"/>
      <c r="LNC78"/>
      <c r="LND78"/>
      <c r="LNE78"/>
      <c r="LNF78"/>
      <c r="LNG78"/>
      <c r="LNH78"/>
      <c r="LNI78"/>
      <c r="LNJ78"/>
      <c r="LNK78"/>
      <c r="LNL78"/>
      <c r="LNM78"/>
      <c r="LNN78"/>
      <c r="LNO78"/>
      <c r="LNP78"/>
      <c r="LNQ78"/>
      <c r="LNR78"/>
      <c r="LNS78"/>
      <c r="LNT78"/>
      <c r="LNU78"/>
      <c r="LNV78"/>
      <c r="LNW78"/>
      <c r="LNX78"/>
      <c r="LNY78"/>
      <c r="LNZ78"/>
      <c r="LOA78"/>
      <c r="LOB78"/>
      <c r="LOC78"/>
      <c r="LOD78"/>
      <c r="LOE78"/>
      <c r="LOF78"/>
      <c r="LOG78"/>
      <c r="LOH78"/>
      <c r="LOI78"/>
      <c r="LOJ78"/>
      <c r="LOK78"/>
      <c r="LOL78"/>
      <c r="LOM78"/>
      <c r="LON78"/>
      <c r="LOO78"/>
      <c r="LOP78"/>
      <c r="LOQ78"/>
      <c r="LOR78"/>
      <c r="LOS78"/>
      <c r="LOT78"/>
      <c r="LOU78"/>
      <c r="LOV78"/>
      <c r="LOW78"/>
      <c r="LOX78"/>
      <c r="LOY78"/>
      <c r="LOZ78"/>
      <c r="LPA78"/>
      <c r="LPB78"/>
      <c r="LPC78"/>
      <c r="LPD78"/>
      <c r="LPE78"/>
      <c r="LPF78"/>
      <c r="LPG78"/>
      <c r="LPH78"/>
      <c r="LPI78"/>
      <c r="LPJ78"/>
      <c r="LPK78"/>
      <c r="LPL78"/>
      <c r="LPM78"/>
      <c r="LPN78"/>
      <c r="LPO78"/>
      <c r="LPP78"/>
      <c r="LPQ78"/>
      <c r="LPR78"/>
      <c r="LPS78"/>
      <c r="LPT78"/>
      <c r="LPU78"/>
      <c r="LPV78"/>
      <c r="LPW78"/>
      <c r="LPX78"/>
      <c r="LPY78"/>
      <c r="LPZ78"/>
      <c r="LQA78"/>
      <c r="LQB78"/>
      <c r="LQC78"/>
      <c r="LQD78"/>
      <c r="LQE78"/>
      <c r="LQF78"/>
      <c r="LQG78"/>
      <c r="LQH78"/>
      <c r="LQI78"/>
      <c r="LQJ78"/>
      <c r="LQK78"/>
      <c r="LQL78"/>
      <c r="LQM78"/>
      <c r="LQN78"/>
      <c r="LQO78"/>
      <c r="LQP78"/>
      <c r="LQQ78"/>
      <c r="LQR78"/>
      <c r="LQS78"/>
      <c r="LQT78"/>
      <c r="LQU78"/>
      <c r="LQV78"/>
      <c r="LQW78"/>
      <c r="LQX78"/>
      <c r="LQY78"/>
      <c r="LQZ78"/>
      <c r="LRA78"/>
      <c r="LRB78"/>
      <c r="LRC78"/>
      <c r="LRD78"/>
      <c r="LRE78"/>
      <c r="LRF78"/>
      <c r="LRG78"/>
      <c r="LRH78"/>
      <c r="LRI78"/>
      <c r="LRJ78"/>
      <c r="LRK78"/>
      <c r="LRL78"/>
      <c r="LRM78"/>
      <c r="LRN78"/>
      <c r="LRO78"/>
      <c r="LRP78"/>
      <c r="LRQ78"/>
      <c r="LRR78"/>
      <c r="LRS78"/>
      <c r="LRT78"/>
      <c r="LRU78"/>
      <c r="LRV78"/>
      <c r="LRW78"/>
      <c r="LRX78"/>
      <c r="LRY78"/>
      <c r="LRZ78"/>
      <c r="LSA78"/>
      <c r="LSB78"/>
      <c r="LSC78"/>
      <c r="LSD78"/>
      <c r="LSE78"/>
      <c r="LSF78"/>
      <c r="LSG78"/>
      <c r="LSH78"/>
      <c r="LSI78"/>
      <c r="LSJ78"/>
      <c r="LSK78"/>
      <c r="LSL78"/>
      <c r="LSM78"/>
      <c r="LSN78"/>
      <c r="LSO78"/>
      <c r="LSP78"/>
      <c r="LSQ78"/>
      <c r="LSR78"/>
      <c r="LSS78"/>
      <c r="LST78"/>
      <c r="LSU78"/>
      <c r="LSV78"/>
      <c r="LSW78"/>
      <c r="LSX78"/>
      <c r="LSY78"/>
      <c r="LSZ78"/>
      <c r="LTA78"/>
      <c r="LTB78"/>
      <c r="LTC78"/>
      <c r="LTD78"/>
      <c r="LTE78"/>
      <c r="LTF78"/>
      <c r="LTG78"/>
      <c r="LTH78"/>
      <c r="LTI78"/>
      <c r="LTJ78"/>
      <c r="LTK78"/>
      <c r="LTL78"/>
      <c r="LTM78"/>
      <c r="LTN78"/>
      <c r="LTO78"/>
      <c r="LTP78"/>
      <c r="LTQ78"/>
      <c r="LTR78"/>
      <c r="LTS78"/>
      <c r="LTT78"/>
      <c r="LTU78"/>
      <c r="LTV78"/>
      <c r="LTW78"/>
      <c r="LTX78"/>
      <c r="LTY78"/>
      <c r="LTZ78"/>
      <c r="LUA78"/>
      <c r="LUB78"/>
      <c r="LUC78"/>
      <c r="LUD78"/>
      <c r="LUE78"/>
      <c r="LUF78"/>
      <c r="LUG78"/>
      <c r="LUH78"/>
      <c r="LUI78"/>
      <c r="LUJ78"/>
      <c r="LUK78"/>
      <c r="LUL78"/>
      <c r="LUM78"/>
      <c r="LUN78"/>
      <c r="LUO78"/>
      <c r="LUP78"/>
      <c r="LUQ78"/>
      <c r="LUR78"/>
      <c r="LUS78"/>
      <c r="LUT78"/>
      <c r="LUU78"/>
      <c r="LUV78"/>
      <c r="LUW78"/>
      <c r="LUX78"/>
      <c r="LUY78"/>
      <c r="LUZ78"/>
      <c r="LVA78"/>
      <c r="LVB78"/>
      <c r="LVC78"/>
      <c r="LVD78"/>
      <c r="LVE78"/>
      <c r="LVF78"/>
      <c r="LVG78"/>
      <c r="LVH78"/>
      <c r="LVI78"/>
      <c r="LVJ78"/>
      <c r="LVK78"/>
      <c r="LVL78"/>
      <c r="LVM78"/>
      <c r="LVN78"/>
      <c r="LVO78"/>
      <c r="LVP78"/>
      <c r="LVQ78"/>
      <c r="LVR78"/>
      <c r="LVS78"/>
      <c r="LVT78"/>
      <c r="LVU78"/>
      <c r="LVV78"/>
      <c r="LVW78"/>
      <c r="LVX78"/>
      <c r="LVY78"/>
      <c r="LVZ78"/>
      <c r="LWA78"/>
      <c r="LWB78"/>
      <c r="LWC78"/>
      <c r="LWD78"/>
      <c r="LWE78"/>
      <c r="LWF78"/>
      <c r="LWG78"/>
      <c r="LWH78"/>
      <c r="LWI78"/>
      <c r="LWJ78"/>
      <c r="LWK78"/>
      <c r="LWL78"/>
      <c r="LWM78"/>
      <c r="LWN78"/>
      <c r="LWO78"/>
      <c r="LWP78"/>
      <c r="LWQ78"/>
      <c r="LWR78"/>
      <c r="LWS78"/>
      <c r="LWT78"/>
      <c r="LWU78"/>
      <c r="LWV78"/>
      <c r="LWW78"/>
      <c r="LWX78"/>
      <c r="LWY78"/>
      <c r="LWZ78"/>
      <c r="LXA78"/>
      <c r="LXB78"/>
      <c r="LXC78"/>
      <c r="LXD78"/>
      <c r="LXE78"/>
      <c r="LXF78"/>
      <c r="LXG78"/>
      <c r="LXH78"/>
      <c r="LXI78"/>
      <c r="LXJ78"/>
      <c r="LXK78"/>
      <c r="LXL78"/>
      <c r="LXM78"/>
      <c r="LXN78"/>
      <c r="LXO78"/>
      <c r="LXP78"/>
      <c r="LXQ78"/>
      <c r="LXR78"/>
      <c r="LXS78"/>
      <c r="LXT78"/>
      <c r="LXU78"/>
      <c r="LXV78"/>
      <c r="LXW78"/>
      <c r="LXX78"/>
      <c r="LXY78"/>
      <c r="LXZ78"/>
      <c r="LYA78"/>
      <c r="LYB78"/>
      <c r="LYC78"/>
      <c r="LYD78"/>
      <c r="LYE78"/>
      <c r="LYF78"/>
      <c r="LYG78"/>
      <c r="LYH78"/>
      <c r="LYI78"/>
      <c r="LYJ78"/>
      <c r="LYK78"/>
      <c r="LYL78"/>
      <c r="LYM78"/>
      <c r="LYN78"/>
      <c r="LYO78"/>
      <c r="LYP78"/>
      <c r="LYQ78"/>
      <c r="LYR78"/>
      <c r="LYS78"/>
      <c r="LYT78"/>
      <c r="LYU78"/>
      <c r="LYV78"/>
      <c r="LYW78"/>
      <c r="LYX78"/>
      <c r="LYY78"/>
      <c r="LYZ78"/>
      <c r="LZA78"/>
      <c r="LZB78"/>
      <c r="LZC78"/>
      <c r="LZD78"/>
      <c r="LZE78"/>
      <c r="LZF78"/>
      <c r="LZG78"/>
      <c r="LZH78"/>
      <c r="LZI78"/>
      <c r="LZJ78"/>
      <c r="LZK78"/>
      <c r="LZL78"/>
      <c r="LZM78"/>
      <c r="LZN78"/>
      <c r="LZO78"/>
      <c r="LZP78"/>
      <c r="LZQ78"/>
      <c r="LZR78"/>
      <c r="LZS78"/>
      <c r="LZT78"/>
      <c r="LZU78"/>
      <c r="LZV78"/>
      <c r="LZW78"/>
      <c r="LZX78"/>
      <c r="LZY78"/>
      <c r="LZZ78"/>
      <c r="MAA78"/>
      <c r="MAB78"/>
      <c r="MAC78"/>
      <c r="MAD78"/>
      <c r="MAE78"/>
      <c r="MAF78"/>
      <c r="MAG78"/>
      <c r="MAH78"/>
      <c r="MAI78"/>
      <c r="MAJ78"/>
      <c r="MAK78"/>
      <c r="MAL78"/>
      <c r="MAM78"/>
      <c r="MAN78"/>
      <c r="MAO78"/>
      <c r="MAP78"/>
      <c r="MAQ78"/>
      <c r="MAR78"/>
      <c r="MAS78"/>
      <c r="MAT78"/>
      <c r="MAU78"/>
      <c r="MAV78"/>
      <c r="MAW78"/>
      <c r="MAX78"/>
      <c r="MAY78"/>
      <c r="MAZ78"/>
      <c r="MBA78"/>
      <c r="MBB78"/>
      <c r="MBC78"/>
      <c r="MBD78"/>
      <c r="MBE78"/>
      <c r="MBF78"/>
      <c r="MBG78"/>
      <c r="MBH78"/>
      <c r="MBI78"/>
      <c r="MBJ78"/>
      <c r="MBK78"/>
      <c r="MBL78"/>
      <c r="MBM78"/>
      <c r="MBN78"/>
      <c r="MBO78"/>
      <c r="MBP78"/>
      <c r="MBQ78"/>
      <c r="MBR78"/>
      <c r="MBS78"/>
      <c r="MBT78"/>
      <c r="MBU78"/>
      <c r="MBV78"/>
      <c r="MBW78"/>
      <c r="MBX78"/>
      <c r="MBY78"/>
      <c r="MBZ78"/>
      <c r="MCA78"/>
      <c r="MCB78"/>
      <c r="MCC78"/>
      <c r="MCD78"/>
      <c r="MCE78"/>
      <c r="MCF78"/>
      <c r="MCG78"/>
      <c r="MCH78"/>
      <c r="MCI78"/>
      <c r="MCJ78"/>
      <c r="MCK78"/>
      <c r="MCL78"/>
      <c r="MCM78"/>
      <c r="MCN78"/>
      <c r="MCO78"/>
      <c r="MCP78"/>
      <c r="MCQ78"/>
      <c r="MCR78"/>
      <c r="MCS78"/>
      <c r="MCT78"/>
      <c r="MCU78"/>
      <c r="MCV78"/>
      <c r="MCW78"/>
      <c r="MCX78"/>
      <c r="MCY78"/>
      <c r="MCZ78"/>
      <c r="MDA78"/>
      <c r="MDB78"/>
      <c r="MDC78"/>
      <c r="MDD78"/>
      <c r="MDE78"/>
      <c r="MDF78"/>
      <c r="MDG78"/>
      <c r="MDH78"/>
      <c r="MDI78"/>
      <c r="MDJ78"/>
      <c r="MDK78"/>
      <c r="MDL78"/>
      <c r="MDM78"/>
      <c r="MDN78"/>
      <c r="MDO78"/>
      <c r="MDP78"/>
      <c r="MDQ78"/>
      <c r="MDR78"/>
      <c r="MDS78"/>
      <c r="MDT78"/>
      <c r="MDU78"/>
      <c r="MDV78"/>
      <c r="MDW78"/>
      <c r="MDX78"/>
      <c r="MDY78"/>
      <c r="MDZ78"/>
      <c r="MEA78"/>
      <c r="MEB78"/>
      <c r="MEC78"/>
      <c r="MED78"/>
      <c r="MEE78"/>
      <c r="MEF78"/>
      <c r="MEG78"/>
      <c r="MEH78"/>
      <c r="MEI78"/>
      <c r="MEJ78"/>
      <c r="MEK78"/>
      <c r="MEL78"/>
      <c r="MEM78"/>
      <c r="MEN78"/>
      <c r="MEO78"/>
      <c r="MEP78"/>
      <c r="MEQ78"/>
      <c r="MER78"/>
      <c r="MES78"/>
      <c r="MET78"/>
      <c r="MEU78"/>
      <c r="MEV78"/>
      <c r="MEW78"/>
      <c r="MEX78"/>
      <c r="MEY78"/>
      <c r="MEZ78"/>
      <c r="MFA78"/>
      <c r="MFB78"/>
      <c r="MFC78"/>
      <c r="MFD78"/>
      <c r="MFE78"/>
      <c r="MFF78"/>
      <c r="MFG78"/>
      <c r="MFH78"/>
      <c r="MFI78"/>
      <c r="MFJ78"/>
      <c r="MFK78"/>
      <c r="MFL78"/>
      <c r="MFM78"/>
      <c r="MFN78"/>
      <c r="MFO78"/>
      <c r="MFP78"/>
      <c r="MFQ78"/>
      <c r="MFR78"/>
      <c r="MFS78"/>
      <c r="MFT78"/>
      <c r="MFU78"/>
      <c r="MFV78"/>
      <c r="MFW78"/>
      <c r="MFX78"/>
      <c r="MFY78"/>
      <c r="MFZ78"/>
      <c r="MGA78"/>
      <c r="MGB78"/>
      <c r="MGC78"/>
      <c r="MGD78"/>
      <c r="MGE78"/>
      <c r="MGF78"/>
      <c r="MGG78"/>
      <c r="MGH78"/>
      <c r="MGI78"/>
      <c r="MGJ78"/>
      <c r="MGK78"/>
      <c r="MGL78"/>
      <c r="MGM78"/>
      <c r="MGN78"/>
      <c r="MGO78"/>
      <c r="MGP78"/>
      <c r="MGQ78"/>
      <c r="MGR78"/>
      <c r="MGS78"/>
      <c r="MGT78"/>
      <c r="MGU78"/>
      <c r="MGV78"/>
      <c r="MGW78"/>
      <c r="MGX78"/>
      <c r="MGY78"/>
      <c r="MGZ78"/>
      <c r="MHA78"/>
      <c r="MHB78"/>
      <c r="MHC78"/>
      <c r="MHD78"/>
      <c r="MHE78"/>
      <c r="MHF78"/>
      <c r="MHG78"/>
      <c r="MHH78"/>
      <c r="MHI78"/>
      <c r="MHJ78"/>
      <c r="MHK78"/>
      <c r="MHL78"/>
      <c r="MHM78"/>
      <c r="MHN78"/>
      <c r="MHO78"/>
      <c r="MHP78"/>
      <c r="MHQ78"/>
      <c r="MHR78"/>
      <c r="MHS78"/>
      <c r="MHT78"/>
      <c r="MHU78"/>
      <c r="MHV78"/>
      <c r="MHW78"/>
      <c r="MHX78"/>
      <c r="MHY78"/>
      <c r="MHZ78"/>
      <c r="MIA78"/>
      <c r="MIB78"/>
      <c r="MIC78"/>
      <c r="MID78"/>
      <c r="MIE78"/>
      <c r="MIF78"/>
      <c r="MIG78"/>
      <c r="MIH78"/>
      <c r="MII78"/>
      <c r="MIJ78"/>
      <c r="MIK78"/>
      <c r="MIL78"/>
      <c r="MIM78"/>
      <c r="MIN78"/>
      <c r="MIO78"/>
      <c r="MIP78"/>
      <c r="MIQ78"/>
      <c r="MIR78"/>
      <c r="MIS78"/>
      <c r="MIT78"/>
      <c r="MIU78"/>
      <c r="MIV78"/>
      <c r="MIW78"/>
      <c r="MIX78"/>
      <c r="MIY78"/>
      <c r="MIZ78"/>
      <c r="MJA78"/>
      <c r="MJB78"/>
      <c r="MJC78"/>
      <c r="MJD78"/>
      <c r="MJE78"/>
      <c r="MJF78"/>
      <c r="MJG78"/>
      <c r="MJH78"/>
      <c r="MJI78"/>
      <c r="MJJ78"/>
      <c r="MJK78"/>
      <c r="MJL78"/>
      <c r="MJM78"/>
      <c r="MJN78"/>
      <c r="MJO78"/>
      <c r="MJP78"/>
      <c r="MJQ78"/>
      <c r="MJR78"/>
      <c r="MJS78"/>
      <c r="MJT78"/>
      <c r="MJU78"/>
      <c r="MJV78"/>
      <c r="MJW78"/>
      <c r="MJX78"/>
      <c r="MJY78"/>
      <c r="MJZ78"/>
      <c r="MKA78"/>
      <c r="MKB78"/>
      <c r="MKC78"/>
      <c r="MKD78"/>
      <c r="MKE78"/>
      <c r="MKF78"/>
      <c r="MKG78"/>
      <c r="MKH78"/>
      <c r="MKI78"/>
      <c r="MKJ78"/>
      <c r="MKK78"/>
      <c r="MKL78"/>
      <c r="MKM78"/>
      <c r="MKN78"/>
      <c r="MKO78"/>
      <c r="MKP78"/>
      <c r="MKQ78"/>
      <c r="MKR78"/>
      <c r="MKS78"/>
      <c r="MKT78"/>
      <c r="MKU78"/>
      <c r="MKV78"/>
      <c r="MKW78"/>
      <c r="MKX78"/>
      <c r="MKY78"/>
      <c r="MKZ78"/>
      <c r="MLA78"/>
      <c r="MLB78"/>
      <c r="MLC78"/>
      <c r="MLD78"/>
      <c r="MLE78"/>
      <c r="MLF78"/>
      <c r="MLG78"/>
      <c r="MLH78"/>
      <c r="MLI78"/>
      <c r="MLJ78"/>
      <c r="MLK78"/>
      <c r="MLL78"/>
      <c r="MLM78"/>
      <c r="MLN78"/>
      <c r="MLO78"/>
      <c r="MLP78"/>
      <c r="MLQ78"/>
      <c r="MLR78"/>
      <c r="MLS78"/>
      <c r="MLT78"/>
      <c r="MLU78"/>
      <c r="MLV78"/>
      <c r="MLW78"/>
      <c r="MLX78"/>
      <c r="MLY78"/>
      <c r="MLZ78"/>
      <c r="MMA78"/>
      <c r="MMB78"/>
      <c r="MMC78"/>
      <c r="MMD78"/>
      <c r="MME78"/>
      <c r="MMF78"/>
      <c r="MMG78"/>
      <c r="MMH78"/>
      <c r="MMI78"/>
      <c r="MMJ78"/>
      <c r="MMK78"/>
      <c r="MML78"/>
      <c r="MMM78"/>
      <c r="MMN78"/>
      <c r="MMO78"/>
      <c r="MMP78"/>
      <c r="MMQ78"/>
      <c r="MMR78"/>
      <c r="MMS78"/>
      <c r="MMT78"/>
      <c r="MMU78"/>
      <c r="MMV78"/>
      <c r="MMW78"/>
      <c r="MMX78"/>
      <c r="MMY78"/>
      <c r="MMZ78"/>
      <c r="MNA78"/>
      <c r="MNB78"/>
      <c r="MNC78"/>
      <c r="MND78"/>
      <c r="MNE78"/>
      <c r="MNF78"/>
      <c r="MNG78"/>
      <c r="MNH78"/>
      <c r="MNI78"/>
      <c r="MNJ78"/>
      <c r="MNK78"/>
      <c r="MNL78"/>
      <c r="MNM78"/>
      <c r="MNN78"/>
      <c r="MNO78"/>
      <c r="MNP78"/>
      <c r="MNQ78"/>
      <c r="MNR78"/>
      <c r="MNS78"/>
      <c r="MNT78"/>
      <c r="MNU78"/>
      <c r="MNV78"/>
      <c r="MNW78"/>
      <c r="MNX78"/>
      <c r="MNY78"/>
      <c r="MNZ78"/>
      <c r="MOA78"/>
      <c r="MOB78"/>
      <c r="MOC78"/>
      <c r="MOD78"/>
      <c r="MOE78"/>
      <c r="MOF78"/>
      <c r="MOG78"/>
      <c r="MOH78"/>
      <c r="MOI78"/>
      <c r="MOJ78"/>
      <c r="MOK78"/>
      <c r="MOL78"/>
      <c r="MOM78"/>
      <c r="MON78"/>
      <c r="MOO78"/>
      <c r="MOP78"/>
      <c r="MOQ78"/>
      <c r="MOR78"/>
      <c r="MOS78"/>
      <c r="MOT78"/>
      <c r="MOU78"/>
      <c r="MOV78"/>
      <c r="MOW78"/>
      <c r="MOX78"/>
      <c r="MOY78"/>
      <c r="MOZ78"/>
      <c r="MPA78"/>
      <c r="MPB78"/>
      <c r="MPC78"/>
      <c r="MPD78"/>
      <c r="MPE78"/>
      <c r="MPF78"/>
      <c r="MPG78"/>
      <c r="MPH78"/>
      <c r="MPI78"/>
      <c r="MPJ78"/>
      <c r="MPK78"/>
      <c r="MPL78"/>
      <c r="MPM78"/>
      <c r="MPN78"/>
      <c r="MPO78"/>
      <c r="MPP78"/>
      <c r="MPQ78"/>
      <c r="MPR78"/>
      <c r="MPS78"/>
      <c r="MPT78"/>
      <c r="MPU78"/>
      <c r="MPV78"/>
      <c r="MPW78"/>
      <c r="MPX78"/>
      <c r="MPY78"/>
      <c r="MPZ78"/>
      <c r="MQA78"/>
      <c r="MQB78"/>
      <c r="MQC78"/>
      <c r="MQD78"/>
      <c r="MQE78"/>
      <c r="MQF78"/>
      <c r="MQG78"/>
      <c r="MQH78"/>
      <c r="MQI78"/>
      <c r="MQJ78"/>
      <c r="MQK78"/>
      <c r="MQL78"/>
      <c r="MQM78"/>
      <c r="MQN78"/>
      <c r="MQO78"/>
      <c r="MQP78"/>
      <c r="MQQ78"/>
      <c r="MQR78"/>
      <c r="MQS78"/>
      <c r="MQT78"/>
      <c r="MQU78"/>
      <c r="MQV78"/>
      <c r="MQW78"/>
      <c r="MQX78"/>
      <c r="MQY78"/>
      <c r="MQZ78"/>
      <c r="MRA78"/>
      <c r="MRB78"/>
      <c r="MRC78"/>
      <c r="MRD78"/>
      <c r="MRE78"/>
      <c r="MRF78"/>
      <c r="MRG78"/>
      <c r="MRH78"/>
      <c r="MRI78"/>
      <c r="MRJ78"/>
      <c r="MRK78"/>
      <c r="MRL78"/>
      <c r="MRM78"/>
      <c r="MRN78"/>
      <c r="MRO78"/>
      <c r="MRP78"/>
      <c r="MRQ78"/>
      <c r="MRR78"/>
      <c r="MRS78"/>
      <c r="MRT78"/>
      <c r="MRU78"/>
      <c r="MRV78"/>
      <c r="MRW78"/>
      <c r="MRX78"/>
      <c r="MRY78"/>
      <c r="MRZ78"/>
      <c r="MSA78"/>
      <c r="MSB78"/>
      <c r="MSC78"/>
      <c r="MSD78"/>
      <c r="MSE78"/>
      <c r="MSF78"/>
      <c r="MSG78"/>
      <c r="MSH78"/>
      <c r="MSI78"/>
      <c r="MSJ78"/>
      <c r="MSK78"/>
      <c r="MSL78"/>
      <c r="MSM78"/>
      <c r="MSN78"/>
      <c r="MSO78"/>
      <c r="MSP78"/>
      <c r="MSQ78"/>
      <c r="MSR78"/>
      <c r="MSS78"/>
      <c r="MST78"/>
      <c r="MSU78"/>
      <c r="MSV78"/>
      <c r="MSW78"/>
      <c r="MSX78"/>
      <c r="MSY78"/>
      <c r="MSZ78"/>
      <c r="MTA78"/>
      <c r="MTB78"/>
      <c r="MTC78"/>
      <c r="MTD78"/>
      <c r="MTE78"/>
      <c r="MTF78"/>
      <c r="MTG78"/>
      <c r="MTH78"/>
      <c r="MTI78"/>
      <c r="MTJ78"/>
      <c r="MTK78"/>
      <c r="MTL78"/>
      <c r="MTM78"/>
      <c r="MTN78"/>
      <c r="MTO78"/>
      <c r="MTP78"/>
      <c r="MTQ78"/>
      <c r="MTR78"/>
      <c r="MTS78"/>
      <c r="MTT78"/>
      <c r="MTU78"/>
      <c r="MTV78"/>
      <c r="MTW78"/>
      <c r="MTX78"/>
      <c r="MTY78"/>
      <c r="MTZ78"/>
      <c r="MUA78"/>
      <c r="MUB78"/>
      <c r="MUC78"/>
      <c r="MUD78"/>
      <c r="MUE78"/>
      <c r="MUF78"/>
      <c r="MUG78"/>
      <c r="MUH78"/>
      <c r="MUI78"/>
      <c r="MUJ78"/>
      <c r="MUK78"/>
      <c r="MUL78"/>
      <c r="MUM78"/>
      <c r="MUN78"/>
      <c r="MUO78"/>
      <c r="MUP78"/>
      <c r="MUQ78"/>
      <c r="MUR78"/>
      <c r="MUS78"/>
      <c r="MUT78"/>
      <c r="MUU78"/>
      <c r="MUV78"/>
      <c r="MUW78"/>
      <c r="MUX78"/>
      <c r="MUY78"/>
      <c r="MUZ78"/>
      <c r="MVA78"/>
      <c r="MVB78"/>
      <c r="MVC78"/>
      <c r="MVD78"/>
      <c r="MVE78"/>
      <c r="MVF78"/>
      <c r="MVG78"/>
      <c r="MVH78"/>
      <c r="MVI78"/>
      <c r="MVJ78"/>
      <c r="MVK78"/>
      <c r="MVL78"/>
      <c r="MVM78"/>
      <c r="MVN78"/>
      <c r="MVO78"/>
      <c r="MVP78"/>
      <c r="MVQ78"/>
      <c r="MVR78"/>
      <c r="MVS78"/>
      <c r="MVT78"/>
      <c r="MVU78"/>
      <c r="MVV78"/>
      <c r="MVW78"/>
      <c r="MVX78"/>
      <c r="MVY78"/>
      <c r="MVZ78"/>
      <c r="MWA78"/>
      <c r="MWB78"/>
      <c r="MWC78"/>
      <c r="MWD78"/>
      <c r="MWE78"/>
      <c r="MWF78"/>
      <c r="MWG78"/>
      <c r="MWH78"/>
      <c r="MWI78"/>
      <c r="MWJ78"/>
      <c r="MWK78"/>
      <c r="MWL78"/>
      <c r="MWM78"/>
      <c r="MWN78"/>
      <c r="MWO78"/>
      <c r="MWP78"/>
      <c r="MWQ78"/>
      <c r="MWR78"/>
      <c r="MWS78"/>
      <c r="MWT78"/>
      <c r="MWU78"/>
      <c r="MWV78"/>
      <c r="MWW78"/>
      <c r="MWX78"/>
      <c r="MWY78"/>
      <c r="MWZ78"/>
      <c r="MXA78"/>
      <c r="MXB78"/>
      <c r="MXC78"/>
      <c r="MXD78"/>
      <c r="MXE78"/>
      <c r="MXF78"/>
      <c r="MXG78"/>
      <c r="MXH78"/>
      <c r="MXI78"/>
      <c r="MXJ78"/>
      <c r="MXK78"/>
      <c r="MXL78"/>
      <c r="MXM78"/>
      <c r="MXN78"/>
      <c r="MXO78"/>
      <c r="MXP78"/>
      <c r="MXQ78"/>
      <c r="MXR78"/>
      <c r="MXS78"/>
      <c r="MXT78"/>
      <c r="MXU78"/>
      <c r="MXV78"/>
      <c r="MXW78"/>
      <c r="MXX78"/>
      <c r="MXY78"/>
      <c r="MXZ78"/>
      <c r="MYA78"/>
      <c r="MYB78"/>
      <c r="MYC78"/>
      <c r="MYD78"/>
      <c r="MYE78"/>
      <c r="MYF78"/>
      <c r="MYG78"/>
      <c r="MYH78"/>
      <c r="MYI78"/>
      <c r="MYJ78"/>
      <c r="MYK78"/>
      <c r="MYL78"/>
      <c r="MYM78"/>
      <c r="MYN78"/>
      <c r="MYO78"/>
      <c r="MYP78"/>
      <c r="MYQ78"/>
      <c r="MYR78"/>
      <c r="MYS78"/>
      <c r="MYT78"/>
      <c r="MYU78"/>
      <c r="MYV78"/>
      <c r="MYW78"/>
      <c r="MYX78"/>
      <c r="MYY78"/>
      <c r="MYZ78"/>
      <c r="MZA78"/>
      <c r="MZB78"/>
      <c r="MZC78"/>
      <c r="MZD78"/>
      <c r="MZE78"/>
      <c r="MZF78"/>
      <c r="MZG78"/>
      <c r="MZH78"/>
      <c r="MZI78"/>
      <c r="MZJ78"/>
      <c r="MZK78"/>
      <c r="MZL78"/>
      <c r="MZM78"/>
      <c r="MZN78"/>
      <c r="MZO78"/>
      <c r="MZP78"/>
      <c r="MZQ78"/>
      <c r="MZR78"/>
      <c r="MZS78"/>
      <c r="MZT78"/>
      <c r="MZU78"/>
      <c r="MZV78"/>
      <c r="MZW78"/>
      <c r="MZX78"/>
      <c r="MZY78"/>
      <c r="MZZ78"/>
      <c r="NAA78"/>
      <c r="NAB78"/>
      <c r="NAC78"/>
      <c r="NAD78"/>
      <c r="NAE78"/>
      <c r="NAF78"/>
      <c r="NAG78"/>
      <c r="NAH78"/>
      <c r="NAI78"/>
      <c r="NAJ78"/>
      <c r="NAK78"/>
      <c r="NAL78"/>
      <c r="NAM78"/>
      <c r="NAN78"/>
      <c r="NAO78"/>
      <c r="NAP78"/>
      <c r="NAQ78"/>
      <c r="NAR78"/>
      <c r="NAS78"/>
      <c r="NAT78"/>
      <c r="NAU78"/>
      <c r="NAV78"/>
      <c r="NAW78"/>
      <c r="NAX78"/>
      <c r="NAY78"/>
      <c r="NAZ78"/>
      <c r="NBA78"/>
      <c r="NBB78"/>
      <c r="NBC78"/>
      <c r="NBD78"/>
      <c r="NBE78"/>
      <c r="NBF78"/>
      <c r="NBG78"/>
      <c r="NBH78"/>
      <c r="NBI78"/>
      <c r="NBJ78"/>
      <c r="NBK78"/>
      <c r="NBL78"/>
      <c r="NBM78"/>
      <c r="NBN78"/>
      <c r="NBO78"/>
      <c r="NBP78"/>
      <c r="NBQ78"/>
      <c r="NBR78"/>
      <c r="NBS78"/>
      <c r="NBT78"/>
      <c r="NBU78"/>
      <c r="NBV78"/>
      <c r="NBW78"/>
      <c r="NBX78"/>
      <c r="NBY78"/>
      <c r="NBZ78"/>
      <c r="NCA78"/>
      <c r="NCB78"/>
      <c r="NCC78"/>
      <c r="NCD78"/>
      <c r="NCE78"/>
      <c r="NCF78"/>
      <c r="NCG78"/>
      <c r="NCH78"/>
      <c r="NCI78"/>
      <c r="NCJ78"/>
      <c r="NCK78"/>
      <c r="NCL78"/>
      <c r="NCM78"/>
      <c r="NCN78"/>
      <c r="NCO78"/>
      <c r="NCP78"/>
      <c r="NCQ78"/>
      <c r="NCR78"/>
      <c r="NCS78"/>
      <c r="NCT78"/>
      <c r="NCU78"/>
      <c r="NCV78"/>
      <c r="NCW78"/>
      <c r="NCX78"/>
      <c r="NCY78"/>
      <c r="NCZ78"/>
      <c r="NDA78"/>
      <c r="NDB78"/>
      <c r="NDC78"/>
      <c r="NDD78"/>
      <c r="NDE78"/>
      <c r="NDF78"/>
      <c r="NDG78"/>
      <c r="NDH78"/>
      <c r="NDI78"/>
      <c r="NDJ78"/>
      <c r="NDK78"/>
      <c r="NDL78"/>
      <c r="NDM78"/>
      <c r="NDN78"/>
      <c r="NDO78"/>
      <c r="NDP78"/>
      <c r="NDQ78"/>
      <c r="NDR78"/>
      <c r="NDS78"/>
      <c r="NDT78"/>
      <c r="NDU78"/>
      <c r="NDV78"/>
      <c r="NDW78"/>
      <c r="NDX78"/>
      <c r="NDY78"/>
      <c r="NDZ78"/>
      <c r="NEA78"/>
      <c r="NEB78"/>
      <c r="NEC78"/>
      <c r="NED78"/>
      <c r="NEE78"/>
      <c r="NEF78"/>
      <c r="NEG78"/>
      <c r="NEH78"/>
      <c r="NEI78"/>
      <c r="NEJ78"/>
      <c r="NEK78"/>
      <c r="NEL78"/>
      <c r="NEM78"/>
      <c r="NEN78"/>
      <c r="NEO78"/>
      <c r="NEP78"/>
      <c r="NEQ78"/>
      <c r="NER78"/>
      <c r="NES78"/>
      <c r="NET78"/>
      <c r="NEU78"/>
      <c r="NEV78"/>
      <c r="NEW78"/>
      <c r="NEX78"/>
      <c r="NEY78"/>
      <c r="NEZ78"/>
      <c r="NFA78"/>
      <c r="NFB78"/>
      <c r="NFC78"/>
      <c r="NFD78"/>
      <c r="NFE78"/>
      <c r="NFF78"/>
      <c r="NFG78"/>
      <c r="NFH78"/>
      <c r="NFI78"/>
      <c r="NFJ78"/>
      <c r="NFK78"/>
      <c r="NFL78"/>
      <c r="NFM78"/>
      <c r="NFN78"/>
      <c r="NFO78"/>
      <c r="NFP78"/>
      <c r="NFQ78"/>
      <c r="NFR78"/>
      <c r="NFS78"/>
      <c r="NFT78"/>
      <c r="NFU78"/>
      <c r="NFV78"/>
      <c r="NFW78"/>
      <c r="NFX78"/>
      <c r="NFY78"/>
      <c r="NFZ78"/>
      <c r="NGA78"/>
      <c r="NGB78"/>
      <c r="NGC78"/>
      <c r="NGD78"/>
      <c r="NGE78"/>
      <c r="NGF78"/>
      <c r="NGG78"/>
      <c r="NGH78"/>
      <c r="NGI78"/>
      <c r="NGJ78"/>
      <c r="NGK78"/>
      <c r="NGL78"/>
      <c r="NGM78"/>
      <c r="NGN78"/>
      <c r="NGO78"/>
      <c r="NGP78"/>
      <c r="NGQ78"/>
      <c r="NGR78"/>
      <c r="NGS78"/>
      <c r="NGT78"/>
      <c r="NGU78"/>
      <c r="NGV78"/>
      <c r="NGW78"/>
      <c r="NGX78"/>
      <c r="NGY78"/>
      <c r="NGZ78"/>
      <c r="NHA78"/>
      <c r="NHB78"/>
      <c r="NHC78"/>
      <c r="NHD78"/>
      <c r="NHE78"/>
      <c r="NHF78"/>
      <c r="NHG78"/>
      <c r="NHH78"/>
      <c r="NHI78"/>
      <c r="NHJ78"/>
      <c r="NHK78"/>
      <c r="NHL78"/>
      <c r="NHM78"/>
      <c r="NHN78"/>
      <c r="NHO78"/>
      <c r="NHP78"/>
      <c r="NHQ78"/>
      <c r="NHR78"/>
      <c r="NHS78"/>
      <c r="NHT78"/>
      <c r="NHU78"/>
      <c r="NHV78"/>
      <c r="NHW78"/>
      <c r="NHX78"/>
      <c r="NHY78"/>
      <c r="NHZ78"/>
      <c r="NIA78"/>
      <c r="NIB78"/>
      <c r="NIC78"/>
      <c r="NID78"/>
      <c r="NIE78"/>
      <c r="NIF78"/>
      <c r="NIG78"/>
      <c r="NIH78"/>
      <c r="NII78"/>
      <c r="NIJ78"/>
      <c r="NIK78"/>
      <c r="NIL78"/>
      <c r="NIM78"/>
      <c r="NIN78"/>
      <c r="NIO78"/>
      <c r="NIP78"/>
      <c r="NIQ78"/>
      <c r="NIR78"/>
      <c r="NIS78"/>
      <c r="NIT78"/>
      <c r="NIU78"/>
      <c r="NIV78"/>
      <c r="NIW78"/>
      <c r="NIX78"/>
      <c r="NIY78"/>
      <c r="NIZ78"/>
      <c r="NJA78"/>
      <c r="NJB78"/>
      <c r="NJC78"/>
      <c r="NJD78"/>
      <c r="NJE78"/>
      <c r="NJF78"/>
      <c r="NJG78"/>
      <c r="NJH78"/>
      <c r="NJI78"/>
      <c r="NJJ78"/>
      <c r="NJK78"/>
      <c r="NJL78"/>
      <c r="NJM78"/>
      <c r="NJN78"/>
      <c r="NJO78"/>
      <c r="NJP78"/>
      <c r="NJQ78"/>
      <c r="NJR78"/>
      <c r="NJS78"/>
      <c r="NJT78"/>
      <c r="NJU78"/>
      <c r="NJV78"/>
      <c r="NJW78"/>
      <c r="NJX78"/>
      <c r="NJY78"/>
      <c r="NJZ78"/>
      <c r="NKA78"/>
      <c r="NKB78"/>
      <c r="NKC78"/>
      <c r="NKD78"/>
      <c r="NKE78"/>
      <c r="NKF78"/>
      <c r="NKG78"/>
      <c r="NKH78"/>
      <c r="NKI78"/>
      <c r="NKJ78"/>
      <c r="NKK78"/>
      <c r="NKL78"/>
      <c r="NKM78"/>
      <c r="NKN78"/>
      <c r="NKO78"/>
      <c r="NKP78"/>
      <c r="NKQ78"/>
      <c r="NKR78"/>
      <c r="NKS78"/>
      <c r="NKT78"/>
      <c r="NKU78"/>
      <c r="NKV78"/>
      <c r="NKW78"/>
      <c r="NKX78"/>
      <c r="NKY78"/>
      <c r="NKZ78"/>
      <c r="NLA78"/>
      <c r="NLB78"/>
      <c r="NLC78"/>
      <c r="NLD78"/>
      <c r="NLE78"/>
      <c r="NLF78"/>
      <c r="NLG78"/>
      <c r="NLH78"/>
      <c r="NLI78"/>
      <c r="NLJ78"/>
      <c r="NLK78"/>
      <c r="NLL78"/>
      <c r="NLM78"/>
      <c r="NLN78"/>
      <c r="NLO78"/>
      <c r="NLP78"/>
      <c r="NLQ78"/>
      <c r="NLR78"/>
      <c r="NLS78"/>
      <c r="NLT78"/>
      <c r="NLU78"/>
      <c r="NLV78"/>
      <c r="NLW78"/>
      <c r="NLX78"/>
      <c r="NLY78"/>
      <c r="NLZ78"/>
      <c r="NMA78"/>
      <c r="NMB78"/>
      <c r="NMC78"/>
      <c r="NMD78"/>
      <c r="NME78"/>
      <c r="NMF78"/>
      <c r="NMG78"/>
      <c r="NMH78"/>
      <c r="NMI78"/>
      <c r="NMJ78"/>
      <c r="NMK78"/>
      <c r="NML78"/>
      <c r="NMM78"/>
      <c r="NMN78"/>
      <c r="NMO78"/>
      <c r="NMP78"/>
      <c r="NMQ78"/>
      <c r="NMR78"/>
      <c r="NMS78"/>
      <c r="NMT78"/>
      <c r="NMU78"/>
      <c r="NMV78"/>
      <c r="NMW78"/>
      <c r="NMX78"/>
      <c r="NMY78"/>
      <c r="NMZ78"/>
      <c r="NNA78"/>
      <c r="NNB78"/>
      <c r="NNC78"/>
      <c r="NND78"/>
      <c r="NNE78"/>
      <c r="NNF78"/>
      <c r="NNG78"/>
      <c r="NNH78"/>
      <c r="NNI78"/>
      <c r="NNJ78"/>
      <c r="NNK78"/>
      <c r="NNL78"/>
      <c r="NNM78"/>
      <c r="NNN78"/>
      <c r="NNO78"/>
      <c r="NNP78"/>
      <c r="NNQ78"/>
      <c r="NNR78"/>
      <c r="NNS78"/>
      <c r="NNT78"/>
      <c r="NNU78"/>
      <c r="NNV78"/>
      <c r="NNW78"/>
      <c r="NNX78"/>
      <c r="NNY78"/>
      <c r="NNZ78"/>
      <c r="NOA78"/>
      <c r="NOB78"/>
      <c r="NOC78"/>
      <c r="NOD78"/>
      <c r="NOE78"/>
      <c r="NOF78"/>
      <c r="NOG78"/>
      <c r="NOH78"/>
      <c r="NOI78"/>
      <c r="NOJ78"/>
      <c r="NOK78"/>
      <c r="NOL78"/>
      <c r="NOM78"/>
      <c r="NON78"/>
      <c r="NOO78"/>
      <c r="NOP78"/>
      <c r="NOQ78"/>
      <c r="NOR78"/>
      <c r="NOS78"/>
      <c r="NOT78"/>
      <c r="NOU78"/>
      <c r="NOV78"/>
      <c r="NOW78"/>
      <c r="NOX78"/>
      <c r="NOY78"/>
      <c r="NOZ78"/>
      <c r="NPA78"/>
      <c r="NPB78"/>
      <c r="NPC78"/>
      <c r="NPD78"/>
      <c r="NPE78"/>
      <c r="NPF78"/>
      <c r="NPG78"/>
      <c r="NPH78"/>
      <c r="NPI78"/>
      <c r="NPJ78"/>
      <c r="NPK78"/>
      <c r="NPL78"/>
      <c r="NPM78"/>
      <c r="NPN78"/>
      <c r="NPO78"/>
      <c r="NPP78"/>
      <c r="NPQ78"/>
      <c r="NPR78"/>
      <c r="NPS78"/>
      <c r="NPT78"/>
      <c r="NPU78"/>
      <c r="NPV78"/>
      <c r="NPW78"/>
      <c r="NPX78"/>
      <c r="NPY78"/>
      <c r="NPZ78"/>
      <c r="NQA78"/>
      <c r="NQB78"/>
      <c r="NQC78"/>
      <c r="NQD78"/>
      <c r="NQE78"/>
      <c r="NQF78"/>
      <c r="NQG78"/>
      <c r="NQH78"/>
      <c r="NQI78"/>
      <c r="NQJ78"/>
      <c r="NQK78"/>
      <c r="NQL78"/>
      <c r="NQM78"/>
      <c r="NQN78"/>
      <c r="NQO78"/>
      <c r="NQP78"/>
      <c r="NQQ78"/>
      <c r="NQR78"/>
      <c r="NQS78"/>
      <c r="NQT78"/>
      <c r="NQU78"/>
      <c r="NQV78"/>
      <c r="NQW78"/>
      <c r="NQX78"/>
      <c r="NQY78"/>
      <c r="NQZ78"/>
      <c r="NRA78"/>
      <c r="NRB78"/>
      <c r="NRC78"/>
      <c r="NRD78"/>
      <c r="NRE78"/>
      <c r="NRF78"/>
      <c r="NRG78"/>
      <c r="NRH78"/>
      <c r="NRI78"/>
      <c r="NRJ78"/>
      <c r="NRK78"/>
      <c r="NRL78"/>
      <c r="NRM78"/>
      <c r="NRN78"/>
      <c r="NRO78"/>
      <c r="NRP78"/>
      <c r="NRQ78"/>
      <c r="NRR78"/>
      <c r="NRS78"/>
      <c r="NRT78"/>
      <c r="NRU78"/>
      <c r="NRV78"/>
      <c r="NRW78"/>
      <c r="NRX78"/>
      <c r="NRY78"/>
      <c r="NRZ78"/>
      <c r="NSA78"/>
      <c r="NSB78"/>
      <c r="NSC78"/>
      <c r="NSD78"/>
      <c r="NSE78"/>
      <c r="NSF78"/>
      <c r="NSG78"/>
      <c r="NSH78"/>
      <c r="NSI78"/>
      <c r="NSJ78"/>
      <c r="NSK78"/>
      <c r="NSL78"/>
      <c r="NSM78"/>
      <c r="NSN78"/>
      <c r="NSO78"/>
      <c r="NSP78"/>
      <c r="NSQ78"/>
      <c r="NSR78"/>
      <c r="NSS78"/>
      <c r="NST78"/>
      <c r="NSU78"/>
      <c r="NSV78"/>
      <c r="NSW78"/>
      <c r="NSX78"/>
      <c r="NSY78"/>
      <c r="NSZ78"/>
      <c r="NTA78"/>
      <c r="NTB78"/>
      <c r="NTC78"/>
      <c r="NTD78"/>
      <c r="NTE78"/>
      <c r="NTF78"/>
      <c r="NTG78"/>
      <c r="NTH78"/>
      <c r="NTI78"/>
      <c r="NTJ78"/>
      <c r="NTK78"/>
      <c r="NTL78"/>
      <c r="NTM78"/>
      <c r="NTN78"/>
      <c r="NTO78"/>
      <c r="NTP78"/>
      <c r="NTQ78"/>
      <c r="NTR78"/>
      <c r="NTS78"/>
      <c r="NTT78"/>
      <c r="NTU78"/>
      <c r="NTV78"/>
      <c r="NTW78"/>
      <c r="NTX78"/>
      <c r="NTY78"/>
      <c r="NTZ78"/>
      <c r="NUA78"/>
      <c r="NUB78"/>
      <c r="NUC78"/>
      <c r="NUD78"/>
      <c r="NUE78"/>
      <c r="NUF78"/>
      <c r="NUG78"/>
      <c r="NUH78"/>
      <c r="NUI78"/>
      <c r="NUJ78"/>
      <c r="NUK78"/>
      <c r="NUL78"/>
      <c r="NUM78"/>
      <c r="NUN78"/>
      <c r="NUO78"/>
      <c r="NUP78"/>
      <c r="NUQ78"/>
      <c r="NUR78"/>
      <c r="NUS78"/>
      <c r="NUT78"/>
      <c r="NUU78"/>
      <c r="NUV78"/>
      <c r="NUW78"/>
      <c r="NUX78"/>
      <c r="NUY78"/>
      <c r="NUZ78"/>
      <c r="NVA78"/>
      <c r="NVB78"/>
      <c r="NVC78"/>
      <c r="NVD78"/>
      <c r="NVE78"/>
      <c r="NVF78"/>
      <c r="NVG78"/>
      <c r="NVH78"/>
      <c r="NVI78"/>
      <c r="NVJ78"/>
      <c r="NVK78"/>
      <c r="NVL78"/>
      <c r="NVM78"/>
      <c r="NVN78"/>
      <c r="NVO78"/>
      <c r="NVP78"/>
      <c r="NVQ78"/>
      <c r="NVR78"/>
      <c r="NVS78"/>
      <c r="NVT78"/>
      <c r="NVU78"/>
      <c r="NVV78"/>
      <c r="NVW78"/>
      <c r="NVX78"/>
      <c r="NVY78"/>
      <c r="NVZ78"/>
      <c r="NWA78"/>
      <c r="NWB78"/>
      <c r="NWC78"/>
      <c r="NWD78"/>
      <c r="NWE78"/>
      <c r="NWF78"/>
      <c r="NWG78"/>
      <c r="NWH78"/>
      <c r="NWI78"/>
      <c r="NWJ78"/>
      <c r="NWK78"/>
      <c r="NWL78"/>
      <c r="NWM78"/>
      <c r="NWN78"/>
      <c r="NWO78"/>
      <c r="NWP78"/>
      <c r="NWQ78"/>
      <c r="NWR78"/>
      <c r="NWS78"/>
      <c r="NWT78"/>
      <c r="NWU78"/>
      <c r="NWV78"/>
      <c r="NWW78"/>
      <c r="NWX78"/>
      <c r="NWY78"/>
      <c r="NWZ78"/>
      <c r="NXA78"/>
      <c r="NXB78"/>
      <c r="NXC78"/>
      <c r="NXD78"/>
      <c r="NXE78"/>
      <c r="NXF78"/>
      <c r="NXG78"/>
      <c r="NXH78"/>
      <c r="NXI78"/>
      <c r="NXJ78"/>
      <c r="NXK78"/>
      <c r="NXL78"/>
      <c r="NXM78"/>
      <c r="NXN78"/>
      <c r="NXO78"/>
      <c r="NXP78"/>
      <c r="NXQ78"/>
      <c r="NXR78"/>
      <c r="NXS78"/>
      <c r="NXT78"/>
      <c r="NXU78"/>
      <c r="NXV78"/>
      <c r="NXW78"/>
      <c r="NXX78"/>
      <c r="NXY78"/>
      <c r="NXZ78"/>
      <c r="NYA78"/>
      <c r="NYB78"/>
      <c r="NYC78"/>
      <c r="NYD78"/>
      <c r="NYE78"/>
      <c r="NYF78"/>
      <c r="NYG78"/>
      <c r="NYH78"/>
      <c r="NYI78"/>
      <c r="NYJ78"/>
      <c r="NYK78"/>
      <c r="NYL78"/>
      <c r="NYM78"/>
      <c r="NYN78"/>
      <c r="NYO78"/>
      <c r="NYP78"/>
      <c r="NYQ78"/>
      <c r="NYR78"/>
      <c r="NYS78"/>
      <c r="NYT78"/>
      <c r="NYU78"/>
      <c r="NYV78"/>
      <c r="NYW78"/>
      <c r="NYX78"/>
      <c r="NYY78"/>
      <c r="NYZ78"/>
      <c r="NZA78"/>
      <c r="NZB78"/>
      <c r="NZC78"/>
      <c r="NZD78"/>
      <c r="NZE78"/>
      <c r="NZF78"/>
      <c r="NZG78"/>
      <c r="NZH78"/>
      <c r="NZI78"/>
      <c r="NZJ78"/>
      <c r="NZK78"/>
      <c r="NZL78"/>
      <c r="NZM78"/>
      <c r="NZN78"/>
      <c r="NZO78"/>
      <c r="NZP78"/>
      <c r="NZQ78"/>
      <c r="NZR78"/>
      <c r="NZS78"/>
      <c r="NZT78"/>
      <c r="NZU78"/>
      <c r="NZV78"/>
      <c r="NZW78"/>
      <c r="NZX78"/>
      <c r="NZY78"/>
      <c r="NZZ78"/>
      <c r="OAA78"/>
      <c r="OAB78"/>
      <c r="OAC78"/>
      <c r="OAD78"/>
      <c r="OAE78"/>
      <c r="OAF78"/>
      <c r="OAG78"/>
      <c r="OAH78"/>
      <c r="OAI78"/>
      <c r="OAJ78"/>
      <c r="OAK78"/>
      <c r="OAL78"/>
      <c r="OAM78"/>
      <c r="OAN78"/>
      <c r="OAO78"/>
      <c r="OAP78"/>
      <c r="OAQ78"/>
      <c r="OAR78"/>
      <c r="OAS78"/>
      <c r="OAT78"/>
      <c r="OAU78"/>
      <c r="OAV78"/>
      <c r="OAW78"/>
      <c r="OAX78"/>
      <c r="OAY78"/>
      <c r="OAZ78"/>
      <c r="OBA78"/>
      <c r="OBB78"/>
      <c r="OBC78"/>
      <c r="OBD78"/>
      <c r="OBE78"/>
      <c r="OBF78"/>
      <c r="OBG78"/>
      <c r="OBH78"/>
      <c r="OBI78"/>
      <c r="OBJ78"/>
      <c r="OBK78"/>
      <c r="OBL78"/>
      <c r="OBM78"/>
      <c r="OBN78"/>
      <c r="OBO78"/>
      <c r="OBP78"/>
      <c r="OBQ78"/>
      <c r="OBR78"/>
      <c r="OBS78"/>
      <c r="OBT78"/>
      <c r="OBU78"/>
      <c r="OBV78"/>
      <c r="OBW78"/>
      <c r="OBX78"/>
      <c r="OBY78"/>
      <c r="OBZ78"/>
      <c r="OCA78"/>
      <c r="OCB78"/>
      <c r="OCC78"/>
      <c r="OCD78"/>
      <c r="OCE78"/>
      <c r="OCF78"/>
      <c r="OCG78"/>
      <c r="OCH78"/>
      <c r="OCI78"/>
      <c r="OCJ78"/>
      <c r="OCK78"/>
      <c r="OCL78"/>
      <c r="OCM78"/>
      <c r="OCN78"/>
      <c r="OCO78"/>
      <c r="OCP78"/>
      <c r="OCQ78"/>
      <c r="OCR78"/>
      <c r="OCS78"/>
      <c r="OCT78"/>
      <c r="OCU78"/>
      <c r="OCV78"/>
      <c r="OCW78"/>
      <c r="OCX78"/>
      <c r="OCY78"/>
      <c r="OCZ78"/>
      <c r="ODA78"/>
      <c r="ODB78"/>
      <c r="ODC78"/>
      <c r="ODD78"/>
      <c r="ODE78"/>
      <c r="ODF78"/>
      <c r="ODG78"/>
      <c r="ODH78"/>
      <c r="ODI78"/>
      <c r="ODJ78"/>
      <c r="ODK78"/>
      <c r="ODL78"/>
      <c r="ODM78"/>
      <c r="ODN78"/>
      <c r="ODO78"/>
      <c r="ODP78"/>
      <c r="ODQ78"/>
      <c r="ODR78"/>
      <c r="ODS78"/>
      <c r="ODT78"/>
      <c r="ODU78"/>
      <c r="ODV78"/>
      <c r="ODW78"/>
      <c r="ODX78"/>
      <c r="ODY78"/>
      <c r="ODZ78"/>
      <c r="OEA78"/>
      <c r="OEB78"/>
      <c r="OEC78"/>
      <c r="OED78"/>
      <c r="OEE78"/>
      <c r="OEF78"/>
      <c r="OEG78"/>
      <c r="OEH78"/>
      <c r="OEI78"/>
      <c r="OEJ78"/>
      <c r="OEK78"/>
      <c r="OEL78"/>
      <c r="OEM78"/>
      <c r="OEN78"/>
      <c r="OEO78"/>
      <c r="OEP78"/>
      <c r="OEQ78"/>
      <c r="OER78"/>
      <c r="OES78"/>
      <c r="OET78"/>
      <c r="OEU78"/>
      <c r="OEV78"/>
      <c r="OEW78"/>
      <c r="OEX78"/>
      <c r="OEY78"/>
      <c r="OEZ78"/>
      <c r="OFA78"/>
      <c r="OFB78"/>
      <c r="OFC78"/>
      <c r="OFD78"/>
      <c r="OFE78"/>
      <c r="OFF78"/>
      <c r="OFG78"/>
      <c r="OFH78"/>
      <c r="OFI78"/>
      <c r="OFJ78"/>
      <c r="OFK78"/>
      <c r="OFL78"/>
      <c r="OFM78"/>
      <c r="OFN78"/>
      <c r="OFO78"/>
      <c r="OFP78"/>
      <c r="OFQ78"/>
      <c r="OFR78"/>
      <c r="OFS78"/>
      <c r="OFT78"/>
      <c r="OFU78"/>
      <c r="OFV78"/>
      <c r="OFW78"/>
      <c r="OFX78"/>
      <c r="OFY78"/>
      <c r="OFZ78"/>
      <c r="OGA78"/>
      <c r="OGB78"/>
      <c r="OGC78"/>
      <c r="OGD78"/>
      <c r="OGE78"/>
      <c r="OGF78"/>
      <c r="OGG78"/>
      <c r="OGH78"/>
      <c r="OGI78"/>
      <c r="OGJ78"/>
      <c r="OGK78"/>
      <c r="OGL78"/>
      <c r="OGM78"/>
      <c r="OGN78"/>
      <c r="OGO78"/>
      <c r="OGP78"/>
      <c r="OGQ78"/>
      <c r="OGR78"/>
      <c r="OGS78"/>
      <c r="OGT78"/>
      <c r="OGU78"/>
      <c r="OGV78"/>
      <c r="OGW78"/>
      <c r="OGX78"/>
      <c r="OGY78"/>
      <c r="OGZ78"/>
      <c r="OHA78"/>
      <c r="OHB78"/>
      <c r="OHC78"/>
      <c r="OHD78"/>
      <c r="OHE78"/>
      <c r="OHF78"/>
      <c r="OHG78"/>
      <c r="OHH78"/>
      <c r="OHI78"/>
      <c r="OHJ78"/>
      <c r="OHK78"/>
      <c r="OHL78"/>
      <c r="OHM78"/>
      <c r="OHN78"/>
      <c r="OHO78"/>
      <c r="OHP78"/>
      <c r="OHQ78"/>
      <c r="OHR78"/>
      <c r="OHS78"/>
      <c r="OHT78"/>
      <c r="OHU78"/>
      <c r="OHV78"/>
      <c r="OHW78"/>
      <c r="OHX78"/>
      <c r="OHY78"/>
      <c r="OHZ78"/>
      <c r="OIA78"/>
      <c r="OIB78"/>
      <c r="OIC78"/>
      <c r="OID78"/>
      <c r="OIE78"/>
      <c r="OIF78"/>
      <c r="OIG78"/>
      <c r="OIH78"/>
      <c r="OII78"/>
      <c r="OIJ78"/>
      <c r="OIK78"/>
      <c r="OIL78"/>
      <c r="OIM78"/>
      <c r="OIN78"/>
      <c r="OIO78"/>
      <c r="OIP78"/>
      <c r="OIQ78"/>
      <c r="OIR78"/>
      <c r="OIS78"/>
      <c r="OIT78"/>
      <c r="OIU78"/>
      <c r="OIV78"/>
      <c r="OIW78"/>
      <c r="OIX78"/>
      <c r="OIY78"/>
      <c r="OIZ78"/>
      <c r="OJA78"/>
      <c r="OJB78"/>
      <c r="OJC78"/>
      <c r="OJD78"/>
      <c r="OJE78"/>
      <c r="OJF78"/>
      <c r="OJG78"/>
      <c r="OJH78"/>
      <c r="OJI78"/>
      <c r="OJJ78"/>
      <c r="OJK78"/>
      <c r="OJL78"/>
      <c r="OJM78"/>
      <c r="OJN78"/>
      <c r="OJO78"/>
      <c r="OJP78"/>
      <c r="OJQ78"/>
      <c r="OJR78"/>
      <c r="OJS78"/>
      <c r="OJT78"/>
      <c r="OJU78"/>
      <c r="OJV78"/>
      <c r="OJW78"/>
      <c r="OJX78"/>
      <c r="OJY78"/>
      <c r="OJZ78"/>
      <c r="OKA78"/>
      <c r="OKB78"/>
      <c r="OKC78"/>
      <c r="OKD78"/>
      <c r="OKE78"/>
      <c r="OKF78"/>
      <c r="OKG78"/>
      <c r="OKH78"/>
      <c r="OKI78"/>
      <c r="OKJ78"/>
      <c r="OKK78"/>
      <c r="OKL78"/>
      <c r="OKM78"/>
      <c r="OKN78"/>
      <c r="OKO78"/>
      <c r="OKP78"/>
      <c r="OKQ78"/>
      <c r="OKR78"/>
      <c r="OKS78"/>
      <c r="OKT78"/>
      <c r="OKU78"/>
      <c r="OKV78"/>
      <c r="OKW78"/>
      <c r="OKX78"/>
      <c r="OKY78"/>
      <c r="OKZ78"/>
      <c r="OLA78"/>
      <c r="OLB78"/>
      <c r="OLC78"/>
      <c r="OLD78"/>
      <c r="OLE78"/>
      <c r="OLF78"/>
      <c r="OLG78"/>
      <c r="OLH78"/>
      <c r="OLI78"/>
      <c r="OLJ78"/>
      <c r="OLK78"/>
      <c r="OLL78"/>
      <c r="OLM78"/>
      <c r="OLN78"/>
      <c r="OLO78"/>
      <c r="OLP78"/>
      <c r="OLQ78"/>
      <c r="OLR78"/>
      <c r="OLS78"/>
      <c r="OLT78"/>
      <c r="OLU78"/>
      <c r="OLV78"/>
      <c r="OLW78"/>
      <c r="OLX78"/>
      <c r="OLY78"/>
      <c r="OLZ78"/>
      <c r="OMA78"/>
      <c r="OMB78"/>
      <c r="OMC78"/>
      <c r="OMD78"/>
      <c r="OME78"/>
      <c r="OMF78"/>
      <c r="OMG78"/>
      <c r="OMH78"/>
      <c r="OMI78"/>
      <c r="OMJ78"/>
      <c r="OMK78"/>
      <c r="OML78"/>
      <c r="OMM78"/>
      <c r="OMN78"/>
      <c r="OMO78"/>
      <c r="OMP78"/>
      <c r="OMQ78"/>
      <c r="OMR78"/>
      <c r="OMS78"/>
      <c r="OMT78"/>
      <c r="OMU78"/>
      <c r="OMV78"/>
      <c r="OMW78"/>
      <c r="OMX78"/>
      <c r="OMY78"/>
      <c r="OMZ78"/>
      <c r="ONA78"/>
      <c r="ONB78"/>
      <c r="ONC78"/>
      <c r="OND78"/>
      <c r="ONE78"/>
      <c r="ONF78"/>
      <c r="ONG78"/>
      <c r="ONH78"/>
      <c r="ONI78"/>
      <c r="ONJ78"/>
      <c r="ONK78"/>
      <c r="ONL78"/>
      <c r="ONM78"/>
      <c r="ONN78"/>
      <c r="ONO78"/>
      <c r="ONP78"/>
      <c r="ONQ78"/>
      <c r="ONR78"/>
      <c r="ONS78"/>
      <c r="ONT78"/>
      <c r="ONU78"/>
      <c r="ONV78"/>
      <c r="ONW78"/>
      <c r="ONX78"/>
      <c r="ONY78"/>
      <c r="ONZ78"/>
      <c r="OOA78"/>
      <c r="OOB78"/>
      <c r="OOC78"/>
      <c r="OOD78"/>
      <c r="OOE78"/>
      <c r="OOF78"/>
      <c r="OOG78"/>
      <c r="OOH78"/>
      <c r="OOI78"/>
      <c r="OOJ78"/>
      <c r="OOK78"/>
      <c r="OOL78"/>
      <c r="OOM78"/>
      <c r="OON78"/>
      <c r="OOO78"/>
      <c r="OOP78"/>
      <c r="OOQ78"/>
      <c r="OOR78"/>
      <c r="OOS78"/>
      <c r="OOT78"/>
      <c r="OOU78"/>
      <c r="OOV78"/>
      <c r="OOW78"/>
      <c r="OOX78"/>
      <c r="OOY78"/>
      <c r="OOZ78"/>
      <c r="OPA78"/>
      <c r="OPB78"/>
      <c r="OPC78"/>
      <c r="OPD78"/>
      <c r="OPE78"/>
      <c r="OPF78"/>
      <c r="OPG78"/>
      <c r="OPH78"/>
      <c r="OPI78"/>
      <c r="OPJ78"/>
      <c r="OPK78"/>
      <c r="OPL78"/>
      <c r="OPM78"/>
      <c r="OPN78"/>
      <c r="OPO78"/>
      <c r="OPP78"/>
      <c r="OPQ78"/>
      <c r="OPR78"/>
      <c r="OPS78"/>
      <c r="OPT78"/>
      <c r="OPU78"/>
      <c r="OPV78"/>
      <c r="OPW78"/>
      <c r="OPX78"/>
      <c r="OPY78"/>
      <c r="OPZ78"/>
      <c r="OQA78"/>
      <c r="OQB78"/>
      <c r="OQC78"/>
      <c r="OQD78"/>
      <c r="OQE78"/>
      <c r="OQF78"/>
      <c r="OQG78"/>
      <c r="OQH78"/>
      <c r="OQI78"/>
      <c r="OQJ78"/>
      <c r="OQK78"/>
      <c r="OQL78"/>
      <c r="OQM78"/>
      <c r="OQN78"/>
      <c r="OQO78"/>
      <c r="OQP78"/>
      <c r="OQQ78"/>
      <c r="OQR78"/>
      <c r="OQS78"/>
      <c r="OQT78"/>
      <c r="OQU78"/>
      <c r="OQV78"/>
      <c r="OQW78"/>
      <c r="OQX78"/>
      <c r="OQY78"/>
      <c r="OQZ78"/>
      <c r="ORA78"/>
      <c r="ORB78"/>
      <c r="ORC78"/>
      <c r="ORD78"/>
      <c r="ORE78"/>
      <c r="ORF78"/>
      <c r="ORG78"/>
      <c r="ORH78"/>
      <c r="ORI78"/>
      <c r="ORJ78"/>
      <c r="ORK78"/>
      <c r="ORL78"/>
      <c r="ORM78"/>
      <c r="ORN78"/>
      <c r="ORO78"/>
      <c r="ORP78"/>
      <c r="ORQ78"/>
      <c r="ORR78"/>
      <c r="ORS78"/>
      <c r="ORT78"/>
      <c r="ORU78"/>
      <c r="ORV78"/>
      <c r="ORW78"/>
      <c r="ORX78"/>
      <c r="ORY78"/>
      <c r="ORZ78"/>
      <c r="OSA78"/>
      <c r="OSB78"/>
      <c r="OSC78"/>
      <c r="OSD78"/>
      <c r="OSE78"/>
      <c r="OSF78"/>
      <c r="OSG78"/>
      <c r="OSH78"/>
      <c r="OSI78"/>
      <c r="OSJ78"/>
      <c r="OSK78"/>
      <c r="OSL78"/>
      <c r="OSM78"/>
      <c r="OSN78"/>
      <c r="OSO78"/>
      <c r="OSP78"/>
      <c r="OSQ78"/>
      <c r="OSR78"/>
      <c r="OSS78"/>
      <c r="OST78"/>
      <c r="OSU78"/>
      <c r="OSV78"/>
      <c r="OSW78"/>
      <c r="OSX78"/>
      <c r="OSY78"/>
      <c r="OSZ78"/>
      <c r="OTA78"/>
      <c r="OTB78"/>
      <c r="OTC78"/>
      <c r="OTD78"/>
      <c r="OTE78"/>
      <c r="OTF78"/>
      <c r="OTG78"/>
      <c r="OTH78"/>
      <c r="OTI78"/>
      <c r="OTJ78"/>
      <c r="OTK78"/>
      <c r="OTL78"/>
      <c r="OTM78"/>
      <c r="OTN78"/>
      <c r="OTO78"/>
      <c r="OTP78"/>
      <c r="OTQ78"/>
      <c r="OTR78"/>
      <c r="OTS78"/>
      <c r="OTT78"/>
      <c r="OTU78"/>
      <c r="OTV78"/>
      <c r="OTW78"/>
      <c r="OTX78"/>
      <c r="OTY78"/>
      <c r="OTZ78"/>
      <c r="OUA78"/>
      <c r="OUB78"/>
      <c r="OUC78"/>
      <c r="OUD78"/>
      <c r="OUE78"/>
      <c r="OUF78"/>
      <c r="OUG78"/>
      <c r="OUH78"/>
      <c r="OUI78"/>
      <c r="OUJ78"/>
      <c r="OUK78"/>
      <c r="OUL78"/>
      <c r="OUM78"/>
      <c r="OUN78"/>
      <c r="OUO78"/>
      <c r="OUP78"/>
      <c r="OUQ78"/>
      <c r="OUR78"/>
      <c r="OUS78"/>
      <c r="OUT78"/>
      <c r="OUU78"/>
      <c r="OUV78"/>
      <c r="OUW78"/>
      <c r="OUX78"/>
      <c r="OUY78"/>
      <c r="OUZ78"/>
      <c r="OVA78"/>
      <c r="OVB78"/>
      <c r="OVC78"/>
      <c r="OVD78"/>
      <c r="OVE78"/>
      <c r="OVF78"/>
      <c r="OVG78"/>
      <c r="OVH78"/>
      <c r="OVI78"/>
      <c r="OVJ78"/>
      <c r="OVK78"/>
      <c r="OVL78"/>
      <c r="OVM78"/>
      <c r="OVN78"/>
      <c r="OVO78"/>
      <c r="OVP78"/>
      <c r="OVQ78"/>
      <c r="OVR78"/>
      <c r="OVS78"/>
      <c r="OVT78"/>
      <c r="OVU78"/>
      <c r="OVV78"/>
      <c r="OVW78"/>
      <c r="OVX78"/>
      <c r="OVY78"/>
      <c r="OVZ78"/>
      <c r="OWA78"/>
      <c r="OWB78"/>
      <c r="OWC78"/>
      <c r="OWD78"/>
      <c r="OWE78"/>
      <c r="OWF78"/>
      <c r="OWG78"/>
      <c r="OWH78"/>
      <c r="OWI78"/>
      <c r="OWJ78"/>
      <c r="OWK78"/>
      <c r="OWL78"/>
      <c r="OWM78"/>
      <c r="OWN78"/>
      <c r="OWO78"/>
      <c r="OWP78"/>
      <c r="OWQ78"/>
      <c r="OWR78"/>
      <c r="OWS78"/>
      <c r="OWT78"/>
      <c r="OWU78"/>
      <c r="OWV78"/>
      <c r="OWW78"/>
      <c r="OWX78"/>
      <c r="OWY78"/>
      <c r="OWZ78"/>
      <c r="OXA78"/>
      <c r="OXB78"/>
      <c r="OXC78"/>
      <c r="OXD78"/>
      <c r="OXE78"/>
      <c r="OXF78"/>
      <c r="OXG78"/>
      <c r="OXH78"/>
      <c r="OXI78"/>
      <c r="OXJ78"/>
      <c r="OXK78"/>
      <c r="OXL78"/>
      <c r="OXM78"/>
      <c r="OXN78"/>
      <c r="OXO78"/>
      <c r="OXP78"/>
      <c r="OXQ78"/>
      <c r="OXR78"/>
      <c r="OXS78"/>
      <c r="OXT78"/>
      <c r="OXU78"/>
      <c r="OXV78"/>
      <c r="OXW78"/>
      <c r="OXX78"/>
      <c r="OXY78"/>
      <c r="OXZ78"/>
      <c r="OYA78"/>
      <c r="OYB78"/>
      <c r="OYC78"/>
      <c r="OYD78"/>
      <c r="OYE78"/>
      <c r="OYF78"/>
      <c r="OYG78"/>
      <c r="OYH78"/>
      <c r="OYI78"/>
      <c r="OYJ78"/>
      <c r="OYK78"/>
      <c r="OYL78"/>
      <c r="OYM78"/>
      <c r="OYN78"/>
      <c r="OYO78"/>
      <c r="OYP78"/>
      <c r="OYQ78"/>
      <c r="OYR78"/>
      <c r="OYS78"/>
      <c r="OYT78"/>
      <c r="OYU78"/>
      <c r="OYV78"/>
      <c r="OYW78"/>
      <c r="OYX78"/>
      <c r="OYY78"/>
      <c r="OYZ78"/>
      <c r="OZA78"/>
      <c r="OZB78"/>
      <c r="OZC78"/>
      <c r="OZD78"/>
      <c r="OZE78"/>
      <c r="OZF78"/>
      <c r="OZG78"/>
      <c r="OZH78"/>
      <c r="OZI78"/>
      <c r="OZJ78"/>
      <c r="OZK78"/>
      <c r="OZL78"/>
      <c r="OZM78"/>
      <c r="OZN78"/>
      <c r="OZO78"/>
      <c r="OZP78"/>
      <c r="OZQ78"/>
      <c r="OZR78"/>
      <c r="OZS78"/>
      <c r="OZT78"/>
      <c r="OZU78"/>
      <c r="OZV78"/>
      <c r="OZW78"/>
      <c r="OZX78"/>
      <c r="OZY78"/>
      <c r="OZZ78"/>
      <c r="PAA78"/>
      <c r="PAB78"/>
      <c r="PAC78"/>
      <c r="PAD78"/>
      <c r="PAE78"/>
      <c r="PAF78"/>
      <c r="PAG78"/>
      <c r="PAH78"/>
      <c r="PAI78"/>
      <c r="PAJ78"/>
      <c r="PAK78"/>
      <c r="PAL78"/>
      <c r="PAM78"/>
      <c r="PAN78"/>
      <c r="PAO78"/>
      <c r="PAP78"/>
      <c r="PAQ78"/>
      <c r="PAR78"/>
      <c r="PAS78"/>
      <c r="PAT78"/>
      <c r="PAU78"/>
      <c r="PAV78"/>
      <c r="PAW78"/>
      <c r="PAX78"/>
      <c r="PAY78"/>
      <c r="PAZ78"/>
      <c r="PBA78"/>
      <c r="PBB78"/>
      <c r="PBC78"/>
      <c r="PBD78"/>
      <c r="PBE78"/>
      <c r="PBF78"/>
      <c r="PBG78"/>
      <c r="PBH78"/>
      <c r="PBI78"/>
      <c r="PBJ78"/>
      <c r="PBK78"/>
      <c r="PBL78"/>
      <c r="PBM78"/>
      <c r="PBN78"/>
      <c r="PBO78"/>
      <c r="PBP78"/>
      <c r="PBQ78"/>
      <c r="PBR78"/>
      <c r="PBS78"/>
      <c r="PBT78"/>
      <c r="PBU78"/>
      <c r="PBV78"/>
      <c r="PBW78"/>
      <c r="PBX78"/>
      <c r="PBY78"/>
      <c r="PBZ78"/>
      <c r="PCA78"/>
      <c r="PCB78"/>
      <c r="PCC78"/>
      <c r="PCD78"/>
      <c r="PCE78"/>
      <c r="PCF78"/>
      <c r="PCG78"/>
      <c r="PCH78"/>
      <c r="PCI78"/>
      <c r="PCJ78"/>
      <c r="PCK78"/>
      <c r="PCL78"/>
      <c r="PCM78"/>
      <c r="PCN78"/>
      <c r="PCO78"/>
      <c r="PCP78"/>
      <c r="PCQ78"/>
      <c r="PCR78"/>
      <c r="PCS78"/>
      <c r="PCT78"/>
      <c r="PCU78"/>
      <c r="PCV78"/>
      <c r="PCW78"/>
      <c r="PCX78"/>
      <c r="PCY78"/>
      <c r="PCZ78"/>
      <c r="PDA78"/>
      <c r="PDB78"/>
      <c r="PDC78"/>
      <c r="PDD78"/>
      <c r="PDE78"/>
      <c r="PDF78"/>
      <c r="PDG78"/>
      <c r="PDH78"/>
      <c r="PDI78"/>
      <c r="PDJ78"/>
      <c r="PDK78"/>
      <c r="PDL78"/>
      <c r="PDM78"/>
      <c r="PDN78"/>
      <c r="PDO78"/>
      <c r="PDP78"/>
      <c r="PDQ78"/>
      <c r="PDR78"/>
      <c r="PDS78"/>
      <c r="PDT78"/>
      <c r="PDU78"/>
      <c r="PDV78"/>
      <c r="PDW78"/>
      <c r="PDX78"/>
      <c r="PDY78"/>
      <c r="PDZ78"/>
      <c r="PEA78"/>
      <c r="PEB78"/>
      <c r="PEC78"/>
      <c r="PED78"/>
      <c r="PEE78"/>
      <c r="PEF78"/>
      <c r="PEG78"/>
      <c r="PEH78"/>
      <c r="PEI78"/>
      <c r="PEJ78"/>
      <c r="PEK78"/>
      <c r="PEL78"/>
      <c r="PEM78"/>
      <c r="PEN78"/>
      <c r="PEO78"/>
      <c r="PEP78"/>
      <c r="PEQ78"/>
      <c r="PER78"/>
      <c r="PES78"/>
      <c r="PET78"/>
      <c r="PEU78"/>
      <c r="PEV78"/>
      <c r="PEW78"/>
      <c r="PEX78"/>
      <c r="PEY78"/>
      <c r="PEZ78"/>
      <c r="PFA78"/>
      <c r="PFB78"/>
      <c r="PFC78"/>
      <c r="PFD78"/>
      <c r="PFE78"/>
      <c r="PFF78"/>
      <c r="PFG78"/>
      <c r="PFH78"/>
      <c r="PFI78"/>
      <c r="PFJ78"/>
      <c r="PFK78"/>
      <c r="PFL78"/>
      <c r="PFM78"/>
      <c r="PFN78"/>
      <c r="PFO78"/>
      <c r="PFP78"/>
      <c r="PFQ78"/>
      <c r="PFR78"/>
      <c r="PFS78"/>
      <c r="PFT78"/>
      <c r="PFU78"/>
      <c r="PFV78"/>
      <c r="PFW78"/>
      <c r="PFX78"/>
      <c r="PFY78"/>
      <c r="PFZ78"/>
      <c r="PGA78"/>
      <c r="PGB78"/>
      <c r="PGC78"/>
      <c r="PGD78"/>
      <c r="PGE78"/>
      <c r="PGF78"/>
      <c r="PGG78"/>
      <c r="PGH78"/>
      <c r="PGI78"/>
      <c r="PGJ78"/>
      <c r="PGK78"/>
      <c r="PGL78"/>
      <c r="PGM78"/>
      <c r="PGN78"/>
      <c r="PGO78"/>
      <c r="PGP78"/>
      <c r="PGQ78"/>
      <c r="PGR78"/>
      <c r="PGS78"/>
      <c r="PGT78"/>
      <c r="PGU78"/>
      <c r="PGV78"/>
      <c r="PGW78"/>
      <c r="PGX78"/>
      <c r="PGY78"/>
      <c r="PGZ78"/>
      <c r="PHA78"/>
      <c r="PHB78"/>
      <c r="PHC78"/>
      <c r="PHD78"/>
      <c r="PHE78"/>
      <c r="PHF78"/>
      <c r="PHG78"/>
      <c r="PHH78"/>
      <c r="PHI78"/>
      <c r="PHJ78"/>
      <c r="PHK78"/>
      <c r="PHL78"/>
      <c r="PHM78"/>
      <c r="PHN78"/>
      <c r="PHO78"/>
      <c r="PHP78"/>
      <c r="PHQ78"/>
      <c r="PHR78"/>
      <c r="PHS78"/>
      <c r="PHT78"/>
      <c r="PHU78"/>
      <c r="PHV78"/>
      <c r="PHW78"/>
      <c r="PHX78"/>
      <c r="PHY78"/>
      <c r="PHZ78"/>
      <c r="PIA78"/>
      <c r="PIB78"/>
      <c r="PIC78"/>
      <c r="PID78"/>
      <c r="PIE78"/>
      <c r="PIF78"/>
      <c r="PIG78"/>
      <c r="PIH78"/>
      <c r="PII78"/>
      <c r="PIJ78"/>
      <c r="PIK78"/>
      <c r="PIL78"/>
      <c r="PIM78"/>
      <c r="PIN78"/>
      <c r="PIO78"/>
      <c r="PIP78"/>
      <c r="PIQ78"/>
      <c r="PIR78"/>
      <c r="PIS78"/>
      <c r="PIT78"/>
      <c r="PIU78"/>
      <c r="PIV78"/>
      <c r="PIW78"/>
      <c r="PIX78"/>
      <c r="PIY78"/>
      <c r="PIZ78"/>
      <c r="PJA78"/>
      <c r="PJB78"/>
      <c r="PJC78"/>
      <c r="PJD78"/>
      <c r="PJE78"/>
      <c r="PJF78"/>
      <c r="PJG78"/>
      <c r="PJH78"/>
      <c r="PJI78"/>
      <c r="PJJ78"/>
      <c r="PJK78"/>
      <c r="PJL78"/>
      <c r="PJM78"/>
      <c r="PJN78"/>
      <c r="PJO78"/>
      <c r="PJP78"/>
      <c r="PJQ78"/>
      <c r="PJR78"/>
      <c r="PJS78"/>
      <c r="PJT78"/>
      <c r="PJU78"/>
      <c r="PJV78"/>
      <c r="PJW78"/>
      <c r="PJX78"/>
      <c r="PJY78"/>
      <c r="PJZ78"/>
      <c r="PKA78"/>
      <c r="PKB78"/>
      <c r="PKC78"/>
      <c r="PKD78"/>
      <c r="PKE78"/>
      <c r="PKF78"/>
      <c r="PKG78"/>
      <c r="PKH78"/>
      <c r="PKI78"/>
      <c r="PKJ78"/>
      <c r="PKK78"/>
      <c r="PKL78"/>
      <c r="PKM78"/>
      <c r="PKN78"/>
      <c r="PKO78"/>
      <c r="PKP78"/>
      <c r="PKQ78"/>
      <c r="PKR78"/>
      <c r="PKS78"/>
      <c r="PKT78"/>
      <c r="PKU78"/>
      <c r="PKV78"/>
      <c r="PKW78"/>
      <c r="PKX78"/>
      <c r="PKY78"/>
      <c r="PKZ78"/>
      <c r="PLA78"/>
      <c r="PLB78"/>
      <c r="PLC78"/>
      <c r="PLD78"/>
      <c r="PLE78"/>
      <c r="PLF78"/>
      <c r="PLG78"/>
      <c r="PLH78"/>
      <c r="PLI78"/>
      <c r="PLJ78"/>
      <c r="PLK78"/>
      <c r="PLL78"/>
      <c r="PLM78"/>
      <c r="PLN78"/>
      <c r="PLO78"/>
      <c r="PLP78"/>
      <c r="PLQ78"/>
      <c r="PLR78"/>
      <c r="PLS78"/>
      <c r="PLT78"/>
      <c r="PLU78"/>
      <c r="PLV78"/>
      <c r="PLW78"/>
      <c r="PLX78"/>
      <c r="PLY78"/>
      <c r="PLZ78"/>
      <c r="PMA78"/>
      <c r="PMB78"/>
      <c r="PMC78"/>
      <c r="PMD78"/>
      <c r="PME78"/>
      <c r="PMF78"/>
      <c r="PMG78"/>
      <c r="PMH78"/>
      <c r="PMI78"/>
      <c r="PMJ78"/>
      <c r="PMK78"/>
      <c r="PML78"/>
      <c r="PMM78"/>
      <c r="PMN78"/>
      <c r="PMO78"/>
      <c r="PMP78"/>
      <c r="PMQ78"/>
      <c r="PMR78"/>
      <c r="PMS78"/>
      <c r="PMT78"/>
      <c r="PMU78"/>
      <c r="PMV78"/>
      <c r="PMW78"/>
      <c r="PMX78"/>
      <c r="PMY78"/>
      <c r="PMZ78"/>
      <c r="PNA78"/>
      <c r="PNB78"/>
      <c r="PNC78"/>
      <c r="PND78"/>
      <c r="PNE78"/>
      <c r="PNF78"/>
      <c r="PNG78"/>
      <c r="PNH78"/>
      <c r="PNI78"/>
      <c r="PNJ78"/>
      <c r="PNK78"/>
      <c r="PNL78"/>
      <c r="PNM78"/>
      <c r="PNN78"/>
      <c r="PNO78"/>
      <c r="PNP78"/>
      <c r="PNQ78"/>
      <c r="PNR78"/>
      <c r="PNS78"/>
      <c r="PNT78"/>
      <c r="PNU78"/>
      <c r="PNV78"/>
      <c r="PNW78"/>
      <c r="PNX78"/>
      <c r="PNY78"/>
      <c r="PNZ78"/>
      <c r="POA78"/>
      <c r="POB78"/>
      <c r="POC78"/>
      <c r="POD78"/>
      <c r="POE78"/>
      <c r="POF78"/>
      <c r="POG78"/>
      <c r="POH78"/>
      <c r="POI78"/>
      <c r="POJ78"/>
      <c r="POK78"/>
      <c r="POL78"/>
      <c r="POM78"/>
      <c r="PON78"/>
      <c r="POO78"/>
      <c r="POP78"/>
      <c r="POQ78"/>
      <c r="POR78"/>
      <c r="POS78"/>
      <c r="POT78"/>
      <c r="POU78"/>
      <c r="POV78"/>
      <c r="POW78"/>
      <c r="POX78"/>
      <c r="POY78"/>
      <c r="POZ78"/>
      <c r="PPA78"/>
      <c r="PPB78"/>
      <c r="PPC78"/>
      <c r="PPD78"/>
      <c r="PPE78"/>
      <c r="PPF78"/>
      <c r="PPG78"/>
      <c r="PPH78"/>
      <c r="PPI78"/>
      <c r="PPJ78"/>
      <c r="PPK78"/>
      <c r="PPL78"/>
      <c r="PPM78"/>
      <c r="PPN78"/>
      <c r="PPO78"/>
      <c r="PPP78"/>
      <c r="PPQ78"/>
      <c r="PPR78"/>
      <c r="PPS78"/>
      <c r="PPT78"/>
      <c r="PPU78"/>
      <c r="PPV78"/>
      <c r="PPW78"/>
      <c r="PPX78"/>
      <c r="PPY78"/>
      <c r="PPZ78"/>
      <c r="PQA78"/>
      <c r="PQB78"/>
      <c r="PQC78"/>
      <c r="PQD78"/>
      <c r="PQE78"/>
      <c r="PQF78"/>
      <c r="PQG78"/>
      <c r="PQH78"/>
      <c r="PQI78"/>
      <c r="PQJ78"/>
      <c r="PQK78"/>
      <c r="PQL78"/>
      <c r="PQM78"/>
      <c r="PQN78"/>
      <c r="PQO78"/>
      <c r="PQP78"/>
      <c r="PQQ78"/>
      <c r="PQR78"/>
      <c r="PQS78"/>
      <c r="PQT78"/>
      <c r="PQU78"/>
      <c r="PQV78"/>
      <c r="PQW78"/>
      <c r="PQX78"/>
      <c r="PQY78"/>
      <c r="PQZ78"/>
      <c r="PRA78"/>
      <c r="PRB78"/>
      <c r="PRC78"/>
      <c r="PRD78"/>
      <c r="PRE78"/>
      <c r="PRF78"/>
      <c r="PRG78"/>
      <c r="PRH78"/>
      <c r="PRI78"/>
      <c r="PRJ78"/>
      <c r="PRK78"/>
      <c r="PRL78"/>
      <c r="PRM78"/>
      <c r="PRN78"/>
      <c r="PRO78"/>
      <c r="PRP78"/>
      <c r="PRQ78"/>
      <c r="PRR78"/>
      <c r="PRS78"/>
      <c r="PRT78"/>
      <c r="PRU78"/>
      <c r="PRV78"/>
      <c r="PRW78"/>
      <c r="PRX78"/>
      <c r="PRY78"/>
      <c r="PRZ78"/>
      <c r="PSA78"/>
      <c r="PSB78"/>
      <c r="PSC78"/>
      <c r="PSD78"/>
      <c r="PSE78"/>
      <c r="PSF78"/>
      <c r="PSG78"/>
      <c r="PSH78"/>
      <c r="PSI78"/>
      <c r="PSJ78"/>
      <c r="PSK78"/>
      <c r="PSL78"/>
      <c r="PSM78"/>
      <c r="PSN78"/>
      <c r="PSO78"/>
      <c r="PSP78"/>
      <c r="PSQ78"/>
      <c r="PSR78"/>
      <c r="PSS78"/>
      <c r="PST78"/>
      <c r="PSU78"/>
      <c r="PSV78"/>
      <c r="PSW78"/>
      <c r="PSX78"/>
      <c r="PSY78"/>
      <c r="PSZ78"/>
      <c r="PTA78"/>
      <c r="PTB78"/>
      <c r="PTC78"/>
      <c r="PTD78"/>
      <c r="PTE78"/>
      <c r="PTF78"/>
      <c r="PTG78"/>
      <c r="PTH78"/>
      <c r="PTI78"/>
      <c r="PTJ78"/>
      <c r="PTK78"/>
      <c r="PTL78"/>
      <c r="PTM78"/>
      <c r="PTN78"/>
      <c r="PTO78"/>
      <c r="PTP78"/>
      <c r="PTQ78"/>
      <c r="PTR78"/>
      <c r="PTS78"/>
      <c r="PTT78"/>
      <c r="PTU78"/>
      <c r="PTV78"/>
      <c r="PTW78"/>
      <c r="PTX78"/>
      <c r="PTY78"/>
      <c r="PTZ78"/>
      <c r="PUA78"/>
      <c r="PUB78"/>
      <c r="PUC78"/>
      <c r="PUD78"/>
      <c r="PUE78"/>
      <c r="PUF78"/>
      <c r="PUG78"/>
      <c r="PUH78"/>
      <c r="PUI78"/>
      <c r="PUJ78"/>
      <c r="PUK78"/>
      <c r="PUL78"/>
      <c r="PUM78"/>
      <c r="PUN78"/>
      <c r="PUO78"/>
      <c r="PUP78"/>
      <c r="PUQ78"/>
      <c r="PUR78"/>
      <c r="PUS78"/>
      <c r="PUT78"/>
      <c r="PUU78"/>
      <c r="PUV78"/>
      <c r="PUW78"/>
      <c r="PUX78"/>
      <c r="PUY78"/>
      <c r="PUZ78"/>
      <c r="PVA78"/>
      <c r="PVB78"/>
      <c r="PVC78"/>
      <c r="PVD78"/>
      <c r="PVE78"/>
      <c r="PVF78"/>
      <c r="PVG78"/>
      <c r="PVH78"/>
      <c r="PVI78"/>
      <c r="PVJ78"/>
      <c r="PVK78"/>
      <c r="PVL78"/>
      <c r="PVM78"/>
      <c r="PVN78"/>
      <c r="PVO78"/>
      <c r="PVP78"/>
      <c r="PVQ78"/>
      <c r="PVR78"/>
      <c r="PVS78"/>
      <c r="PVT78"/>
      <c r="PVU78"/>
      <c r="PVV78"/>
      <c r="PVW78"/>
      <c r="PVX78"/>
      <c r="PVY78"/>
      <c r="PVZ78"/>
      <c r="PWA78"/>
      <c r="PWB78"/>
      <c r="PWC78"/>
      <c r="PWD78"/>
      <c r="PWE78"/>
      <c r="PWF78"/>
      <c r="PWG78"/>
      <c r="PWH78"/>
      <c r="PWI78"/>
      <c r="PWJ78"/>
      <c r="PWK78"/>
      <c r="PWL78"/>
      <c r="PWM78"/>
      <c r="PWN78"/>
      <c r="PWO78"/>
      <c r="PWP78"/>
      <c r="PWQ78"/>
      <c r="PWR78"/>
      <c r="PWS78"/>
      <c r="PWT78"/>
      <c r="PWU78"/>
      <c r="PWV78"/>
      <c r="PWW78"/>
      <c r="PWX78"/>
      <c r="PWY78"/>
      <c r="PWZ78"/>
      <c r="PXA78"/>
      <c r="PXB78"/>
      <c r="PXC78"/>
      <c r="PXD78"/>
      <c r="PXE78"/>
      <c r="PXF78"/>
      <c r="PXG78"/>
      <c r="PXH78"/>
      <c r="PXI78"/>
      <c r="PXJ78"/>
      <c r="PXK78"/>
      <c r="PXL78"/>
      <c r="PXM78"/>
      <c r="PXN78"/>
      <c r="PXO78"/>
      <c r="PXP78"/>
      <c r="PXQ78"/>
      <c r="PXR78"/>
      <c r="PXS78"/>
      <c r="PXT78"/>
      <c r="PXU78"/>
      <c r="PXV78"/>
      <c r="PXW78"/>
      <c r="PXX78"/>
      <c r="PXY78"/>
      <c r="PXZ78"/>
      <c r="PYA78"/>
      <c r="PYB78"/>
      <c r="PYC78"/>
      <c r="PYD78"/>
      <c r="PYE78"/>
      <c r="PYF78"/>
      <c r="PYG78"/>
      <c r="PYH78"/>
      <c r="PYI78"/>
      <c r="PYJ78"/>
      <c r="PYK78"/>
      <c r="PYL78"/>
      <c r="PYM78"/>
      <c r="PYN78"/>
      <c r="PYO78"/>
      <c r="PYP78"/>
      <c r="PYQ78"/>
      <c r="PYR78"/>
      <c r="PYS78"/>
      <c r="PYT78"/>
      <c r="PYU78"/>
      <c r="PYV78"/>
      <c r="PYW78"/>
      <c r="PYX78"/>
      <c r="PYY78"/>
      <c r="PYZ78"/>
      <c r="PZA78"/>
      <c r="PZB78"/>
      <c r="PZC78"/>
      <c r="PZD78"/>
      <c r="PZE78"/>
      <c r="PZF78"/>
      <c r="PZG78"/>
      <c r="PZH78"/>
      <c r="PZI78"/>
      <c r="PZJ78"/>
      <c r="PZK78"/>
      <c r="PZL78"/>
      <c r="PZM78"/>
      <c r="PZN78"/>
      <c r="PZO78"/>
      <c r="PZP78"/>
      <c r="PZQ78"/>
      <c r="PZR78"/>
      <c r="PZS78"/>
      <c r="PZT78"/>
      <c r="PZU78"/>
      <c r="PZV78"/>
      <c r="PZW78"/>
      <c r="PZX78"/>
      <c r="PZY78"/>
      <c r="PZZ78"/>
      <c r="QAA78"/>
      <c r="QAB78"/>
      <c r="QAC78"/>
      <c r="QAD78"/>
      <c r="QAE78"/>
      <c r="QAF78"/>
      <c r="QAG78"/>
      <c r="QAH78"/>
      <c r="QAI78"/>
      <c r="QAJ78"/>
      <c r="QAK78"/>
      <c r="QAL78"/>
      <c r="QAM78"/>
      <c r="QAN78"/>
      <c r="QAO78"/>
      <c r="QAP78"/>
      <c r="QAQ78"/>
      <c r="QAR78"/>
      <c r="QAS78"/>
      <c r="QAT78"/>
      <c r="QAU78"/>
      <c r="QAV78"/>
      <c r="QAW78"/>
      <c r="QAX78"/>
      <c r="QAY78"/>
      <c r="QAZ78"/>
      <c r="QBA78"/>
      <c r="QBB78"/>
      <c r="QBC78"/>
      <c r="QBD78"/>
      <c r="QBE78"/>
      <c r="QBF78"/>
      <c r="QBG78"/>
      <c r="QBH78"/>
      <c r="QBI78"/>
      <c r="QBJ78"/>
      <c r="QBK78"/>
      <c r="QBL78"/>
      <c r="QBM78"/>
      <c r="QBN78"/>
      <c r="QBO78"/>
      <c r="QBP78"/>
      <c r="QBQ78"/>
      <c r="QBR78"/>
      <c r="QBS78"/>
      <c r="QBT78"/>
      <c r="QBU78"/>
      <c r="QBV78"/>
      <c r="QBW78"/>
      <c r="QBX78"/>
      <c r="QBY78"/>
      <c r="QBZ78"/>
      <c r="QCA78"/>
      <c r="QCB78"/>
      <c r="QCC78"/>
      <c r="QCD78"/>
      <c r="QCE78"/>
      <c r="QCF78"/>
      <c r="QCG78"/>
      <c r="QCH78"/>
      <c r="QCI78"/>
      <c r="QCJ78"/>
      <c r="QCK78"/>
      <c r="QCL78"/>
      <c r="QCM78"/>
      <c r="QCN78"/>
      <c r="QCO78"/>
      <c r="QCP78"/>
      <c r="QCQ78"/>
      <c r="QCR78"/>
      <c r="QCS78"/>
      <c r="QCT78"/>
      <c r="QCU78"/>
      <c r="QCV78"/>
      <c r="QCW78"/>
      <c r="QCX78"/>
      <c r="QCY78"/>
      <c r="QCZ78"/>
      <c r="QDA78"/>
      <c r="QDB78"/>
      <c r="QDC78"/>
      <c r="QDD78"/>
      <c r="QDE78"/>
      <c r="QDF78"/>
      <c r="QDG78"/>
      <c r="QDH78"/>
      <c r="QDI78"/>
      <c r="QDJ78"/>
      <c r="QDK78"/>
      <c r="QDL78"/>
      <c r="QDM78"/>
      <c r="QDN78"/>
      <c r="QDO78"/>
      <c r="QDP78"/>
      <c r="QDQ78"/>
      <c r="QDR78"/>
      <c r="QDS78"/>
      <c r="QDT78"/>
      <c r="QDU78"/>
      <c r="QDV78"/>
      <c r="QDW78"/>
      <c r="QDX78"/>
      <c r="QDY78"/>
      <c r="QDZ78"/>
      <c r="QEA78"/>
      <c r="QEB78"/>
      <c r="QEC78"/>
      <c r="QED78"/>
      <c r="QEE78"/>
      <c r="QEF78"/>
      <c r="QEG78"/>
      <c r="QEH78"/>
      <c r="QEI78"/>
      <c r="QEJ78"/>
      <c r="QEK78"/>
      <c r="QEL78"/>
      <c r="QEM78"/>
      <c r="QEN78"/>
      <c r="QEO78"/>
      <c r="QEP78"/>
      <c r="QEQ78"/>
      <c r="QER78"/>
      <c r="QES78"/>
      <c r="QET78"/>
      <c r="QEU78"/>
      <c r="QEV78"/>
      <c r="QEW78"/>
      <c r="QEX78"/>
      <c r="QEY78"/>
      <c r="QEZ78"/>
      <c r="QFA78"/>
      <c r="QFB78"/>
      <c r="QFC78"/>
      <c r="QFD78"/>
      <c r="QFE78"/>
      <c r="QFF78"/>
      <c r="QFG78"/>
      <c r="QFH78"/>
      <c r="QFI78"/>
      <c r="QFJ78"/>
      <c r="QFK78"/>
      <c r="QFL78"/>
      <c r="QFM78"/>
      <c r="QFN78"/>
      <c r="QFO78"/>
      <c r="QFP78"/>
      <c r="QFQ78"/>
      <c r="QFR78"/>
      <c r="QFS78"/>
      <c r="QFT78"/>
      <c r="QFU78"/>
      <c r="QFV78"/>
      <c r="QFW78"/>
      <c r="QFX78"/>
      <c r="QFY78"/>
      <c r="QFZ78"/>
      <c r="QGA78"/>
      <c r="QGB78"/>
      <c r="QGC78"/>
      <c r="QGD78"/>
      <c r="QGE78"/>
      <c r="QGF78"/>
      <c r="QGG78"/>
      <c r="QGH78"/>
      <c r="QGI78"/>
      <c r="QGJ78"/>
      <c r="QGK78"/>
      <c r="QGL78"/>
      <c r="QGM78"/>
      <c r="QGN78"/>
      <c r="QGO78"/>
      <c r="QGP78"/>
      <c r="QGQ78"/>
      <c r="QGR78"/>
      <c r="QGS78"/>
      <c r="QGT78"/>
      <c r="QGU78"/>
      <c r="QGV78"/>
      <c r="QGW78"/>
      <c r="QGX78"/>
      <c r="QGY78"/>
      <c r="QGZ78"/>
      <c r="QHA78"/>
      <c r="QHB78"/>
      <c r="QHC78"/>
      <c r="QHD78"/>
      <c r="QHE78"/>
      <c r="QHF78"/>
      <c r="QHG78"/>
      <c r="QHH78"/>
      <c r="QHI78"/>
      <c r="QHJ78"/>
      <c r="QHK78"/>
      <c r="QHL78"/>
      <c r="QHM78"/>
      <c r="QHN78"/>
      <c r="QHO78"/>
      <c r="QHP78"/>
      <c r="QHQ78"/>
      <c r="QHR78"/>
      <c r="QHS78"/>
      <c r="QHT78"/>
      <c r="QHU78"/>
      <c r="QHV78"/>
      <c r="QHW78"/>
      <c r="QHX78"/>
      <c r="QHY78"/>
      <c r="QHZ78"/>
      <c r="QIA78"/>
      <c r="QIB78"/>
      <c r="QIC78"/>
      <c r="QID78"/>
      <c r="QIE78"/>
      <c r="QIF78"/>
      <c r="QIG78"/>
      <c r="QIH78"/>
      <c r="QII78"/>
      <c r="QIJ78"/>
      <c r="QIK78"/>
      <c r="QIL78"/>
      <c r="QIM78"/>
      <c r="QIN78"/>
      <c r="QIO78"/>
      <c r="QIP78"/>
      <c r="QIQ78"/>
      <c r="QIR78"/>
      <c r="QIS78"/>
      <c r="QIT78"/>
      <c r="QIU78"/>
      <c r="QIV78"/>
      <c r="QIW78"/>
      <c r="QIX78"/>
      <c r="QIY78"/>
      <c r="QIZ78"/>
      <c r="QJA78"/>
      <c r="QJB78"/>
      <c r="QJC78"/>
      <c r="QJD78"/>
      <c r="QJE78"/>
      <c r="QJF78"/>
      <c r="QJG78"/>
      <c r="QJH78"/>
      <c r="QJI78"/>
      <c r="QJJ78"/>
      <c r="QJK78"/>
      <c r="QJL78"/>
      <c r="QJM78"/>
      <c r="QJN78"/>
      <c r="QJO78"/>
      <c r="QJP78"/>
      <c r="QJQ78"/>
      <c r="QJR78"/>
      <c r="QJS78"/>
      <c r="QJT78"/>
      <c r="QJU78"/>
      <c r="QJV78"/>
      <c r="QJW78"/>
      <c r="QJX78"/>
      <c r="QJY78"/>
      <c r="QJZ78"/>
      <c r="QKA78"/>
      <c r="QKB78"/>
      <c r="QKC78"/>
      <c r="QKD78"/>
      <c r="QKE78"/>
      <c r="QKF78"/>
      <c r="QKG78"/>
      <c r="QKH78"/>
      <c r="QKI78"/>
      <c r="QKJ78"/>
      <c r="QKK78"/>
      <c r="QKL78"/>
      <c r="QKM78"/>
      <c r="QKN78"/>
      <c r="QKO78"/>
      <c r="QKP78"/>
      <c r="QKQ78"/>
      <c r="QKR78"/>
      <c r="QKS78"/>
      <c r="QKT78"/>
      <c r="QKU78"/>
      <c r="QKV78"/>
      <c r="QKW78"/>
      <c r="QKX78"/>
      <c r="QKY78"/>
      <c r="QKZ78"/>
      <c r="QLA78"/>
      <c r="QLB78"/>
      <c r="QLC78"/>
      <c r="QLD78"/>
      <c r="QLE78"/>
      <c r="QLF78"/>
      <c r="QLG78"/>
      <c r="QLH78"/>
      <c r="QLI78"/>
      <c r="QLJ78"/>
      <c r="QLK78"/>
      <c r="QLL78"/>
      <c r="QLM78"/>
      <c r="QLN78"/>
      <c r="QLO78"/>
      <c r="QLP78"/>
      <c r="QLQ78"/>
      <c r="QLR78"/>
      <c r="QLS78"/>
      <c r="QLT78"/>
      <c r="QLU78"/>
      <c r="QLV78"/>
      <c r="QLW78"/>
      <c r="QLX78"/>
      <c r="QLY78"/>
      <c r="QLZ78"/>
      <c r="QMA78"/>
      <c r="QMB78"/>
      <c r="QMC78"/>
      <c r="QMD78"/>
      <c r="QME78"/>
      <c r="QMF78"/>
      <c r="QMG78"/>
      <c r="QMH78"/>
      <c r="QMI78"/>
      <c r="QMJ78"/>
      <c r="QMK78"/>
      <c r="QML78"/>
      <c r="QMM78"/>
      <c r="QMN78"/>
      <c r="QMO78"/>
      <c r="QMP78"/>
      <c r="QMQ78"/>
      <c r="QMR78"/>
      <c r="QMS78"/>
      <c r="QMT78"/>
      <c r="QMU78"/>
      <c r="QMV78"/>
      <c r="QMW78"/>
      <c r="QMX78"/>
      <c r="QMY78"/>
      <c r="QMZ78"/>
      <c r="QNA78"/>
      <c r="QNB78"/>
      <c r="QNC78"/>
      <c r="QND78"/>
      <c r="QNE78"/>
      <c r="QNF78"/>
      <c r="QNG78"/>
      <c r="QNH78"/>
      <c r="QNI78"/>
      <c r="QNJ78"/>
      <c r="QNK78"/>
      <c r="QNL78"/>
      <c r="QNM78"/>
      <c r="QNN78"/>
      <c r="QNO78"/>
      <c r="QNP78"/>
      <c r="QNQ78"/>
      <c r="QNR78"/>
      <c r="QNS78"/>
      <c r="QNT78"/>
      <c r="QNU78"/>
      <c r="QNV78"/>
      <c r="QNW78"/>
      <c r="QNX78"/>
      <c r="QNY78"/>
      <c r="QNZ78"/>
      <c r="QOA78"/>
      <c r="QOB78"/>
      <c r="QOC78"/>
      <c r="QOD78"/>
      <c r="QOE78"/>
      <c r="QOF78"/>
      <c r="QOG78"/>
      <c r="QOH78"/>
      <c r="QOI78"/>
      <c r="QOJ78"/>
      <c r="QOK78"/>
      <c r="QOL78"/>
      <c r="QOM78"/>
      <c r="QON78"/>
      <c r="QOO78"/>
      <c r="QOP78"/>
      <c r="QOQ78"/>
      <c r="QOR78"/>
      <c r="QOS78"/>
      <c r="QOT78"/>
      <c r="QOU78"/>
      <c r="QOV78"/>
      <c r="QOW78"/>
      <c r="QOX78"/>
      <c r="QOY78"/>
      <c r="QOZ78"/>
      <c r="QPA78"/>
      <c r="QPB78"/>
      <c r="QPC78"/>
      <c r="QPD78"/>
      <c r="QPE78"/>
      <c r="QPF78"/>
      <c r="QPG78"/>
      <c r="QPH78"/>
      <c r="QPI78"/>
      <c r="QPJ78"/>
      <c r="QPK78"/>
      <c r="QPL78"/>
      <c r="QPM78"/>
      <c r="QPN78"/>
      <c r="QPO78"/>
      <c r="QPP78"/>
      <c r="QPQ78"/>
      <c r="QPR78"/>
      <c r="QPS78"/>
      <c r="QPT78"/>
      <c r="QPU78"/>
      <c r="QPV78"/>
      <c r="QPW78"/>
      <c r="QPX78"/>
      <c r="QPY78"/>
      <c r="QPZ78"/>
      <c r="QQA78"/>
      <c r="QQB78"/>
      <c r="QQC78"/>
      <c r="QQD78"/>
      <c r="QQE78"/>
      <c r="QQF78"/>
      <c r="QQG78"/>
      <c r="QQH78"/>
      <c r="QQI78"/>
      <c r="QQJ78"/>
      <c r="QQK78"/>
      <c r="QQL78"/>
      <c r="QQM78"/>
      <c r="QQN78"/>
      <c r="QQO78"/>
      <c r="QQP78"/>
      <c r="QQQ78"/>
      <c r="QQR78"/>
      <c r="QQS78"/>
      <c r="QQT78"/>
      <c r="QQU78"/>
      <c r="QQV78"/>
      <c r="QQW78"/>
      <c r="QQX78"/>
      <c r="QQY78"/>
      <c r="QQZ78"/>
      <c r="QRA78"/>
      <c r="QRB78"/>
      <c r="QRC78"/>
      <c r="QRD78"/>
      <c r="QRE78"/>
      <c r="QRF78"/>
      <c r="QRG78"/>
      <c r="QRH78"/>
      <c r="QRI78"/>
      <c r="QRJ78"/>
      <c r="QRK78"/>
      <c r="QRL78"/>
      <c r="QRM78"/>
      <c r="QRN78"/>
      <c r="QRO78"/>
      <c r="QRP78"/>
      <c r="QRQ78"/>
      <c r="QRR78"/>
      <c r="QRS78"/>
      <c r="QRT78"/>
      <c r="QRU78"/>
      <c r="QRV78"/>
      <c r="QRW78"/>
      <c r="QRX78"/>
      <c r="QRY78"/>
      <c r="QRZ78"/>
      <c r="QSA78"/>
      <c r="QSB78"/>
      <c r="QSC78"/>
      <c r="QSD78"/>
      <c r="QSE78"/>
      <c r="QSF78"/>
      <c r="QSG78"/>
      <c r="QSH78"/>
      <c r="QSI78"/>
      <c r="QSJ78"/>
      <c r="QSK78"/>
      <c r="QSL78"/>
      <c r="QSM78"/>
      <c r="QSN78"/>
      <c r="QSO78"/>
      <c r="QSP78"/>
      <c r="QSQ78"/>
      <c r="QSR78"/>
      <c r="QSS78"/>
      <c r="QST78"/>
      <c r="QSU78"/>
      <c r="QSV78"/>
      <c r="QSW78"/>
      <c r="QSX78"/>
      <c r="QSY78"/>
      <c r="QSZ78"/>
      <c r="QTA78"/>
      <c r="QTB78"/>
      <c r="QTC78"/>
      <c r="QTD78"/>
      <c r="QTE78"/>
      <c r="QTF78"/>
      <c r="QTG78"/>
      <c r="QTH78"/>
      <c r="QTI78"/>
      <c r="QTJ78"/>
      <c r="QTK78"/>
      <c r="QTL78"/>
      <c r="QTM78"/>
      <c r="QTN78"/>
      <c r="QTO78"/>
      <c r="QTP78"/>
      <c r="QTQ78"/>
      <c r="QTR78"/>
      <c r="QTS78"/>
      <c r="QTT78"/>
      <c r="QTU78"/>
      <c r="QTV78"/>
      <c r="QTW78"/>
      <c r="QTX78"/>
      <c r="QTY78"/>
      <c r="QTZ78"/>
      <c r="QUA78"/>
      <c r="QUB78"/>
      <c r="QUC78"/>
      <c r="QUD78"/>
      <c r="QUE78"/>
      <c r="QUF78"/>
      <c r="QUG78"/>
      <c r="QUH78"/>
      <c r="QUI78"/>
      <c r="QUJ78"/>
      <c r="QUK78"/>
      <c r="QUL78"/>
      <c r="QUM78"/>
      <c r="QUN78"/>
      <c r="QUO78"/>
      <c r="QUP78"/>
      <c r="QUQ78"/>
      <c r="QUR78"/>
      <c r="QUS78"/>
      <c r="QUT78"/>
      <c r="QUU78"/>
      <c r="QUV78"/>
      <c r="QUW78"/>
      <c r="QUX78"/>
      <c r="QUY78"/>
      <c r="QUZ78"/>
      <c r="QVA78"/>
      <c r="QVB78"/>
      <c r="QVC78"/>
      <c r="QVD78"/>
      <c r="QVE78"/>
      <c r="QVF78"/>
      <c r="QVG78"/>
      <c r="QVH78"/>
      <c r="QVI78"/>
      <c r="QVJ78"/>
      <c r="QVK78"/>
      <c r="QVL78"/>
      <c r="QVM78"/>
      <c r="QVN78"/>
      <c r="QVO78"/>
      <c r="QVP78"/>
      <c r="QVQ78"/>
      <c r="QVR78"/>
      <c r="QVS78"/>
      <c r="QVT78"/>
      <c r="QVU78"/>
      <c r="QVV78"/>
      <c r="QVW78"/>
      <c r="QVX78"/>
      <c r="QVY78"/>
      <c r="QVZ78"/>
      <c r="QWA78"/>
      <c r="QWB78"/>
      <c r="QWC78"/>
      <c r="QWD78"/>
      <c r="QWE78"/>
      <c r="QWF78"/>
      <c r="QWG78"/>
      <c r="QWH78"/>
      <c r="QWI78"/>
      <c r="QWJ78"/>
      <c r="QWK78"/>
      <c r="QWL78"/>
      <c r="QWM78"/>
      <c r="QWN78"/>
      <c r="QWO78"/>
      <c r="QWP78"/>
      <c r="QWQ78"/>
      <c r="QWR78"/>
      <c r="QWS78"/>
      <c r="QWT78"/>
      <c r="QWU78"/>
      <c r="QWV78"/>
      <c r="QWW78"/>
      <c r="QWX78"/>
      <c r="QWY78"/>
      <c r="QWZ78"/>
      <c r="QXA78"/>
      <c r="QXB78"/>
      <c r="QXC78"/>
      <c r="QXD78"/>
      <c r="QXE78"/>
      <c r="QXF78"/>
      <c r="QXG78"/>
      <c r="QXH78"/>
      <c r="QXI78"/>
      <c r="QXJ78"/>
      <c r="QXK78"/>
      <c r="QXL78"/>
      <c r="QXM78"/>
      <c r="QXN78"/>
      <c r="QXO78"/>
      <c r="QXP78"/>
      <c r="QXQ78"/>
      <c r="QXR78"/>
      <c r="QXS78"/>
      <c r="QXT78"/>
      <c r="QXU78"/>
      <c r="QXV78"/>
      <c r="QXW78"/>
      <c r="QXX78"/>
      <c r="QXY78"/>
      <c r="QXZ78"/>
      <c r="QYA78"/>
      <c r="QYB78"/>
      <c r="QYC78"/>
      <c r="QYD78"/>
      <c r="QYE78"/>
      <c r="QYF78"/>
      <c r="QYG78"/>
      <c r="QYH78"/>
      <c r="QYI78"/>
      <c r="QYJ78"/>
      <c r="QYK78"/>
      <c r="QYL78"/>
      <c r="QYM78"/>
      <c r="QYN78"/>
      <c r="QYO78"/>
      <c r="QYP78"/>
      <c r="QYQ78"/>
      <c r="QYR78"/>
      <c r="QYS78"/>
      <c r="QYT78"/>
      <c r="QYU78"/>
      <c r="QYV78"/>
      <c r="QYW78"/>
      <c r="QYX78"/>
      <c r="QYY78"/>
      <c r="QYZ78"/>
      <c r="QZA78"/>
      <c r="QZB78"/>
      <c r="QZC78"/>
      <c r="QZD78"/>
      <c r="QZE78"/>
      <c r="QZF78"/>
      <c r="QZG78"/>
      <c r="QZH78"/>
      <c r="QZI78"/>
      <c r="QZJ78"/>
      <c r="QZK78"/>
      <c r="QZL78"/>
      <c r="QZM78"/>
      <c r="QZN78"/>
      <c r="QZO78"/>
      <c r="QZP78"/>
      <c r="QZQ78"/>
      <c r="QZR78"/>
      <c r="QZS78"/>
      <c r="QZT78"/>
      <c r="QZU78"/>
      <c r="QZV78"/>
      <c r="QZW78"/>
      <c r="QZX78"/>
      <c r="QZY78"/>
      <c r="QZZ78"/>
      <c r="RAA78"/>
      <c r="RAB78"/>
      <c r="RAC78"/>
      <c r="RAD78"/>
      <c r="RAE78"/>
      <c r="RAF78"/>
      <c r="RAG78"/>
      <c r="RAH78"/>
      <c r="RAI78"/>
      <c r="RAJ78"/>
      <c r="RAK78"/>
      <c r="RAL78"/>
      <c r="RAM78"/>
      <c r="RAN78"/>
      <c r="RAO78"/>
      <c r="RAP78"/>
      <c r="RAQ78"/>
      <c r="RAR78"/>
      <c r="RAS78"/>
      <c r="RAT78"/>
      <c r="RAU78"/>
      <c r="RAV78"/>
      <c r="RAW78"/>
      <c r="RAX78"/>
      <c r="RAY78"/>
      <c r="RAZ78"/>
      <c r="RBA78"/>
      <c r="RBB78"/>
      <c r="RBC78"/>
      <c r="RBD78"/>
      <c r="RBE78"/>
      <c r="RBF78"/>
      <c r="RBG78"/>
      <c r="RBH78"/>
      <c r="RBI78"/>
      <c r="RBJ78"/>
      <c r="RBK78"/>
      <c r="RBL78"/>
      <c r="RBM78"/>
      <c r="RBN78"/>
      <c r="RBO78"/>
      <c r="RBP78"/>
      <c r="RBQ78"/>
      <c r="RBR78"/>
      <c r="RBS78"/>
      <c r="RBT78"/>
      <c r="RBU78"/>
      <c r="RBV78"/>
      <c r="RBW78"/>
      <c r="RBX78"/>
      <c r="RBY78"/>
      <c r="RBZ78"/>
      <c r="RCA78"/>
      <c r="RCB78"/>
      <c r="RCC78"/>
      <c r="RCD78"/>
      <c r="RCE78"/>
      <c r="RCF78"/>
      <c r="RCG78"/>
      <c r="RCH78"/>
      <c r="RCI78"/>
      <c r="RCJ78"/>
      <c r="RCK78"/>
      <c r="RCL78"/>
      <c r="RCM78"/>
      <c r="RCN78"/>
      <c r="RCO78"/>
      <c r="RCP78"/>
      <c r="RCQ78"/>
      <c r="RCR78"/>
      <c r="RCS78"/>
      <c r="RCT78"/>
      <c r="RCU78"/>
      <c r="RCV78"/>
      <c r="RCW78"/>
      <c r="RCX78"/>
      <c r="RCY78"/>
      <c r="RCZ78"/>
      <c r="RDA78"/>
      <c r="RDB78"/>
      <c r="RDC78"/>
      <c r="RDD78"/>
      <c r="RDE78"/>
      <c r="RDF78"/>
      <c r="RDG78"/>
      <c r="RDH78"/>
      <c r="RDI78"/>
      <c r="RDJ78"/>
      <c r="RDK78"/>
      <c r="RDL78"/>
      <c r="RDM78"/>
      <c r="RDN78"/>
      <c r="RDO78"/>
      <c r="RDP78"/>
      <c r="RDQ78"/>
      <c r="RDR78"/>
      <c r="RDS78"/>
      <c r="RDT78"/>
      <c r="RDU78"/>
      <c r="RDV78"/>
      <c r="RDW78"/>
      <c r="RDX78"/>
      <c r="RDY78"/>
      <c r="RDZ78"/>
      <c r="REA78"/>
      <c r="REB78"/>
      <c r="REC78"/>
      <c r="RED78"/>
      <c r="REE78"/>
      <c r="REF78"/>
      <c r="REG78"/>
      <c r="REH78"/>
      <c r="REI78"/>
      <c r="REJ78"/>
      <c r="REK78"/>
      <c r="REL78"/>
      <c r="REM78"/>
      <c r="REN78"/>
      <c r="REO78"/>
      <c r="REP78"/>
      <c r="REQ78"/>
      <c r="RER78"/>
      <c r="RES78"/>
      <c r="RET78"/>
      <c r="REU78"/>
      <c r="REV78"/>
      <c r="REW78"/>
      <c r="REX78"/>
      <c r="REY78"/>
      <c r="REZ78"/>
      <c r="RFA78"/>
      <c r="RFB78"/>
      <c r="RFC78"/>
      <c r="RFD78"/>
      <c r="RFE78"/>
      <c r="RFF78"/>
      <c r="RFG78"/>
      <c r="RFH78"/>
      <c r="RFI78"/>
      <c r="RFJ78"/>
      <c r="RFK78"/>
      <c r="RFL78"/>
      <c r="RFM78"/>
      <c r="RFN78"/>
      <c r="RFO78"/>
      <c r="RFP78"/>
      <c r="RFQ78"/>
      <c r="RFR78"/>
      <c r="RFS78"/>
      <c r="RFT78"/>
      <c r="RFU78"/>
      <c r="RFV78"/>
      <c r="RFW78"/>
      <c r="RFX78"/>
      <c r="RFY78"/>
      <c r="RFZ78"/>
      <c r="RGA78"/>
      <c r="RGB78"/>
      <c r="RGC78"/>
      <c r="RGD78"/>
      <c r="RGE78"/>
      <c r="RGF78"/>
      <c r="RGG78"/>
      <c r="RGH78"/>
      <c r="RGI78"/>
      <c r="RGJ78"/>
      <c r="RGK78"/>
      <c r="RGL78"/>
      <c r="RGM78"/>
      <c r="RGN78"/>
      <c r="RGO78"/>
      <c r="RGP78"/>
      <c r="RGQ78"/>
      <c r="RGR78"/>
      <c r="RGS78"/>
      <c r="RGT78"/>
      <c r="RGU78"/>
      <c r="RGV78"/>
      <c r="RGW78"/>
      <c r="RGX78"/>
      <c r="RGY78"/>
      <c r="RGZ78"/>
      <c r="RHA78"/>
      <c r="RHB78"/>
      <c r="RHC78"/>
      <c r="RHD78"/>
      <c r="RHE78"/>
      <c r="RHF78"/>
      <c r="RHG78"/>
      <c r="RHH78"/>
      <c r="RHI78"/>
      <c r="RHJ78"/>
      <c r="RHK78"/>
      <c r="RHL78"/>
      <c r="RHM78"/>
      <c r="RHN78"/>
      <c r="RHO78"/>
      <c r="RHP78"/>
      <c r="RHQ78"/>
      <c r="RHR78"/>
      <c r="RHS78"/>
      <c r="RHT78"/>
      <c r="RHU78"/>
      <c r="RHV78"/>
      <c r="RHW78"/>
      <c r="RHX78"/>
      <c r="RHY78"/>
      <c r="RHZ78"/>
      <c r="RIA78"/>
      <c r="RIB78"/>
      <c r="RIC78"/>
      <c r="RID78"/>
      <c r="RIE78"/>
      <c r="RIF78"/>
      <c r="RIG78"/>
      <c r="RIH78"/>
      <c r="RII78"/>
      <c r="RIJ78"/>
      <c r="RIK78"/>
      <c r="RIL78"/>
      <c r="RIM78"/>
      <c r="RIN78"/>
      <c r="RIO78"/>
      <c r="RIP78"/>
      <c r="RIQ78"/>
      <c r="RIR78"/>
      <c r="RIS78"/>
      <c r="RIT78"/>
      <c r="RIU78"/>
      <c r="RIV78"/>
      <c r="RIW78"/>
      <c r="RIX78"/>
      <c r="RIY78"/>
      <c r="RIZ78"/>
      <c r="RJA78"/>
      <c r="RJB78"/>
      <c r="RJC78"/>
      <c r="RJD78"/>
      <c r="RJE78"/>
      <c r="RJF78"/>
      <c r="RJG78"/>
      <c r="RJH78"/>
      <c r="RJI78"/>
      <c r="RJJ78"/>
      <c r="RJK78"/>
      <c r="RJL78"/>
      <c r="RJM78"/>
      <c r="RJN78"/>
      <c r="RJO78"/>
      <c r="RJP78"/>
      <c r="RJQ78"/>
      <c r="RJR78"/>
      <c r="RJS78"/>
      <c r="RJT78"/>
      <c r="RJU78"/>
      <c r="RJV78"/>
      <c r="RJW78"/>
      <c r="RJX78"/>
      <c r="RJY78"/>
      <c r="RJZ78"/>
      <c r="RKA78"/>
      <c r="RKB78"/>
      <c r="RKC78"/>
      <c r="RKD78"/>
      <c r="RKE78"/>
      <c r="RKF78"/>
      <c r="RKG78"/>
      <c r="RKH78"/>
      <c r="RKI78"/>
      <c r="RKJ78"/>
      <c r="RKK78"/>
      <c r="RKL78"/>
      <c r="RKM78"/>
      <c r="RKN78"/>
      <c r="RKO78"/>
      <c r="RKP78"/>
      <c r="RKQ78"/>
      <c r="RKR78"/>
      <c r="RKS78"/>
      <c r="RKT78"/>
      <c r="RKU78"/>
      <c r="RKV78"/>
      <c r="RKW78"/>
      <c r="RKX78"/>
      <c r="RKY78"/>
      <c r="RKZ78"/>
      <c r="RLA78"/>
      <c r="RLB78"/>
      <c r="RLC78"/>
      <c r="RLD78"/>
      <c r="RLE78"/>
      <c r="RLF78"/>
      <c r="RLG78"/>
      <c r="RLH78"/>
      <c r="RLI78"/>
      <c r="RLJ78"/>
      <c r="RLK78"/>
      <c r="RLL78"/>
      <c r="RLM78"/>
      <c r="RLN78"/>
      <c r="RLO78"/>
      <c r="RLP78"/>
      <c r="RLQ78"/>
      <c r="RLR78"/>
      <c r="RLS78"/>
      <c r="RLT78"/>
      <c r="RLU78"/>
      <c r="RLV78"/>
      <c r="RLW78"/>
      <c r="RLX78"/>
      <c r="RLY78"/>
      <c r="RLZ78"/>
      <c r="RMA78"/>
      <c r="RMB78"/>
      <c r="RMC78"/>
      <c r="RMD78"/>
      <c r="RME78"/>
      <c r="RMF78"/>
      <c r="RMG78"/>
      <c r="RMH78"/>
      <c r="RMI78"/>
      <c r="RMJ78"/>
      <c r="RMK78"/>
      <c r="RML78"/>
      <c r="RMM78"/>
      <c r="RMN78"/>
      <c r="RMO78"/>
      <c r="RMP78"/>
      <c r="RMQ78"/>
      <c r="RMR78"/>
      <c r="RMS78"/>
      <c r="RMT78"/>
      <c r="RMU78"/>
      <c r="RMV78"/>
      <c r="RMW78"/>
      <c r="RMX78"/>
      <c r="RMY78"/>
      <c r="RMZ78"/>
      <c r="RNA78"/>
      <c r="RNB78"/>
      <c r="RNC78"/>
      <c r="RND78"/>
      <c r="RNE78"/>
      <c r="RNF78"/>
      <c r="RNG78"/>
      <c r="RNH78"/>
      <c r="RNI78"/>
      <c r="RNJ78"/>
      <c r="RNK78"/>
      <c r="RNL78"/>
      <c r="RNM78"/>
      <c r="RNN78"/>
      <c r="RNO78"/>
      <c r="RNP78"/>
      <c r="RNQ78"/>
      <c r="RNR78"/>
      <c r="RNS78"/>
      <c r="RNT78"/>
      <c r="RNU78"/>
      <c r="RNV78"/>
      <c r="RNW78"/>
      <c r="RNX78"/>
      <c r="RNY78"/>
      <c r="RNZ78"/>
      <c r="ROA78"/>
      <c r="ROB78"/>
      <c r="ROC78"/>
      <c r="ROD78"/>
      <c r="ROE78"/>
      <c r="ROF78"/>
      <c r="ROG78"/>
      <c r="ROH78"/>
      <c r="ROI78"/>
      <c r="ROJ78"/>
      <c r="ROK78"/>
      <c r="ROL78"/>
      <c r="ROM78"/>
      <c r="RON78"/>
      <c r="ROO78"/>
      <c r="ROP78"/>
      <c r="ROQ78"/>
      <c r="ROR78"/>
      <c r="ROS78"/>
      <c r="ROT78"/>
      <c r="ROU78"/>
      <c r="ROV78"/>
      <c r="ROW78"/>
      <c r="ROX78"/>
      <c r="ROY78"/>
      <c r="ROZ78"/>
      <c r="RPA78"/>
      <c r="RPB78"/>
      <c r="RPC78"/>
      <c r="RPD78"/>
      <c r="RPE78"/>
      <c r="RPF78"/>
      <c r="RPG78"/>
      <c r="RPH78"/>
      <c r="RPI78"/>
      <c r="RPJ78"/>
      <c r="RPK78"/>
      <c r="RPL78"/>
      <c r="RPM78"/>
      <c r="RPN78"/>
      <c r="RPO78"/>
      <c r="RPP78"/>
      <c r="RPQ78"/>
      <c r="RPR78"/>
      <c r="RPS78"/>
      <c r="RPT78"/>
      <c r="RPU78"/>
      <c r="RPV78"/>
      <c r="RPW78"/>
      <c r="RPX78"/>
      <c r="RPY78"/>
      <c r="RPZ78"/>
      <c r="RQA78"/>
      <c r="RQB78"/>
      <c r="RQC78"/>
      <c r="RQD78"/>
      <c r="RQE78"/>
      <c r="RQF78"/>
      <c r="RQG78"/>
      <c r="RQH78"/>
      <c r="RQI78"/>
      <c r="RQJ78"/>
      <c r="RQK78"/>
      <c r="RQL78"/>
      <c r="RQM78"/>
      <c r="RQN78"/>
      <c r="RQO78"/>
      <c r="RQP78"/>
      <c r="RQQ78"/>
      <c r="RQR78"/>
      <c r="RQS78"/>
      <c r="RQT78"/>
      <c r="RQU78"/>
      <c r="RQV78"/>
      <c r="RQW78"/>
      <c r="RQX78"/>
      <c r="RQY78"/>
      <c r="RQZ78"/>
      <c r="RRA78"/>
      <c r="RRB78"/>
      <c r="RRC78"/>
      <c r="RRD78"/>
      <c r="RRE78"/>
      <c r="RRF78"/>
      <c r="RRG78"/>
      <c r="RRH78"/>
      <c r="RRI78"/>
      <c r="RRJ78"/>
      <c r="RRK78"/>
      <c r="RRL78"/>
      <c r="RRM78"/>
      <c r="RRN78"/>
      <c r="RRO78"/>
      <c r="RRP78"/>
      <c r="RRQ78"/>
      <c r="RRR78"/>
      <c r="RRS78"/>
      <c r="RRT78"/>
      <c r="RRU78"/>
      <c r="RRV78"/>
      <c r="RRW78"/>
      <c r="RRX78"/>
      <c r="RRY78"/>
      <c r="RRZ78"/>
      <c r="RSA78"/>
      <c r="RSB78"/>
      <c r="RSC78"/>
      <c r="RSD78"/>
      <c r="RSE78"/>
      <c r="RSF78"/>
      <c r="RSG78"/>
      <c r="RSH78"/>
      <c r="RSI78"/>
      <c r="RSJ78"/>
      <c r="RSK78"/>
      <c r="RSL78"/>
      <c r="RSM78"/>
      <c r="RSN78"/>
      <c r="RSO78"/>
      <c r="RSP78"/>
      <c r="RSQ78"/>
      <c r="RSR78"/>
      <c r="RSS78"/>
      <c r="RST78"/>
      <c r="RSU78"/>
      <c r="RSV78"/>
      <c r="RSW78"/>
      <c r="RSX78"/>
      <c r="RSY78"/>
      <c r="RSZ78"/>
      <c r="RTA78"/>
      <c r="RTB78"/>
      <c r="RTC78"/>
      <c r="RTD78"/>
      <c r="RTE78"/>
      <c r="RTF78"/>
      <c r="RTG78"/>
      <c r="RTH78"/>
      <c r="RTI78"/>
      <c r="RTJ78"/>
      <c r="RTK78"/>
      <c r="RTL78"/>
      <c r="RTM78"/>
      <c r="RTN78"/>
      <c r="RTO78"/>
      <c r="RTP78"/>
      <c r="RTQ78"/>
      <c r="RTR78"/>
      <c r="RTS78"/>
      <c r="RTT78"/>
      <c r="RTU78"/>
      <c r="RTV78"/>
      <c r="RTW78"/>
      <c r="RTX78"/>
      <c r="RTY78"/>
      <c r="RTZ78"/>
      <c r="RUA78"/>
      <c r="RUB78"/>
      <c r="RUC78"/>
      <c r="RUD78"/>
      <c r="RUE78"/>
      <c r="RUF78"/>
      <c r="RUG78"/>
      <c r="RUH78"/>
      <c r="RUI78"/>
      <c r="RUJ78"/>
      <c r="RUK78"/>
      <c r="RUL78"/>
      <c r="RUM78"/>
      <c r="RUN78"/>
      <c r="RUO78"/>
      <c r="RUP78"/>
      <c r="RUQ78"/>
      <c r="RUR78"/>
      <c r="RUS78"/>
      <c r="RUT78"/>
      <c r="RUU78"/>
      <c r="RUV78"/>
      <c r="RUW78"/>
      <c r="RUX78"/>
      <c r="RUY78"/>
      <c r="RUZ78"/>
      <c r="RVA78"/>
      <c r="RVB78"/>
      <c r="RVC78"/>
      <c r="RVD78"/>
      <c r="RVE78"/>
      <c r="RVF78"/>
      <c r="RVG78"/>
      <c r="RVH78"/>
      <c r="RVI78"/>
      <c r="RVJ78"/>
      <c r="RVK78"/>
      <c r="RVL78"/>
      <c r="RVM78"/>
      <c r="RVN78"/>
      <c r="RVO78"/>
      <c r="RVP78"/>
      <c r="RVQ78"/>
      <c r="RVR78"/>
      <c r="RVS78"/>
      <c r="RVT78"/>
      <c r="RVU78"/>
      <c r="RVV78"/>
      <c r="RVW78"/>
      <c r="RVX78"/>
      <c r="RVY78"/>
      <c r="RVZ78"/>
      <c r="RWA78"/>
      <c r="RWB78"/>
      <c r="RWC78"/>
      <c r="RWD78"/>
      <c r="RWE78"/>
      <c r="RWF78"/>
      <c r="RWG78"/>
      <c r="RWH78"/>
      <c r="RWI78"/>
      <c r="RWJ78"/>
      <c r="RWK78"/>
      <c r="RWL78"/>
      <c r="RWM78"/>
      <c r="RWN78"/>
      <c r="RWO78"/>
      <c r="RWP78"/>
      <c r="RWQ78"/>
      <c r="RWR78"/>
      <c r="RWS78"/>
      <c r="RWT78"/>
      <c r="RWU78"/>
      <c r="RWV78"/>
      <c r="RWW78"/>
      <c r="RWX78"/>
      <c r="RWY78"/>
      <c r="RWZ78"/>
      <c r="RXA78"/>
      <c r="RXB78"/>
      <c r="RXC78"/>
      <c r="RXD78"/>
      <c r="RXE78"/>
      <c r="RXF78"/>
      <c r="RXG78"/>
      <c r="RXH78"/>
      <c r="RXI78"/>
      <c r="RXJ78"/>
      <c r="RXK78"/>
      <c r="RXL78"/>
      <c r="RXM78"/>
      <c r="RXN78"/>
      <c r="RXO78"/>
      <c r="RXP78"/>
      <c r="RXQ78"/>
      <c r="RXR78"/>
      <c r="RXS78"/>
      <c r="RXT78"/>
      <c r="RXU78"/>
      <c r="RXV78"/>
      <c r="RXW78"/>
      <c r="RXX78"/>
      <c r="RXY78"/>
      <c r="RXZ78"/>
      <c r="RYA78"/>
      <c r="RYB78"/>
      <c r="RYC78"/>
      <c r="RYD78"/>
      <c r="RYE78"/>
      <c r="RYF78"/>
      <c r="RYG78"/>
      <c r="RYH78"/>
      <c r="RYI78"/>
      <c r="RYJ78"/>
      <c r="RYK78"/>
      <c r="RYL78"/>
      <c r="RYM78"/>
      <c r="RYN78"/>
      <c r="RYO78"/>
      <c r="RYP78"/>
      <c r="RYQ78"/>
      <c r="RYR78"/>
      <c r="RYS78"/>
      <c r="RYT78"/>
      <c r="RYU78"/>
      <c r="RYV78"/>
      <c r="RYW78"/>
      <c r="RYX78"/>
      <c r="RYY78"/>
      <c r="RYZ78"/>
      <c r="RZA78"/>
      <c r="RZB78"/>
      <c r="RZC78"/>
      <c r="RZD78"/>
      <c r="RZE78"/>
      <c r="RZF78"/>
      <c r="RZG78"/>
      <c r="RZH78"/>
      <c r="RZI78"/>
      <c r="RZJ78"/>
      <c r="RZK78"/>
      <c r="RZL78"/>
      <c r="RZM78"/>
      <c r="RZN78"/>
      <c r="RZO78"/>
      <c r="RZP78"/>
      <c r="RZQ78"/>
      <c r="RZR78"/>
      <c r="RZS78"/>
      <c r="RZT78"/>
      <c r="RZU78"/>
      <c r="RZV78"/>
      <c r="RZW78"/>
      <c r="RZX78"/>
      <c r="RZY78"/>
      <c r="RZZ78"/>
      <c r="SAA78"/>
      <c r="SAB78"/>
      <c r="SAC78"/>
      <c r="SAD78"/>
      <c r="SAE78"/>
      <c r="SAF78"/>
      <c r="SAG78"/>
      <c r="SAH78"/>
      <c r="SAI78"/>
      <c r="SAJ78"/>
      <c r="SAK78"/>
      <c r="SAL78"/>
      <c r="SAM78"/>
      <c r="SAN78"/>
      <c r="SAO78"/>
      <c r="SAP78"/>
      <c r="SAQ78"/>
      <c r="SAR78"/>
      <c r="SAS78"/>
      <c r="SAT78"/>
      <c r="SAU78"/>
      <c r="SAV78"/>
      <c r="SAW78"/>
      <c r="SAX78"/>
      <c r="SAY78"/>
      <c r="SAZ78"/>
      <c r="SBA78"/>
      <c r="SBB78"/>
      <c r="SBC78"/>
      <c r="SBD78"/>
      <c r="SBE78"/>
      <c r="SBF78"/>
      <c r="SBG78"/>
      <c r="SBH78"/>
      <c r="SBI78"/>
      <c r="SBJ78"/>
      <c r="SBK78"/>
      <c r="SBL78"/>
      <c r="SBM78"/>
      <c r="SBN78"/>
      <c r="SBO78"/>
      <c r="SBP78"/>
      <c r="SBQ78"/>
      <c r="SBR78"/>
      <c r="SBS78"/>
      <c r="SBT78"/>
      <c r="SBU78"/>
      <c r="SBV78"/>
      <c r="SBW78"/>
      <c r="SBX78"/>
      <c r="SBY78"/>
      <c r="SBZ78"/>
      <c r="SCA78"/>
      <c r="SCB78"/>
      <c r="SCC78"/>
      <c r="SCD78"/>
      <c r="SCE78"/>
      <c r="SCF78"/>
      <c r="SCG78"/>
      <c r="SCH78"/>
      <c r="SCI78"/>
      <c r="SCJ78"/>
      <c r="SCK78"/>
      <c r="SCL78"/>
      <c r="SCM78"/>
      <c r="SCN78"/>
      <c r="SCO78"/>
      <c r="SCP78"/>
      <c r="SCQ78"/>
      <c r="SCR78"/>
      <c r="SCS78"/>
      <c r="SCT78"/>
      <c r="SCU78"/>
      <c r="SCV78"/>
      <c r="SCW78"/>
      <c r="SCX78"/>
      <c r="SCY78"/>
      <c r="SCZ78"/>
      <c r="SDA78"/>
      <c r="SDB78"/>
      <c r="SDC78"/>
      <c r="SDD78"/>
      <c r="SDE78"/>
      <c r="SDF78"/>
      <c r="SDG78"/>
      <c r="SDH78"/>
      <c r="SDI78"/>
      <c r="SDJ78"/>
      <c r="SDK78"/>
      <c r="SDL78"/>
      <c r="SDM78"/>
      <c r="SDN78"/>
      <c r="SDO78"/>
      <c r="SDP78"/>
      <c r="SDQ78"/>
      <c r="SDR78"/>
      <c r="SDS78"/>
      <c r="SDT78"/>
      <c r="SDU78"/>
      <c r="SDV78"/>
      <c r="SDW78"/>
      <c r="SDX78"/>
      <c r="SDY78"/>
      <c r="SDZ78"/>
      <c r="SEA78"/>
      <c r="SEB78"/>
      <c r="SEC78"/>
      <c r="SED78"/>
      <c r="SEE78"/>
      <c r="SEF78"/>
      <c r="SEG78"/>
      <c r="SEH78"/>
      <c r="SEI78"/>
      <c r="SEJ78"/>
      <c r="SEK78"/>
      <c r="SEL78"/>
      <c r="SEM78"/>
      <c r="SEN78"/>
      <c r="SEO78"/>
      <c r="SEP78"/>
      <c r="SEQ78"/>
      <c r="SER78"/>
      <c r="SES78"/>
      <c r="SET78"/>
      <c r="SEU78"/>
      <c r="SEV78"/>
      <c r="SEW78"/>
      <c r="SEX78"/>
      <c r="SEY78"/>
      <c r="SEZ78"/>
      <c r="SFA78"/>
      <c r="SFB78"/>
      <c r="SFC78"/>
      <c r="SFD78"/>
      <c r="SFE78"/>
      <c r="SFF78"/>
      <c r="SFG78"/>
      <c r="SFH78"/>
      <c r="SFI78"/>
      <c r="SFJ78"/>
      <c r="SFK78"/>
      <c r="SFL78"/>
      <c r="SFM78"/>
      <c r="SFN78"/>
      <c r="SFO78"/>
      <c r="SFP78"/>
      <c r="SFQ78"/>
      <c r="SFR78"/>
      <c r="SFS78"/>
      <c r="SFT78"/>
      <c r="SFU78"/>
      <c r="SFV78"/>
      <c r="SFW78"/>
      <c r="SFX78"/>
      <c r="SFY78"/>
      <c r="SFZ78"/>
      <c r="SGA78"/>
      <c r="SGB78"/>
      <c r="SGC78"/>
      <c r="SGD78"/>
      <c r="SGE78"/>
      <c r="SGF78"/>
      <c r="SGG78"/>
      <c r="SGH78"/>
      <c r="SGI78"/>
      <c r="SGJ78"/>
      <c r="SGK78"/>
      <c r="SGL78"/>
      <c r="SGM78"/>
      <c r="SGN78"/>
      <c r="SGO78"/>
      <c r="SGP78"/>
      <c r="SGQ78"/>
      <c r="SGR78"/>
      <c r="SGS78"/>
      <c r="SGT78"/>
      <c r="SGU78"/>
      <c r="SGV78"/>
      <c r="SGW78"/>
      <c r="SGX78"/>
      <c r="SGY78"/>
      <c r="SGZ78"/>
      <c r="SHA78"/>
      <c r="SHB78"/>
      <c r="SHC78"/>
      <c r="SHD78"/>
      <c r="SHE78"/>
      <c r="SHF78"/>
      <c r="SHG78"/>
      <c r="SHH78"/>
      <c r="SHI78"/>
      <c r="SHJ78"/>
      <c r="SHK78"/>
      <c r="SHL78"/>
      <c r="SHM78"/>
      <c r="SHN78"/>
      <c r="SHO78"/>
      <c r="SHP78"/>
      <c r="SHQ78"/>
      <c r="SHR78"/>
      <c r="SHS78"/>
      <c r="SHT78"/>
      <c r="SHU78"/>
      <c r="SHV78"/>
      <c r="SHW78"/>
      <c r="SHX78"/>
      <c r="SHY78"/>
      <c r="SHZ78"/>
      <c r="SIA78"/>
      <c r="SIB78"/>
      <c r="SIC78"/>
      <c r="SID78"/>
      <c r="SIE78"/>
      <c r="SIF78"/>
      <c r="SIG78"/>
      <c r="SIH78"/>
      <c r="SII78"/>
      <c r="SIJ78"/>
      <c r="SIK78"/>
      <c r="SIL78"/>
      <c r="SIM78"/>
      <c r="SIN78"/>
      <c r="SIO78"/>
      <c r="SIP78"/>
      <c r="SIQ78"/>
      <c r="SIR78"/>
      <c r="SIS78"/>
      <c r="SIT78"/>
      <c r="SIU78"/>
      <c r="SIV78"/>
      <c r="SIW78"/>
      <c r="SIX78"/>
      <c r="SIY78"/>
      <c r="SIZ78"/>
      <c r="SJA78"/>
      <c r="SJB78"/>
      <c r="SJC78"/>
      <c r="SJD78"/>
      <c r="SJE78"/>
      <c r="SJF78"/>
      <c r="SJG78"/>
      <c r="SJH78"/>
      <c r="SJI78"/>
      <c r="SJJ78"/>
      <c r="SJK78"/>
      <c r="SJL78"/>
      <c r="SJM78"/>
      <c r="SJN78"/>
      <c r="SJO78"/>
      <c r="SJP78"/>
      <c r="SJQ78"/>
      <c r="SJR78"/>
      <c r="SJS78"/>
      <c r="SJT78"/>
      <c r="SJU78"/>
      <c r="SJV78"/>
      <c r="SJW78"/>
      <c r="SJX78"/>
      <c r="SJY78"/>
      <c r="SJZ78"/>
      <c r="SKA78"/>
      <c r="SKB78"/>
      <c r="SKC78"/>
      <c r="SKD78"/>
      <c r="SKE78"/>
      <c r="SKF78"/>
      <c r="SKG78"/>
      <c r="SKH78"/>
      <c r="SKI78"/>
      <c r="SKJ78"/>
      <c r="SKK78"/>
      <c r="SKL78"/>
      <c r="SKM78"/>
      <c r="SKN78"/>
      <c r="SKO78"/>
      <c r="SKP78"/>
      <c r="SKQ78"/>
      <c r="SKR78"/>
      <c r="SKS78"/>
      <c r="SKT78"/>
      <c r="SKU78"/>
      <c r="SKV78"/>
      <c r="SKW78"/>
      <c r="SKX78"/>
      <c r="SKY78"/>
      <c r="SKZ78"/>
      <c r="SLA78"/>
      <c r="SLB78"/>
      <c r="SLC78"/>
      <c r="SLD78"/>
      <c r="SLE78"/>
      <c r="SLF78"/>
      <c r="SLG78"/>
      <c r="SLH78"/>
      <c r="SLI78"/>
      <c r="SLJ78"/>
      <c r="SLK78"/>
      <c r="SLL78"/>
      <c r="SLM78"/>
      <c r="SLN78"/>
      <c r="SLO78"/>
      <c r="SLP78"/>
      <c r="SLQ78"/>
      <c r="SLR78"/>
      <c r="SLS78"/>
      <c r="SLT78"/>
      <c r="SLU78"/>
      <c r="SLV78"/>
      <c r="SLW78"/>
      <c r="SLX78"/>
      <c r="SLY78"/>
      <c r="SLZ78"/>
      <c r="SMA78"/>
      <c r="SMB78"/>
      <c r="SMC78"/>
      <c r="SMD78"/>
      <c r="SME78"/>
      <c r="SMF78"/>
      <c r="SMG78"/>
      <c r="SMH78"/>
      <c r="SMI78"/>
      <c r="SMJ78"/>
      <c r="SMK78"/>
      <c r="SML78"/>
      <c r="SMM78"/>
      <c r="SMN78"/>
      <c r="SMO78"/>
      <c r="SMP78"/>
      <c r="SMQ78"/>
      <c r="SMR78"/>
      <c r="SMS78"/>
      <c r="SMT78"/>
      <c r="SMU78"/>
      <c r="SMV78"/>
      <c r="SMW78"/>
      <c r="SMX78"/>
      <c r="SMY78"/>
      <c r="SMZ78"/>
      <c r="SNA78"/>
      <c r="SNB78"/>
      <c r="SNC78"/>
      <c r="SND78"/>
      <c r="SNE78"/>
      <c r="SNF78"/>
      <c r="SNG78"/>
      <c r="SNH78"/>
      <c r="SNI78"/>
      <c r="SNJ78"/>
      <c r="SNK78"/>
      <c r="SNL78"/>
      <c r="SNM78"/>
      <c r="SNN78"/>
      <c r="SNO78"/>
      <c r="SNP78"/>
      <c r="SNQ78"/>
      <c r="SNR78"/>
      <c r="SNS78"/>
      <c r="SNT78"/>
      <c r="SNU78"/>
      <c r="SNV78"/>
      <c r="SNW78"/>
      <c r="SNX78"/>
      <c r="SNY78"/>
      <c r="SNZ78"/>
      <c r="SOA78"/>
      <c r="SOB78"/>
      <c r="SOC78"/>
      <c r="SOD78"/>
      <c r="SOE78"/>
      <c r="SOF78"/>
      <c r="SOG78"/>
      <c r="SOH78"/>
      <c r="SOI78"/>
      <c r="SOJ78"/>
      <c r="SOK78"/>
      <c r="SOL78"/>
      <c r="SOM78"/>
      <c r="SON78"/>
      <c r="SOO78"/>
      <c r="SOP78"/>
      <c r="SOQ78"/>
      <c r="SOR78"/>
      <c r="SOS78"/>
      <c r="SOT78"/>
      <c r="SOU78"/>
      <c r="SOV78"/>
      <c r="SOW78"/>
      <c r="SOX78"/>
      <c r="SOY78"/>
      <c r="SOZ78"/>
      <c r="SPA78"/>
      <c r="SPB78"/>
      <c r="SPC78"/>
      <c r="SPD78"/>
      <c r="SPE78"/>
      <c r="SPF78"/>
      <c r="SPG78"/>
      <c r="SPH78"/>
      <c r="SPI78"/>
      <c r="SPJ78"/>
      <c r="SPK78"/>
      <c r="SPL78"/>
      <c r="SPM78"/>
      <c r="SPN78"/>
      <c r="SPO78"/>
      <c r="SPP78"/>
      <c r="SPQ78"/>
      <c r="SPR78"/>
      <c r="SPS78"/>
      <c r="SPT78"/>
      <c r="SPU78"/>
      <c r="SPV78"/>
      <c r="SPW78"/>
      <c r="SPX78"/>
      <c r="SPY78"/>
      <c r="SPZ78"/>
      <c r="SQA78"/>
      <c r="SQB78"/>
      <c r="SQC78"/>
      <c r="SQD78"/>
      <c r="SQE78"/>
      <c r="SQF78"/>
      <c r="SQG78"/>
      <c r="SQH78"/>
      <c r="SQI78"/>
      <c r="SQJ78"/>
      <c r="SQK78"/>
      <c r="SQL78"/>
      <c r="SQM78"/>
      <c r="SQN78"/>
      <c r="SQO78"/>
      <c r="SQP78"/>
      <c r="SQQ78"/>
      <c r="SQR78"/>
      <c r="SQS78"/>
      <c r="SQT78"/>
      <c r="SQU78"/>
      <c r="SQV78"/>
      <c r="SQW78"/>
      <c r="SQX78"/>
      <c r="SQY78"/>
      <c r="SQZ78"/>
      <c r="SRA78"/>
      <c r="SRB78"/>
      <c r="SRC78"/>
      <c r="SRD78"/>
      <c r="SRE78"/>
      <c r="SRF78"/>
      <c r="SRG78"/>
      <c r="SRH78"/>
      <c r="SRI78"/>
      <c r="SRJ78"/>
      <c r="SRK78"/>
      <c r="SRL78"/>
      <c r="SRM78"/>
      <c r="SRN78"/>
      <c r="SRO78"/>
      <c r="SRP78"/>
      <c r="SRQ78"/>
      <c r="SRR78"/>
      <c r="SRS78"/>
      <c r="SRT78"/>
      <c r="SRU78"/>
      <c r="SRV78"/>
      <c r="SRW78"/>
      <c r="SRX78"/>
      <c r="SRY78"/>
      <c r="SRZ78"/>
      <c r="SSA78"/>
      <c r="SSB78"/>
      <c r="SSC78"/>
      <c r="SSD78"/>
      <c r="SSE78"/>
      <c r="SSF78"/>
      <c r="SSG78"/>
      <c r="SSH78"/>
      <c r="SSI78"/>
      <c r="SSJ78"/>
      <c r="SSK78"/>
      <c r="SSL78"/>
      <c r="SSM78"/>
      <c r="SSN78"/>
      <c r="SSO78"/>
      <c r="SSP78"/>
      <c r="SSQ78"/>
      <c r="SSR78"/>
      <c r="SSS78"/>
      <c r="SST78"/>
      <c r="SSU78"/>
      <c r="SSV78"/>
      <c r="SSW78"/>
      <c r="SSX78"/>
      <c r="SSY78"/>
      <c r="SSZ78"/>
      <c r="STA78"/>
      <c r="STB78"/>
      <c r="STC78"/>
      <c r="STD78"/>
      <c r="STE78"/>
      <c r="STF78"/>
      <c r="STG78"/>
      <c r="STH78"/>
      <c r="STI78"/>
      <c r="STJ78"/>
      <c r="STK78"/>
      <c r="STL78"/>
      <c r="STM78"/>
      <c r="STN78"/>
      <c r="STO78"/>
      <c r="STP78"/>
      <c r="STQ78"/>
      <c r="STR78"/>
      <c r="STS78"/>
      <c r="STT78"/>
      <c r="STU78"/>
      <c r="STV78"/>
      <c r="STW78"/>
      <c r="STX78"/>
      <c r="STY78"/>
      <c r="STZ78"/>
      <c r="SUA78"/>
      <c r="SUB78"/>
      <c r="SUC78"/>
      <c r="SUD78"/>
      <c r="SUE78"/>
      <c r="SUF78"/>
      <c r="SUG78"/>
      <c r="SUH78"/>
      <c r="SUI78"/>
      <c r="SUJ78"/>
      <c r="SUK78"/>
      <c r="SUL78"/>
      <c r="SUM78"/>
      <c r="SUN78"/>
      <c r="SUO78"/>
      <c r="SUP78"/>
      <c r="SUQ78"/>
      <c r="SUR78"/>
      <c r="SUS78"/>
      <c r="SUT78"/>
      <c r="SUU78"/>
      <c r="SUV78"/>
      <c r="SUW78"/>
      <c r="SUX78"/>
      <c r="SUY78"/>
      <c r="SUZ78"/>
      <c r="SVA78"/>
      <c r="SVB78"/>
      <c r="SVC78"/>
      <c r="SVD78"/>
      <c r="SVE78"/>
      <c r="SVF78"/>
      <c r="SVG78"/>
      <c r="SVH78"/>
      <c r="SVI78"/>
      <c r="SVJ78"/>
      <c r="SVK78"/>
      <c r="SVL78"/>
      <c r="SVM78"/>
      <c r="SVN78"/>
      <c r="SVO78"/>
      <c r="SVP78"/>
      <c r="SVQ78"/>
      <c r="SVR78"/>
      <c r="SVS78"/>
      <c r="SVT78"/>
      <c r="SVU78"/>
      <c r="SVV78"/>
      <c r="SVW78"/>
      <c r="SVX78"/>
      <c r="SVY78"/>
      <c r="SVZ78"/>
      <c r="SWA78"/>
      <c r="SWB78"/>
      <c r="SWC78"/>
      <c r="SWD78"/>
      <c r="SWE78"/>
      <c r="SWF78"/>
      <c r="SWG78"/>
      <c r="SWH78"/>
      <c r="SWI78"/>
      <c r="SWJ78"/>
      <c r="SWK78"/>
      <c r="SWL78"/>
      <c r="SWM78"/>
      <c r="SWN78"/>
      <c r="SWO78"/>
      <c r="SWP78"/>
      <c r="SWQ78"/>
      <c r="SWR78"/>
      <c r="SWS78"/>
      <c r="SWT78"/>
      <c r="SWU78"/>
      <c r="SWV78"/>
      <c r="SWW78"/>
      <c r="SWX78"/>
      <c r="SWY78"/>
      <c r="SWZ78"/>
      <c r="SXA78"/>
      <c r="SXB78"/>
      <c r="SXC78"/>
      <c r="SXD78"/>
      <c r="SXE78"/>
      <c r="SXF78"/>
      <c r="SXG78"/>
      <c r="SXH78"/>
      <c r="SXI78"/>
      <c r="SXJ78"/>
      <c r="SXK78"/>
      <c r="SXL78"/>
      <c r="SXM78"/>
      <c r="SXN78"/>
      <c r="SXO78"/>
      <c r="SXP78"/>
      <c r="SXQ78"/>
      <c r="SXR78"/>
      <c r="SXS78"/>
      <c r="SXT78"/>
      <c r="SXU78"/>
      <c r="SXV78"/>
      <c r="SXW78"/>
      <c r="SXX78"/>
      <c r="SXY78"/>
      <c r="SXZ78"/>
      <c r="SYA78"/>
      <c r="SYB78"/>
      <c r="SYC78"/>
      <c r="SYD78"/>
      <c r="SYE78"/>
      <c r="SYF78"/>
      <c r="SYG78"/>
      <c r="SYH78"/>
      <c r="SYI78"/>
      <c r="SYJ78"/>
      <c r="SYK78"/>
      <c r="SYL78"/>
      <c r="SYM78"/>
      <c r="SYN78"/>
      <c r="SYO78"/>
      <c r="SYP78"/>
      <c r="SYQ78"/>
      <c r="SYR78"/>
      <c r="SYS78"/>
      <c r="SYT78"/>
      <c r="SYU78"/>
      <c r="SYV78"/>
      <c r="SYW78"/>
      <c r="SYX78"/>
      <c r="SYY78"/>
      <c r="SYZ78"/>
      <c r="SZA78"/>
      <c r="SZB78"/>
      <c r="SZC78"/>
      <c r="SZD78"/>
      <c r="SZE78"/>
      <c r="SZF78"/>
      <c r="SZG78"/>
      <c r="SZH78"/>
      <c r="SZI78"/>
      <c r="SZJ78"/>
      <c r="SZK78"/>
      <c r="SZL78"/>
      <c r="SZM78"/>
      <c r="SZN78"/>
      <c r="SZO78"/>
      <c r="SZP78"/>
      <c r="SZQ78"/>
      <c r="SZR78"/>
      <c r="SZS78"/>
      <c r="SZT78"/>
      <c r="SZU78"/>
      <c r="SZV78"/>
      <c r="SZW78"/>
      <c r="SZX78"/>
      <c r="SZY78"/>
      <c r="SZZ78"/>
      <c r="TAA78"/>
      <c r="TAB78"/>
      <c r="TAC78"/>
      <c r="TAD78"/>
      <c r="TAE78"/>
      <c r="TAF78"/>
      <c r="TAG78"/>
      <c r="TAH78"/>
      <c r="TAI78"/>
      <c r="TAJ78"/>
      <c r="TAK78"/>
      <c r="TAL78"/>
      <c r="TAM78"/>
      <c r="TAN78"/>
      <c r="TAO78"/>
      <c r="TAP78"/>
      <c r="TAQ78"/>
      <c r="TAR78"/>
      <c r="TAS78"/>
      <c r="TAT78"/>
      <c r="TAU78"/>
      <c r="TAV78"/>
      <c r="TAW78"/>
      <c r="TAX78"/>
      <c r="TAY78"/>
      <c r="TAZ78"/>
      <c r="TBA78"/>
      <c r="TBB78"/>
      <c r="TBC78"/>
      <c r="TBD78"/>
      <c r="TBE78"/>
      <c r="TBF78"/>
      <c r="TBG78"/>
      <c r="TBH78"/>
      <c r="TBI78"/>
      <c r="TBJ78"/>
      <c r="TBK78"/>
      <c r="TBL78"/>
      <c r="TBM78"/>
      <c r="TBN78"/>
      <c r="TBO78"/>
      <c r="TBP78"/>
      <c r="TBQ78"/>
      <c r="TBR78"/>
      <c r="TBS78"/>
      <c r="TBT78"/>
      <c r="TBU78"/>
      <c r="TBV78"/>
      <c r="TBW78"/>
      <c r="TBX78"/>
      <c r="TBY78"/>
      <c r="TBZ78"/>
      <c r="TCA78"/>
      <c r="TCB78"/>
      <c r="TCC78"/>
      <c r="TCD78"/>
      <c r="TCE78"/>
      <c r="TCF78"/>
      <c r="TCG78"/>
      <c r="TCH78"/>
      <c r="TCI78"/>
      <c r="TCJ78"/>
      <c r="TCK78"/>
      <c r="TCL78"/>
      <c r="TCM78"/>
      <c r="TCN78"/>
      <c r="TCO78"/>
      <c r="TCP78"/>
      <c r="TCQ78"/>
      <c r="TCR78"/>
      <c r="TCS78"/>
      <c r="TCT78"/>
      <c r="TCU78"/>
      <c r="TCV78"/>
      <c r="TCW78"/>
      <c r="TCX78"/>
      <c r="TCY78"/>
      <c r="TCZ78"/>
      <c r="TDA78"/>
      <c r="TDB78"/>
      <c r="TDC78"/>
      <c r="TDD78"/>
      <c r="TDE78"/>
      <c r="TDF78"/>
      <c r="TDG78"/>
      <c r="TDH78"/>
      <c r="TDI78"/>
      <c r="TDJ78"/>
      <c r="TDK78"/>
      <c r="TDL78"/>
      <c r="TDM78"/>
      <c r="TDN78"/>
      <c r="TDO78"/>
      <c r="TDP78"/>
      <c r="TDQ78"/>
      <c r="TDR78"/>
      <c r="TDS78"/>
      <c r="TDT78"/>
      <c r="TDU78"/>
      <c r="TDV78"/>
      <c r="TDW78"/>
      <c r="TDX78"/>
      <c r="TDY78"/>
      <c r="TDZ78"/>
      <c r="TEA78"/>
      <c r="TEB78"/>
      <c r="TEC78"/>
      <c r="TED78"/>
      <c r="TEE78"/>
      <c r="TEF78"/>
      <c r="TEG78"/>
      <c r="TEH78"/>
      <c r="TEI78"/>
      <c r="TEJ78"/>
      <c r="TEK78"/>
      <c r="TEL78"/>
      <c r="TEM78"/>
      <c r="TEN78"/>
      <c r="TEO78"/>
      <c r="TEP78"/>
      <c r="TEQ78"/>
      <c r="TER78"/>
      <c r="TES78"/>
      <c r="TET78"/>
      <c r="TEU78"/>
      <c r="TEV78"/>
      <c r="TEW78"/>
      <c r="TEX78"/>
      <c r="TEY78"/>
      <c r="TEZ78"/>
      <c r="TFA78"/>
      <c r="TFB78"/>
      <c r="TFC78"/>
      <c r="TFD78"/>
      <c r="TFE78"/>
      <c r="TFF78"/>
      <c r="TFG78"/>
      <c r="TFH78"/>
      <c r="TFI78"/>
      <c r="TFJ78"/>
      <c r="TFK78"/>
      <c r="TFL78"/>
      <c r="TFM78"/>
      <c r="TFN78"/>
      <c r="TFO78"/>
      <c r="TFP78"/>
      <c r="TFQ78"/>
      <c r="TFR78"/>
      <c r="TFS78"/>
      <c r="TFT78"/>
      <c r="TFU78"/>
      <c r="TFV78"/>
      <c r="TFW78"/>
      <c r="TFX78"/>
      <c r="TFY78"/>
      <c r="TFZ78"/>
      <c r="TGA78"/>
      <c r="TGB78"/>
      <c r="TGC78"/>
      <c r="TGD78"/>
      <c r="TGE78"/>
      <c r="TGF78"/>
      <c r="TGG78"/>
      <c r="TGH78"/>
      <c r="TGI78"/>
      <c r="TGJ78"/>
      <c r="TGK78"/>
      <c r="TGL78"/>
      <c r="TGM78"/>
      <c r="TGN78"/>
      <c r="TGO78"/>
      <c r="TGP78"/>
      <c r="TGQ78"/>
      <c r="TGR78"/>
      <c r="TGS78"/>
      <c r="TGT78"/>
      <c r="TGU78"/>
      <c r="TGV78"/>
      <c r="TGW78"/>
      <c r="TGX78"/>
      <c r="TGY78"/>
      <c r="TGZ78"/>
      <c r="THA78"/>
      <c r="THB78"/>
      <c r="THC78"/>
      <c r="THD78"/>
      <c r="THE78"/>
      <c r="THF78"/>
      <c r="THG78"/>
      <c r="THH78"/>
      <c r="THI78"/>
      <c r="THJ78"/>
      <c r="THK78"/>
      <c r="THL78"/>
      <c r="THM78"/>
      <c r="THN78"/>
      <c r="THO78"/>
      <c r="THP78"/>
      <c r="THQ78"/>
      <c r="THR78"/>
      <c r="THS78"/>
      <c r="THT78"/>
      <c r="THU78"/>
      <c r="THV78"/>
      <c r="THW78"/>
      <c r="THX78"/>
      <c r="THY78"/>
      <c r="THZ78"/>
      <c r="TIA78"/>
      <c r="TIB78"/>
      <c r="TIC78"/>
      <c r="TID78"/>
      <c r="TIE78"/>
      <c r="TIF78"/>
      <c r="TIG78"/>
      <c r="TIH78"/>
      <c r="TII78"/>
      <c r="TIJ78"/>
      <c r="TIK78"/>
      <c r="TIL78"/>
      <c r="TIM78"/>
      <c r="TIN78"/>
      <c r="TIO78"/>
      <c r="TIP78"/>
      <c r="TIQ78"/>
      <c r="TIR78"/>
      <c r="TIS78"/>
      <c r="TIT78"/>
      <c r="TIU78"/>
      <c r="TIV78"/>
      <c r="TIW78"/>
      <c r="TIX78"/>
      <c r="TIY78"/>
      <c r="TIZ78"/>
      <c r="TJA78"/>
      <c r="TJB78"/>
      <c r="TJC78"/>
      <c r="TJD78"/>
      <c r="TJE78"/>
      <c r="TJF78"/>
      <c r="TJG78"/>
      <c r="TJH78"/>
      <c r="TJI78"/>
      <c r="TJJ78"/>
      <c r="TJK78"/>
      <c r="TJL78"/>
      <c r="TJM78"/>
      <c r="TJN78"/>
      <c r="TJO78"/>
      <c r="TJP78"/>
      <c r="TJQ78"/>
      <c r="TJR78"/>
      <c r="TJS78"/>
      <c r="TJT78"/>
      <c r="TJU78"/>
      <c r="TJV78"/>
      <c r="TJW78"/>
      <c r="TJX78"/>
      <c r="TJY78"/>
      <c r="TJZ78"/>
      <c r="TKA78"/>
      <c r="TKB78"/>
      <c r="TKC78"/>
      <c r="TKD78"/>
      <c r="TKE78"/>
      <c r="TKF78"/>
      <c r="TKG78"/>
      <c r="TKH78"/>
      <c r="TKI78"/>
      <c r="TKJ78"/>
      <c r="TKK78"/>
      <c r="TKL78"/>
      <c r="TKM78"/>
      <c r="TKN78"/>
      <c r="TKO78"/>
      <c r="TKP78"/>
      <c r="TKQ78"/>
      <c r="TKR78"/>
      <c r="TKS78"/>
      <c r="TKT78"/>
      <c r="TKU78"/>
      <c r="TKV78"/>
      <c r="TKW78"/>
      <c r="TKX78"/>
      <c r="TKY78"/>
      <c r="TKZ78"/>
      <c r="TLA78"/>
      <c r="TLB78"/>
      <c r="TLC78"/>
      <c r="TLD78"/>
      <c r="TLE78"/>
      <c r="TLF78"/>
      <c r="TLG78"/>
      <c r="TLH78"/>
      <c r="TLI78"/>
      <c r="TLJ78"/>
      <c r="TLK78"/>
      <c r="TLL78"/>
      <c r="TLM78"/>
      <c r="TLN78"/>
      <c r="TLO78"/>
      <c r="TLP78"/>
      <c r="TLQ78"/>
      <c r="TLR78"/>
      <c r="TLS78"/>
      <c r="TLT78"/>
      <c r="TLU78"/>
      <c r="TLV78"/>
      <c r="TLW78"/>
      <c r="TLX78"/>
      <c r="TLY78"/>
      <c r="TLZ78"/>
      <c r="TMA78"/>
      <c r="TMB78"/>
      <c r="TMC78"/>
      <c r="TMD78"/>
      <c r="TME78"/>
      <c r="TMF78"/>
      <c r="TMG78"/>
      <c r="TMH78"/>
      <c r="TMI78"/>
      <c r="TMJ78"/>
      <c r="TMK78"/>
      <c r="TML78"/>
      <c r="TMM78"/>
      <c r="TMN78"/>
      <c r="TMO78"/>
      <c r="TMP78"/>
      <c r="TMQ78"/>
      <c r="TMR78"/>
      <c r="TMS78"/>
      <c r="TMT78"/>
      <c r="TMU78"/>
      <c r="TMV78"/>
      <c r="TMW78"/>
      <c r="TMX78"/>
      <c r="TMY78"/>
      <c r="TMZ78"/>
      <c r="TNA78"/>
      <c r="TNB78"/>
      <c r="TNC78"/>
      <c r="TND78"/>
      <c r="TNE78"/>
      <c r="TNF78"/>
      <c r="TNG78"/>
      <c r="TNH78"/>
      <c r="TNI78"/>
      <c r="TNJ78"/>
      <c r="TNK78"/>
      <c r="TNL78"/>
      <c r="TNM78"/>
      <c r="TNN78"/>
      <c r="TNO78"/>
      <c r="TNP78"/>
      <c r="TNQ78"/>
      <c r="TNR78"/>
      <c r="TNS78"/>
      <c r="TNT78"/>
      <c r="TNU78"/>
      <c r="TNV78"/>
      <c r="TNW78"/>
      <c r="TNX78"/>
      <c r="TNY78"/>
      <c r="TNZ78"/>
      <c r="TOA78"/>
      <c r="TOB78"/>
      <c r="TOC78"/>
      <c r="TOD78"/>
      <c r="TOE78"/>
      <c r="TOF78"/>
      <c r="TOG78"/>
      <c r="TOH78"/>
      <c r="TOI78"/>
      <c r="TOJ78"/>
      <c r="TOK78"/>
      <c r="TOL78"/>
      <c r="TOM78"/>
      <c r="TON78"/>
      <c r="TOO78"/>
      <c r="TOP78"/>
      <c r="TOQ78"/>
      <c r="TOR78"/>
      <c r="TOS78"/>
      <c r="TOT78"/>
      <c r="TOU78"/>
      <c r="TOV78"/>
      <c r="TOW78"/>
      <c r="TOX78"/>
      <c r="TOY78"/>
      <c r="TOZ78"/>
      <c r="TPA78"/>
      <c r="TPB78"/>
      <c r="TPC78"/>
      <c r="TPD78"/>
      <c r="TPE78"/>
      <c r="TPF78"/>
      <c r="TPG78"/>
      <c r="TPH78"/>
      <c r="TPI78"/>
      <c r="TPJ78"/>
      <c r="TPK78"/>
      <c r="TPL78"/>
      <c r="TPM78"/>
      <c r="TPN78"/>
      <c r="TPO78"/>
      <c r="TPP78"/>
      <c r="TPQ78"/>
      <c r="TPR78"/>
      <c r="TPS78"/>
      <c r="TPT78"/>
      <c r="TPU78"/>
      <c r="TPV78"/>
      <c r="TPW78"/>
      <c r="TPX78"/>
      <c r="TPY78"/>
      <c r="TPZ78"/>
      <c r="TQA78"/>
      <c r="TQB78"/>
      <c r="TQC78"/>
      <c r="TQD78"/>
      <c r="TQE78"/>
      <c r="TQF78"/>
      <c r="TQG78"/>
      <c r="TQH78"/>
      <c r="TQI78"/>
      <c r="TQJ78"/>
      <c r="TQK78"/>
      <c r="TQL78"/>
      <c r="TQM78"/>
      <c r="TQN78"/>
      <c r="TQO78"/>
      <c r="TQP78"/>
      <c r="TQQ78"/>
      <c r="TQR78"/>
      <c r="TQS78"/>
      <c r="TQT78"/>
      <c r="TQU78"/>
      <c r="TQV78"/>
      <c r="TQW78"/>
      <c r="TQX78"/>
      <c r="TQY78"/>
      <c r="TQZ78"/>
      <c r="TRA78"/>
      <c r="TRB78"/>
      <c r="TRC78"/>
      <c r="TRD78"/>
      <c r="TRE78"/>
      <c r="TRF78"/>
      <c r="TRG78"/>
      <c r="TRH78"/>
      <c r="TRI78"/>
      <c r="TRJ78"/>
      <c r="TRK78"/>
      <c r="TRL78"/>
      <c r="TRM78"/>
      <c r="TRN78"/>
      <c r="TRO78"/>
      <c r="TRP78"/>
      <c r="TRQ78"/>
      <c r="TRR78"/>
      <c r="TRS78"/>
      <c r="TRT78"/>
      <c r="TRU78"/>
      <c r="TRV78"/>
      <c r="TRW78"/>
      <c r="TRX78"/>
      <c r="TRY78"/>
      <c r="TRZ78"/>
      <c r="TSA78"/>
      <c r="TSB78"/>
      <c r="TSC78"/>
      <c r="TSD78"/>
      <c r="TSE78"/>
      <c r="TSF78"/>
      <c r="TSG78"/>
      <c r="TSH78"/>
      <c r="TSI78"/>
      <c r="TSJ78"/>
      <c r="TSK78"/>
      <c r="TSL78"/>
      <c r="TSM78"/>
      <c r="TSN78"/>
      <c r="TSO78"/>
      <c r="TSP78"/>
      <c r="TSQ78"/>
      <c r="TSR78"/>
      <c r="TSS78"/>
      <c r="TST78"/>
      <c r="TSU78"/>
      <c r="TSV78"/>
      <c r="TSW78"/>
      <c r="TSX78"/>
      <c r="TSY78"/>
      <c r="TSZ78"/>
      <c r="TTA78"/>
      <c r="TTB78"/>
      <c r="TTC78"/>
      <c r="TTD78"/>
      <c r="TTE78"/>
      <c r="TTF78"/>
      <c r="TTG78"/>
      <c r="TTH78"/>
      <c r="TTI78"/>
      <c r="TTJ78"/>
      <c r="TTK78"/>
      <c r="TTL78"/>
      <c r="TTM78"/>
      <c r="TTN78"/>
      <c r="TTO78"/>
      <c r="TTP78"/>
      <c r="TTQ78"/>
      <c r="TTR78"/>
      <c r="TTS78"/>
      <c r="TTT78"/>
      <c r="TTU78"/>
      <c r="TTV78"/>
      <c r="TTW78"/>
      <c r="TTX78"/>
      <c r="TTY78"/>
      <c r="TTZ78"/>
      <c r="TUA78"/>
      <c r="TUB78"/>
      <c r="TUC78"/>
      <c r="TUD78"/>
      <c r="TUE78"/>
      <c r="TUF78"/>
      <c r="TUG78"/>
      <c r="TUH78"/>
      <c r="TUI78"/>
      <c r="TUJ78"/>
      <c r="TUK78"/>
      <c r="TUL78"/>
      <c r="TUM78"/>
      <c r="TUN78"/>
      <c r="TUO78"/>
      <c r="TUP78"/>
      <c r="TUQ78"/>
      <c r="TUR78"/>
      <c r="TUS78"/>
      <c r="TUT78"/>
      <c r="TUU78"/>
      <c r="TUV78"/>
      <c r="TUW78"/>
      <c r="TUX78"/>
      <c r="TUY78"/>
      <c r="TUZ78"/>
      <c r="TVA78"/>
      <c r="TVB78"/>
      <c r="TVC78"/>
      <c r="TVD78"/>
      <c r="TVE78"/>
      <c r="TVF78"/>
      <c r="TVG78"/>
      <c r="TVH78"/>
      <c r="TVI78"/>
      <c r="TVJ78"/>
      <c r="TVK78"/>
      <c r="TVL78"/>
      <c r="TVM78"/>
      <c r="TVN78"/>
      <c r="TVO78"/>
      <c r="TVP78"/>
      <c r="TVQ78"/>
      <c r="TVR78"/>
      <c r="TVS78"/>
      <c r="TVT78"/>
      <c r="TVU78"/>
      <c r="TVV78"/>
      <c r="TVW78"/>
      <c r="TVX78"/>
      <c r="TVY78"/>
      <c r="TVZ78"/>
      <c r="TWA78"/>
      <c r="TWB78"/>
      <c r="TWC78"/>
      <c r="TWD78"/>
      <c r="TWE78"/>
      <c r="TWF78"/>
      <c r="TWG78"/>
      <c r="TWH78"/>
      <c r="TWI78"/>
      <c r="TWJ78"/>
      <c r="TWK78"/>
      <c r="TWL78"/>
      <c r="TWM78"/>
      <c r="TWN78"/>
      <c r="TWO78"/>
      <c r="TWP78"/>
      <c r="TWQ78"/>
      <c r="TWR78"/>
      <c r="TWS78"/>
      <c r="TWT78"/>
      <c r="TWU78"/>
      <c r="TWV78"/>
      <c r="TWW78"/>
      <c r="TWX78"/>
      <c r="TWY78"/>
      <c r="TWZ78"/>
      <c r="TXA78"/>
      <c r="TXB78"/>
      <c r="TXC78"/>
      <c r="TXD78"/>
      <c r="TXE78"/>
      <c r="TXF78"/>
      <c r="TXG78"/>
      <c r="TXH78"/>
      <c r="TXI78"/>
      <c r="TXJ78"/>
      <c r="TXK78"/>
      <c r="TXL78"/>
      <c r="TXM78"/>
      <c r="TXN78"/>
      <c r="TXO78"/>
      <c r="TXP78"/>
      <c r="TXQ78"/>
      <c r="TXR78"/>
      <c r="TXS78"/>
      <c r="TXT78"/>
      <c r="TXU78"/>
      <c r="TXV78"/>
      <c r="TXW78"/>
      <c r="TXX78"/>
      <c r="TXY78"/>
      <c r="TXZ78"/>
      <c r="TYA78"/>
      <c r="TYB78"/>
      <c r="TYC78"/>
      <c r="TYD78"/>
      <c r="TYE78"/>
      <c r="TYF78"/>
      <c r="TYG78"/>
      <c r="TYH78"/>
      <c r="TYI78"/>
      <c r="TYJ78"/>
      <c r="TYK78"/>
      <c r="TYL78"/>
      <c r="TYM78"/>
      <c r="TYN78"/>
      <c r="TYO78"/>
      <c r="TYP78"/>
      <c r="TYQ78"/>
      <c r="TYR78"/>
      <c r="TYS78"/>
      <c r="TYT78"/>
      <c r="TYU78"/>
      <c r="TYV78"/>
      <c r="TYW78"/>
      <c r="TYX78"/>
      <c r="TYY78"/>
      <c r="TYZ78"/>
      <c r="TZA78"/>
      <c r="TZB78"/>
      <c r="TZC78"/>
      <c r="TZD78"/>
      <c r="TZE78"/>
      <c r="TZF78"/>
      <c r="TZG78"/>
      <c r="TZH78"/>
      <c r="TZI78"/>
      <c r="TZJ78"/>
      <c r="TZK78"/>
      <c r="TZL78"/>
      <c r="TZM78"/>
      <c r="TZN78"/>
      <c r="TZO78"/>
      <c r="TZP78"/>
      <c r="TZQ78"/>
      <c r="TZR78"/>
      <c r="TZS78"/>
      <c r="TZT78"/>
      <c r="TZU78"/>
      <c r="TZV78"/>
      <c r="TZW78"/>
      <c r="TZX78"/>
      <c r="TZY78"/>
      <c r="TZZ78"/>
      <c r="UAA78"/>
      <c r="UAB78"/>
      <c r="UAC78"/>
      <c r="UAD78"/>
      <c r="UAE78"/>
      <c r="UAF78"/>
      <c r="UAG78"/>
      <c r="UAH78"/>
      <c r="UAI78"/>
      <c r="UAJ78"/>
      <c r="UAK78"/>
      <c r="UAL78"/>
      <c r="UAM78"/>
      <c r="UAN78"/>
      <c r="UAO78"/>
      <c r="UAP78"/>
      <c r="UAQ78"/>
      <c r="UAR78"/>
      <c r="UAS78"/>
      <c r="UAT78"/>
      <c r="UAU78"/>
      <c r="UAV78"/>
      <c r="UAW78"/>
      <c r="UAX78"/>
      <c r="UAY78"/>
      <c r="UAZ78"/>
      <c r="UBA78"/>
      <c r="UBB78"/>
      <c r="UBC78"/>
      <c r="UBD78"/>
      <c r="UBE78"/>
      <c r="UBF78"/>
      <c r="UBG78"/>
      <c r="UBH78"/>
      <c r="UBI78"/>
      <c r="UBJ78"/>
      <c r="UBK78"/>
      <c r="UBL78"/>
      <c r="UBM78"/>
      <c r="UBN78"/>
      <c r="UBO78"/>
      <c r="UBP78"/>
      <c r="UBQ78"/>
      <c r="UBR78"/>
      <c r="UBS78"/>
      <c r="UBT78"/>
      <c r="UBU78"/>
      <c r="UBV78"/>
      <c r="UBW78"/>
      <c r="UBX78"/>
      <c r="UBY78"/>
      <c r="UBZ78"/>
      <c r="UCA78"/>
      <c r="UCB78"/>
      <c r="UCC78"/>
      <c r="UCD78"/>
      <c r="UCE78"/>
      <c r="UCF78"/>
      <c r="UCG78"/>
      <c r="UCH78"/>
      <c r="UCI78"/>
      <c r="UCJ78"/>
      <c r="UCK78"/>
      <c r="UCL78"/>
      <c r="UCM78"/>
      <c r="UCN78"/>
      <c r="UCO78"/>
      <c r="UCP78"/>
      <c r="UCQ78"/>
      <c r="UCR78"/>
      <c r="UCS78"/>
      <c r="UCT78"/>
      <c r="UCU78"/>
      <c r="UCV78"/>
      <c r="UCW78"/>
      <c r="UCX78"/>
      <c r="UCY78"/>
      <c r="UCZ78"/>
      <c r="UDA78"/>
      <c r="UDB78"/>
      <c r="UDC78"/>
      <c r="UDD78"/>
      <c r="UDE78"/>
      <c r="UDF78"/>
      <c r="UDG78"/>
      <c r="UDH78"/>
      <c r="UDI78"/>
      <c r="UDJ78"/>
      <c r="UDK78"/>
      <c r="UDL78"/>
      <c r="UDM78"/>
      <c r="UDN78"/>
      <c r="UDO78"/>
      <c r="UDP78"/>
      <c r="UDQ78"/>
      <c r="UDR78"/>
      <c r="UDS78"/>
      <c r="UDT78"/>
      <c r="UDU78"/>
      <c r="UDV78"/>
      <c r="UDW78"/>
      <c r="UDX78"/>
      <c r="UDY78"/>
      <c r="UDZ78"/>
      <c r="UEA78"/>
      <c r="UEB78"/>
      <c r="UEC78"/>
      <c r="UED78"/>
      <c r="UEE78"/>
      <c r="UEF78"/>
      <c r="UEG78"/>
      <c r="UEH78"/>
      <c r="UEI78"/>
      <c r="UEJ78"/>
      <c r="UEK78"/>
      <c r="UEL78"/>
      <c r="UEM78"/>
      <c r="UEN78"/>
      <c r="UEO78"/>
      <c r="UEP78"/>
      <c r="UEQ78"/>
      <c r="UER78"/>
      <c r="UES78"/>
      <c r="UET78"/>
      <c r="UEU78"/>
      <c r="UEV78"/>
      <c r="UEW78"/>
      <c r="UEX78"/>
      <c r="UEY78"/>
      <c r="UEZ78"/>
      <c r="UFA78"/>
      <c r="UFB78"/>
      <c r="UFC78"/>
      <c r="UFD78"/>
      <c r="UFE78"/>
      <c r="UFF78"/>
      <c r="UFG78"/>
      <c r="UFH78"/>
      <c r="UFI78"/>
      <c r="UFJ78"/>
      <c r="UFK78"/>
      <c r="UFL78"/>
      <c r="UFM78"/>
      <c r="UFN78"/>
      <c r="UFO78"/>
      <c r="UFP78"/>
      <c r="UFQ78"/>
      <c r="UFR78"/>
      <c r="UFS78"/>
      <c r="UFT78"/>
      <c r="UFU78"/>
      <c r="UFV78"/>
      <c r="UFW78"/>
      <c r="UFX78"/>
      <c r="UFY78"/>
      <c r="UFZ78"/>
      <c r="UGA78"/>
      <c r="UGB78"/>
      <c r="UGC78"/>
      <c r="UGD78"/>
      <c r="UGE78"/>
      <c r="UGF78"/>
      <c r="UGG78"/>
      <c r="UGH78"/>
      <c r="UGI78"/>
      <c r="UGJ78"/>
      <c r="UGK78"/>
      <c r="UGL78"/>
      <c r="UGM78"/>
      <c r="UGN78"/>
      <c r="UGO78"/>
      <c r="UGP78"/>
      <c r="UGQ78"/>
      <c r="UGR78"/>
      <c r="UGS78"/>
      <c r="UGT78"/>
      <c r="UGU78"/>
      <c r="UGV78"/>
      <c r="UGW78"/>
      <c r="UGX78"/>
      <c r="UGY78"/>
      <c r="UGZ78"/>
      <c r="UHA78"/>
      <c r="UHB78"/>
      <c r="UHC78"/>
      <c r="UHD78"/>
      <c r="UHE78"/>
      <c r="UHF78"/>
      <c r="UHG78"/>
      <c r="UHH78"/>
      <c r="UHI78"/>
      <c r="UHJ78"/>
      <c r="UHK78"/>
      <c r="UHL78"/>
      <c r="UHM78"/>
      <c r="UHN78"/>
      <c r="UHO78"/>
      <c r="UHP78"/>
      <c r="UHQ78"/>
      <c r="UHR78"/>
      <c r="UHS78"/>
      <c r="UHT78"/>
      <c r="UHU78"/>
      <c r="UHV78"/>
      <c r="UHW78"/>
      <c r="UHX78"/>
      <c r="UHY78"/>
      <c r="UHZ78"/>
      <c r="UIA78"/>
      <c r="UIB78"/>
      <c r="UIC78"/>
      <c r="UID78"/>
      <c r="UIE78"/>
      <c r="UIF78"/>
      <c r="UIG78"/>
      <c r="UIH78"/>
      <c r="UII78"/>
      <c r="UIJ78"/>
      <c r="UIK78"/>
      <c r="UIL78"/>
      <c r="UIM78"/>
      <c r="UIN78"/>
      <c r="UIO78"/>
      <c r="UIP78"/>
      <c r="UIQ78"/>
      <c r="UIR78"/>
      <c r="UIS78"/>
      <c r="UIT78"/>
      <c r="UIU78"/>
      <c r="UIV78"/>
      <c r="UIW78"/>
      <c r="UIX78"/>
      <c r="UIY78"/>
      <c r="UIZ78"/>
      <c r="UJA78"/>
      <c r="UJB78"/>
      <c r="UJC78"/>
      <c r="UJD78"/>
      <c r="UJE78"/>
      <c r="UJF78"/>
      <c r="UJG78"/>
      <c r="UJH78"/>
      <c r="UJI78"/>
      <c r="UJJ78"/>
      <c r="UJK78"/>
      <c r="UJL78"/>
      <c r="UJM78"/>
      <c r="UJN78"/>
      <c r="UJO78"/>
      <c r="UJP78"/>
      <c r="UJQ78"/>
      <c r="UJR78"/>
      <c r="UJS78"/>
      <c r="UJT78"/>
      <c r="UJU78"/>
      <c r="UJV78"/>
      <c r="UJW78"/>
      <c r="UJX78"/>
      <c r="UJY78"/>
      <c r="UJZ78"/>
      <c r="UKA78"/>
      <c r="UKB78"/>
      <c r="UKC78"/>
      <c r="UKD78"/>
      <c r="UKE78"/>
      <c r="UKF78"/>
      <c r="UKG78"/>
      <c r="UKH78"/>
      <c r="UKI78"/>
      <c r="UKJ78"/>
      <c r="UKK78"/>
      <c r="UKL78"/>
      <c r="UKM78"/>
      <c r="UKN78"/>
      <c r="UKO78"/>
      <c r="UKP78"/>
      <c r="UKQ78"/>
      <c r="UKR78"/>
      <c r="UKS78"/>
      <c r="UKT78"/>
      <c r="UKU78"/>
      <c r="UKV78"/>
      <c r="UKW78"/>
      <c r="UKX78"/>
      <c r="UKY78"/>
      <c r="UKZ78"/>
      <c r="ULA78"/>
      <c r="ULB78"/>
      <c r="ULC78"/>
      <c r="ULD78"/>
      <c r="ULE78"/>
      <c r="ULF78"/>
      <c r="ULG78"/>
      <c r="ULH78"/>
      <c r="ULI78"/>
      <c r="ULJ78"/>
      <c r="ULK78"/>
      <c r="ULL78"/>
      <c r="ULM78"/>
      <c r="ULN78"/>
      <c r="ULO78"/>
      <c r="ULP78"/>
      <c r="ULQ78"/>
      <c r="ULR78"/>
      <c r="ULS78"/>
      <c r="ULT78"/>
      <c r="ULU78"/>
      <c r="ULV78"/>
      <c r="ULW78"/>
      <c r="ULX78"/>
      <c r="ULY78"/>
      <c r="ULZ78"/>
      <c r="UMA78"/>
      <c r="UMB78"/>
      <c r="UMC78"/>
      <c r="UMD78"/>
      <c r="UME78"/>
      <c r="UMF78"/>
      <c r="UMG78"/>
      <c r="UMH78"/>
      <c r="UMI78"/>
      <c r="UMJ78"/>
      <c r="UMK78"/>
      <c r="UML78"/>
      <c r="UMM78"/>
      <c r="UMN78"/>
      <c r="UMO78"/>
      <c r="UMP78"/>
      <c r="UMQ78"/>
      <c r="UMR78"/>
      <c r="UMS78"/>
      <c r="UMT78"/>
      <c r="UMU78"/>
      <c r="UMV78"/>
      <c r="UMW78"/>
      <c r="UMX78"/>
      <c r="UMY78"/>
      <c r="UMZ78"/>
      <c r="UNA78"/>
      <c r="UNB78"/>
      <c r="UNC78"/>
      <c r="UND78"/>
      <c r="UNE78"/>
      <c r="UNF78"/>
      <c r="UNG78"/>
      <c r="UNH78"/>
      <c r="UNI78"/>
      <c r="UNJ78"/>
      <c r="UNK78"/>
      <c r="UNL78"/>
      <c r="UNM78"/>
      <c r="UNN78"/>
      <c r="UNO78"/>
      <c r="UNP78"/>
      <c r="UNQ78"/>
      <c r="UNR78"/>
      <c r="UNS78"/>
      <c r="UNT78"/>
      <c r="UNU78"/>
      <c r="UNV78"/>
      <c r="UNW78"/>
      <c r="UNX78"/>
      <c r="UNY78"/>
      <c r="UNZ78"/>
      <c r="UOA78"/>
      <c r="UOB78"/>
      <c r="UOC78"/>
      <c r="UOD78"/>
      <c r="UOE78"/>
      <c r="UOF78"/>
      <c r="UOG78"/>
      <c r="UOH78"/>
      <c r="UOI78"/>
      <c r="UOJ78"/>
      <c r="UOK78"/>
      <c r="UOL78"/>
      <c r="UOM78"/>
      <c r="UON78"/>
      <c r="UOO78"/>
      <c r="UOP78"/>
      <c r="UOQ78"/>
      <c r="UOR78"/>
      <c r="UOS78"/>
      <c r="UOT78"/>
      <c r="UOU78"/>
      <c r="UOV78"/>
      <c r="UOW78"/>
      <c r="UOX78"/>
      <c r="UOY78"/>
      <c r="UOZ78"/>
      <c r="UPA78"/>
      <c r="UPB78"/>
      <c r="UPC78"/>
      <c r="UPD78"/>
      <c r="UPE78"/>
      <c r="UPF78"/>
      <c r="UPG78"/>
      <c r="UPH78"/>
      <c r="UPI78"/>
      <c r="UPJ78"/>
      <c r="UPK78"/>
      <c r="UPL78"/>
      <c r="UPM78"/>
      <c r="UPN78"/>
      <c r="UPO78"/>
      <c r="UPP78"/>
      <c r="UPQ78"/>
      <c r="UPR78"/>
      <c r="UPS78"/>
      <c r="UPT78"/>
      <c r="UPU78"/>
      <c r="UPV78"/>
      <c r="UPW78"/>
      <c r="UPX78"/>
      <c r="UPY78"/>
      <c r="UPZ78"/>
      <c r="UQA78"/>
      <c r="UQB78"/>
      <c r="UQC78"/>
      <c r="UQD78"/>
      <c r="UQE78"/>
      <c r="UQF78"/>
      <c r="UQG78"/>
      <c r="UQH78"/>
      <c r="UQI78"/>
      <c r="UQJ78"/>
      <c r="UQK78"/>
      <c r="UQL78"/>
      <c r="UQM78"/>
      <c r="UQN78"/>
      <c r="UQO78"/>
      <c r="UQP78"/>
      <c r="UQQ78"/>
      <c r="UQR78"/>
      <c r="UQS78"/>
      <c r="UQT78"/>
      <c r="UQU78"/>
      <c r="UQV78"/>
      <c r="UQW78"/>
      <c r="UQX78"/>
      <c r="UQY78"/>
      <c r="UQZ78"/>
      <c r="URA78"/>
      <c r="URB78"/>
      <c r="URC78"/>
      <c r="URD78"/>
      <c r="URE78"/>
      <c r="URF78"/>
      <c r="URG78"/>
      <c r="URH78"/>
      <c r="URI78"/>
      <c r="URJ78"/>
      <c r="URK78"/>
      <c r="URL78"/>
      <c r="URM78"/>
      <c r="URN78"/>
      <c r="URO78"/>
      <c r="URP78"/>
      <c r="URQ78"/>
      <c r="URR78"/>
      <c r="URS78"/>
      <c r="URT78"/>
      <c r="URU78"/>
      <c r="URV78"/>
      <c r="URW78"/>
      <c r="URX78"/>
      <c r="URY78"/>
      <c r="URZ78"/>
      <c r="USA78"/>
      <c r="USB78"/>
      <c r="USC78"/>
      <c r="USD78"/>
      <c r="USE78"/>
      <c r="USF78"/>
      <c r="USG78"/>
      <c r="USH78"/>
      <c r="USI78"/>
      <c r="USJ78"/>
      <c r="USK78"/>
      <c r="USL78"/>
      <c r="USM78"/>
      <c r="USN78"/>
      <c r="USO78"/>
      <c r="USP78"/>
      <c r="USQ78"/>
      <c r="USR78"/>
      <c r="USS78"/>
      <c r="UST78"/>
      <c r="USU78"/>
      <c r="USV78"/>
      <c r="USW78"/>
      <c r="USX78"/>
      <c r="USY78"/>
      <c r="USZ78"/>
      <c r="UTA78"/>
      <c r="UTB78"/>
      <c r="UTC78"/>
      <c r="UTD78"/>
      <c r="UTE78"/>
      <c r="UTF78"/>
      <c r="UTG78"/>
      <c r="UTH78"/>
      <c r="UTI78"/>
      <c r="UTJ78"/>
      <c r="UTK78"/>
      <c r="UTL78"/>
      <c r="UTM78"/>
      <c r="UTN78"/>
      <c r="UTO78"/>
      <c r="UTP78"/>
      <c r="UTQ78"/>
      <c r="UTR78"/>
      <c r="UTS78"/>
      <c r="UTT78"/>
      <c r="UTU78"/>
      <c r="UTV78"/>
      <c r="UTW78"/>
      <c r="UTX78"/>
      <c r="UTY78"/>
      <c r="UTZ78"/>
      <c r="UUA78"/>
      <c r="UUB78"/>
      <c r="UUC78"/>
      <c r="UUD78"/>
      <c r="UUE78"/>
      <c r="UUF78"/>
      <c r="UUG78"/>
      <c r="UUH78"/>
      <c r="UUI78"/>
      <c r="UUJ78"/>
      <c r="UUK78"/>
      <c r="UUL78"/>
      <c r="UUM78"/>
      <c r="UUN78"/>
      <c r="UUO78"/>
      <c r="UUP78"/>
      <c r="UUQ78"/>
      <c r="UUR78"/>
      <c r="UUS78"/>
      <c r="UUT78"/>
      <c r="UUU78"/>
      <c r="UUV78"/>
      <c r="UUW78"/>
      <c r="UUX78"/>
      <c r="UUY78"/>
      <c r="UUZ78"/>
      <c r="UVA78"/>
      <c r="UVB78"/>
      <c r="UVC78"/>
      <c r="UVD78"/>
      <c r="UVE78"/>
      <c r="UVF78"/>
      <c r="UVG78"/>
      <c r="UVH78"/>
      <c r="UVI78"/>
      <c r="UVJ78"/>
      <c r="UVK78"/>
      <c r="UVL78"/>
      <c r="UVM78"/>
      <c r="UVN78"/>
      <c r="UVO78"/>
      <c r="UVP78"/>
      <c r="UVQ78"/>
      <c r="UVR78"/>
      <c r="UVS78"/>
      <c r="UVT78"/>
      <c r="UVU78"/>
      <c r="UVV78"/>
      <c r="UVW78"/>
      <c r="UVX78"/>
      <c r="UVY78"/>
      <c r="UVZ78"/>
      <c r="UWA78"/>
      <c r="UWB78"/>
      <c r="UWC78"/>
      <c r="UWD78"/>
      <c r="UWE78"/>
      <c r="UWF78"/>
      <c r="UWG78"/>
      <c r="UWH78"/>
      <c r="UWI78"/>
      <c r="UWJ78"/>
      <c r="UWK78"/>
      <c r="UWL78"/>
      <c r="UWM78"/>
      <c r="UWN78"/>
      <c r="UWO78"/>
      <c r="UWP78"/>
      <c r="UWQ78"/>
      <c r="UWR78"/>
      <c r="UWS78"/>
      <c r="UWT78"/>
      <c r="UWU78"/>
      <c r="UWV78"/>
      <c r="UWW78"/>
      <c r="UWX78"/>
      <c r="UWY78"/>
      <c r="UWZ78"/>
      <c r="UXA78"/>
      <c r="UXB78"/>
      <c r="UXC78"/>
      <c r="UXD78"/>
      <c r="UXE78"/>
      <c r="UXF78"/>
      <c r="UXG78"/>
      <c r="UXH78"/>
      <c r="UXI78"/>
      <c r="UXJ78"/>
      <c r="UXK78"/>
      <c r="UXL78"/>
      <c r="UXM78"/>
      <c r="UXN78"/>
      <c r="UXO78"/>
      <c r="UXP78"/>
      <c r="UXQ78"/>
      <c r="UXR78"/>
      <c r="UXS78"/>
      <c r="UXT78"/>
      <c r="UXU78"/>
      <c r="UXV78"/>
      <c r="UXW78"/>
      <c r="UXX78"/>
      <c r="UXY78"/>
      <c r="UXZ78"/>
      <c r="UYA78"/>
      <c r="UYB78"/>
      <c r="UYC78"/>
      <c r="UYD78"/>
      <c r="UYE78"/>
      <c r="UYF78"/>
      <c r="UYG78"/>
      <c r="UYH78"/>
      <c r="UYI78"/>
      <c r="UYJ78"/>
      <c r="UYK78"/>
      <c r="UYL78"/>
      <c r="UYM78"/>
      <c r="UYN78"/>
      <c r="UYO78"/>
      <c r="UYP78"/>
      <c r="UYQ78"/>
      <c r="UYR78"/>
      <c r="UYS78"/>
      <c r="UYT78"/>
      <c r="UYU78"/>
      <c r="UYV78"/>
      <c r="UYW78"/>
      <c r="UYX78"/>
      <c r="UYY78"/>
      <c r="UYZ78"/>
      <c r="UZA78"/>
      <c r="UZB78"/>
      <c r="UZC78"/>
      <c r="UZD78"/>
      <c r="UZE78"/>
      <c r="UZF78"/>
      <c r="UZG78"/>
      <c r="UZH78"/>
      <c r="UZI78"/>
      <c r="UZJ78"/>
      <c r="UZK78"/>
      <c r="UZL78"/>
      <c r="UZM78"/>
      <c r="UZN78"/>
      <c r="UZO78"/>
      <c r="UZP78"/>
      <c r="UZQ78"/>
      <c r="UZR78"/>
      <c r="UZS78"/>
      <c r="UZT78"/>
      <c r="UZU78"/>
      <c r="UZV78"/>
      <c r="UZW78"/>
      <c r="UZX78"/>
      <c r="UZY78"/>
      <c r="UZZ78"/>
      <c r="VAA78"/>
      <c r="VAB78"/>
      <c r="VAC78"/>
      <c r="VAD78"/>
      <c r="VAE78"/>
      <c r="VAF78"/>
      <c r="VAG78"/>
      <c r="VAH78"/>
      <c r="VAI78"/>
      <c r="VAJ78"/>
      <c r="VAK78"/>
      <c r="VAL78"/>
      <c r="VAM78"/>
      <c r="VAN78"/>
      <c r="VAO78"/>
      <c r="VAP78"/>
      <c r="VAQ78"/>
      <c r="VAR78"/>
      <c r="VAS78"/>
      <c r="VAT78"/>
      <c r="VAU78"/>
      <c r="VAV78"/>
      <c r="VAW78"/>
      <c r="VAX78"/>
      <c r="VAY78"/>
      <c r="VAZ78"/>
      <c r="VBA78"/>
      <c r="VBB78"/>
      <c r="VBC78"/>
      <c r="VBD78"/>
      <c r="VBE78"/>
      <c r="VBF78"/>
      <c r="VBG78"/>
      <c r="VBH78"/>
      <c r="VBI78"/>
      <c r="VBJ78"/>
      <c r="VBK78"/>
      <c r="VBL78"/>
      <c r="VBM78"/>
      <c r="VBN78"/>
      <c r="VBO78"/>
      <c r="VBP78"/>
      <c r="VBQ78"/>
      <c r="VBR78"/>
      <c r="VBS78"/>
      <c r="VBT78"/>
      <c r="VBU78"/>
      <c r="VBV78"/>
      <c r="VBW78"/>
      <c r="VBX78"/>
      <c r="VBY78"/>
      <c r="VBZ78"/>
      <c r="VCA78"/>
      <c r="VCB78"/>
      <c r="VCC78"/>
      <c r="VCD78"/>
      <c r="VCE78"/>
      <c r="VCF78"/>
      <c r="VCG78"/>
      <c r="VCH78"/>
      <c r="VCI78"/>
      <c r="VCJ78"/>
      <c r="VCK78"/>
      <c r="VCL78"/>
      <c r="VCM78"/>
      <c r="VCN78"/>
      <c r="VCO78"/>
      <c r="VCP78"/>
      <c r="VCQ78"/>
      <c r="VCR78"/>
      <c r="VCS78"/>
      <c r="VCT78"/>
      <c r="VCU78"/>
      <c r="VCV78"/>
      <c r="VCW78"/>
      <c r="VCX78"/>
      <c r="VCY78"/>
      <c r="VCZ78"/>
      <c r="VDA78"/>
      <c r="VDB78"/>
      <c r="VDC78"/>
      <c r="VDD78"/>
      <c r="VDE78"/>
      <c r="VDF78"/>
      <c r="VDG78"/>
      <c r="VDH78"/>
      <c r="VDI78"/>
      <c r="VDJ78"/>
      <c r="VDK78"/>
      <c r="VDL78"/>
      <c r="VDM78"/>
      <c r="VDN78"/>
      <c r="VDO78"/>
      <c r="VDP78"/>
      <c r="VDQ78"/>
      <c r="VDR78"/>
      <c r="VDS78"/>
      <c r="VDT78"/>
      <c r="VDU78"/>
      <c r="VDV78"/>
      <c r="VDW78"/>
      <c r="VDX78"/>
      <c r="VDY78"/>
      <c r="VDZ78"/>
      <c r="VEA78"/>
      <c r="VEB78"/>
      <c r="VEC78"/>
      <c r="VED78"/>
      <c r="VEE78"/>
      <c r="VEF78"/>
      <c r="VEG78"/>
      <c r="VEH78"/>
      <c r="VEI78"/>
      <c r="VEJ78"/>
      <c r="VEK78"/>
      <c r="VEL78"/>
      <c r="VEM78"/>
      <c r="VEN78"/>
      <c r="VEO78"/>
      <c r="VEP78"/>
      <c r="VEQ78"/>
      <c r="VER78"/>
      <c r="VES78"/>
      <c r="VET78"/>
      <c r="VEU78"/>
      <c r="VEV78"/>
      <c r="VEW78"/>
      <c r="VEX78"/>
      <c r="VEY78"/>
      <c r="VEZ78"/>
      <c r="VFA78"/>
      <c r="VFB78"/>
      <c r="VFC78"/>
      <c r="VFD78"/>
      <c r="VFE78"/>
      <c r="VFF78"/>
      <c r="VFG78"/>
      <c r="VFH78"/>
      <c r="VFI78"/>
      <c r="VFJ78"/>
      <c r="VFK78"/>
      <c r="VFL78"/>
      <c r="VFM78"/>
      <c r="VFN78"/>
      <c r="VFO78"/>
      <c r="VFP78"/>
      <c r="VFQ78"/>
      <c r="VFR78"/>
      <c r="VFS78"/>
      <c r="VFT78"/>
      <c r="VFU78"/>
      <c r="VFV78"/>
      <c r="VFW78"/>
      <c r="VFX78"/>
      <c r="VFY78"/>
      <c r="VFZ78"/>
      <c r="VGA78"/>
      <c r="VGB78"/>
      <c r="VGC78"/>
      <c r="VGD78"/>
      <c r="VGE78"/>
      <c r="VGF78"/>
      <c r="VGG78"/>
      <c r="VGH78"/>
      <c r="VGI78"/>
      <c r="VGJ78"/>
      <c r="VGK78"/>
      <c r="VGL78"/>
      <c r="VGM78"/>
      <c r="VGN78"/>
      <c r="VGO78"/>
      <c r="VGP78"/>
      <c r="VGQ78"/>
      <c r="VGR78"/>
      <c r="VGS78"/>
      <c r="VGT78"/>
      <c r="VGU78"/>
      <c r="VGV78"/>
      <c r="VGW78"/>
      <c r="VGX78"/>
      <c r="VGY78"/>
      <c r="VGZ78"/>
      <c r="VHA78"/>
      <c r="VHB78"/>
      <c r="VHC78"/>
      <c r="VHD78"/>
      <c r="VHE78"/>
      <c r="VHF78"/>
      <c r="VHG78"/>
      <c r="VHH78"/>
      <c r="VHI78"/>
      <c r="VHJ78"/>
      <c r="VHK78"/>
      <c r="VHL78"/>
      <c r="VHM78"/>
      <c r="VHN78"/>
      <c r="VHO78"/>
      <c r="VHP78"/>
      <c r="VHQ78"/>
      <c r="VHR78"/>
      <c r="VHS78"/>
      <c r="VHT78"/>
      <c r="VHU78"/>
      <c r="VHV78"/>
      <c r="VHW78"/>
      <c r="VHX78"/>
      <c r="VHY78"/>
      <c r="VHZ78"/>
      <c r="VIA78"/>
      <c r="VIB78"/>
      <c r="VIC78"/>
      <c r="VID78"/>
      <c r="VIE78"/>
      <c r="VIF78"/>
      <c r="VIG78"/>
      <c r="VIH78"/>
      <c r="VII78"/>
      <c r="VIJ78"/>
      <c r="VIK78"/>
      <c r="VIL78"/>
      <c r="VIM78"/>
      <c r="VIN78"/>
      <c r="VIO78"/>
      <c r="VIP78"/>
      <c r="VIQ78"/>
      <c r="VIR78"/>
      <c r="VIS78"/>
      <c r="VIT78"/>
      <c r="VIU78"/>
      <c r="VIV78"/>
      <c r="VIW78"/>
      <c r="VIX78"/>
      <c r="VIY78"/>
      <c r="VIZ78"/>
      <c r="VJA78"/>
      <c r="VJB78"/>
      <c r="VJC78"/>
      <c r="VJD78"/>
      <c r="VJE78"/>
      <c r="VJF78"/>
      <c r="VJG78"/>
      <c r="VJH78"/>
      <c r="VJI78"/>
      <c r="VJJ78"/>
      <c r="VJK78"/>
      <c r="VJL78"/>
      <c r="VJM78"/>
      <c r="VJN78"/>
      <c r="VJO78"/>
      <c r="VJP78"/>
      <c r="VJQ78"/>
      <c r="VJR78"/>
      <c r="VJS78"/>
      <c r="VJT78"/>
      <c r="VJU78"/>
      <c r="VJV78"/>
      <c r="VJW78"/>
      <c r="VJX78"/>
      <c r="VJY78"/>
      <c r="VJZ78"/>
      <c r="VKA78"/>
      <c r="VKB78"/>
      <c r="VKC78"/>
      <c r="VKD78"/>
      <c r="VKE78"/>
      <c r="VKF78"/>
      <c r="VKG78"/>
      <c r="VKH78"/>
      <c r="VKI78"/>
      <c r="VKJ78"/>
      <c r="VKK78"/>
      <c r="VKL78"/>
      <c r="VKM78"/>
      <c r="VKN78"/>
      <c r="VKO78"/>
      <c r="VKP78"/>
      <c r="VKQ78"/>
      <c r="VKR78"/>
      <c r="VKS78"/>
      <c r="VKT78"/>
      <c r="VKU78"/>
      <c r="VKV78"/>
      <c r="VKW78"/>
      <c r="VKX78"/>
      <c r="VKY78"/>
      <c r="VKZ78"/>
      <c r="VLA78"/>
      <c r="VLB78"/>
      <c r="VLC78"/>
      <c r="VLD78"/>
      <c r="VLE78"/>
      <c r="VLF78"/>
      <c r="VLG78"/>
      <c r="VLH78"/>
      <c r="VLI78"/>
      <c r="VLJ78"/>
      <c r="VLK78"/>
      <c r="VLL78"/>
      <c r="VLM78"/>
      <c r="VLN78"/>
      <c r="VLO78"/>
      <c r="VLP78"/>
      <c r="VLQ78"/>
      <c r="VLR78"/>
      <c r="VLS78"/>
      <c r="VLT78"/>
      <c r="VLU78"/>
      <c r="VLV78"/>
      <c r="VLW78"/>
      <c r="VLX78"/>
      <c r="VLY78"/>
      <c r="VLZ78"/>
      <c r="VMA78"/>
      <c r="VMB78"/>
      <c r="VMC78"/>
      <c r="VMD78"/>
      <c r="VME78"/>
      <c r="VMF78"/>
      <c r="VMG78"/>
      <c r="VMH78"/>
      <c r="VMI78"/>
      <c r="VMJ78"/>
      <c r="VMK78"/>
      <c r="VML78"/>
      <c r="VMM78"/>
      <c r="VMN78"/>
      <c r="VMO78"/>
      <c r="VMP78"/>
      <c r="VMQ78"/>
      <c r="VMR78"/>
      <c r="VMS78"/>
      <c r="VMT78"/>
      <c r="VMU78"/>
      <c r="VMV78"/>
      <c r="VMW78"/>
      <c r="VMX78"/>
      <c r="VMY78"/>
      <c r="VMZ78"/>
      <c r="VNA78"/>
      <c r="VNB78"/>
      <c r="VNC78"/>
      <c r="VND78"/>
      <c r="VNE78"/>
      <c r="VNF78"/>
      <c r="VNG78"/>
      <c r="VNH78"/>
      <c r="VNI78"/>
      <c r="VNJ78"/>
      <c r="VNK78"/>
      <c r="VNL78"/>
      <c r="VNM78"/>
      <c r="VNN78"/>
      <c r="VNO78"/>
      <c r="VNP78"/>
      <c r="VNQ78"/>
      <c r="VNR78"/>
      <c r="VNS78"/>
      <c r="VNT78"/>
      <c r="VNU78"/>
      <c r="VNV78"/>
      <c r="VNW78"/>
      <c r="VNX78"/>
      <c r="VNY78"/>
      <c r="VNZ78"/>
      <c r="VOA78"/>
      <c r="VOB78"/>
      <c r="VOC78"/>
      <c r="VOD78"/>
      <c r="VOE78"/>
      <c r="VOF78"/>
      <c r="VOG78"/>
      <c r="VOH78"/>
      <c r="VOI78"/>
      <c r="VOJ78"/>
      <c r="VOK78"/>
      <c r="VOL78"/>
      <c r="VOM78"/>
      <c r="VON78"/>
      <c r="VOO78"/>
      <c r="VOP78"/>
      <c r="VOQ78"/>
      <c r="VOR78"/>
      <c r="VOS78"/>
      <c r="VOT78"/>
      <c r="VOU78"/>
      <c r="VOV78"/>
      <c r="VOW78"/>
      <c r="VOX78"/>
      <c r="VOY78"/>
      <c r="VOZ78"/>
      <c r="VPA78"/>
      <c r="VPB78"/>
      <c r="VPC78"/>
      <c r="VPD78"/>
      <c r="VPE78"/>
      <c r="VPF78"/>
      <c r="VPG78"/>
      <c r="VPH78"/>
      <c r="VPI78"/>
      <c r="VPJ78"/>
      <c r="VPK78"/>
      <c r="VPL78"/>
      <c r="VPM78"/>
      <c r="VPN78"/>
      <c r="VPO78"/>
      <c r="VPP78"/>
      <c r="VPQ78"/>
      <c r="VPR78"/>
      <c r="VPS78"/>
      <c r="VPT78"/>
      <c r="VPU78"/>
      <c r="VPV78"/>
      <c r="VPW78"/>
      <c r="VPX78"/>
      <c r="VPY78"/>
      <c r="VPZ78"/>
      <c r="VQA78"/>
      <c r="VQB78"/>
      <c r="VQC78"/>
      <c r="VQD78"/>
      <c r="VQE78"/>
      <c r="VQF78"/>
      <c r="VQG78"/>
      <c r="VQH78"/>
      <c r="VQI78"/>
      <c r="VQJ78"/>
      <c r="VQK78"/>
      <c r="VQL78"/>
      <c r="VQM78"/>
      <c r="VQN78"/>
      <c r="VQO78"/>
      <c r="VQP78"/>
      <c r="VQQ78"/>
      <c r="VQR78"/>
      <c r="VQS78"/>
      <c r="VQT78"/>
      <c r="VQU78"/>
      <c r="VQV78"/>
      <c r="VQW78"/>
      <c r="VQX78"/>
      <c r="VQY78"/>
      <c r="VQZ78"/>
      <c r="VRA78"/>
      <c r="VRB78"/>
      <c r="VRC78"/>
      <c r="VRD78"/>
      <c r="VRE78"/>
      <c r="VRF78"/>
      <c r="VRG78"/>
      <c r="VRH78"/>
      <c r="VRI78"/>
      <c r="VRJ78"/>
      <c r="VRK78"/>
      <c r="VRL78"/>
      <c r="VRM78"/>
      <c r="VRN78"/>
      <c r="VRO78"/>
      <c r="VRP78"/>
      <c r="VRQ78"/>
      <c r="VRR78"/>
      <c r="VRS78"/>
      <c r="VRT78"/>
      <c r="VRU78"/>
      <c r="VRV78"/>
      <c r="VRW78"/>
      <c r="VRX78"/>
      <c r="VRY78"/>
      <c r="VRZ78"/>
      <c r="VSA78"/>
      <c r="VSB78"/>
      <c r="VSC78"/>
      <c r="VSD78"/>
      <c r="VSE78"/>
      <c r="VSF78"/>
      <c r="VSG78"/>
      <c r="VSH78"/>
      <c r="VSI78"/>
      <c r="VSJ78"/>
      <c r="VSK78"/>
      <c r="VSL78"/>
      <c r="VSM78"/>
      <c r="VSN78"/>
      <c r="VSO78"/>
      <c r="VSP78"/>
      <c r="VSQ78"/>
      <c r="VSR78"/>
      <c r="VSS78"/>
      <c r="VST78"/>
      <c r="VSU78"/>
      <c r="VSV78"/>
      <c r="VSW78"/>
      <c r="VSX78"/>
      <c r="VSY78"/>
      <c r="VSZ78"/>
      <c r="VTA78"/>
      <c r="VTB78"/>
      <c r="VTC78"/>
      <c r="VTD78"/>
      <c r="VTE78"/>
      <c r="VTF78"/>
      <c r="VTG78"/>
      <c r="VTH78"/>
      <c r="VTI78"/>
      <c r="VTJ78"/>
      <c r="VTK78"/>
      <c r="VTL78"/>
      <c r="VTM78"/>
      <c r="VTN78"/>
      <c r="VTO78"/>
      <c r="VTP78"/>
      <c r="VTQ78"/>
      <c r="VTR78"/>
      <c r="VTS78"/>
      <c r="VTT78"/>
      <c r="VTU78"/>
      <c r="VTV78"/>
      <c r="VTW78"/>
      <c r="VTX78"/>
      <c r="VTY78"/>
      <c r="VTZ78"/>
      <c r="VUA78"/>
      <c r="VUB78"/>
      <c r="VUC78"/>
      <c r="VUD78"/>
      <c r="VUE78"/>
      <c r="VUF78"/>
      <c r="VUG78"/>
      <c r="VUH78"/>
      <c r="VUI78"/>
      <c r="VUJ78"/>
      <c r="VUK78"/>
      <c r="VUL78"/>
      <c r="VUM78"/>
      <c r="VUN78"/>
      <c r="VUO78"/>
      <c r="VUP78"/>
      <c r="VUQ78"/>
      <c r="VUR78"/>
      <c r="VUS78"/>
      <c r="VUT78"/>
      <c r="VUU78"/>
      <c r="VUV78"/>
      <c r="VUW78"/>
      <c r="VUX78"/>
      <c r="VUY78"/>
      <c r="VUZ78"/>
      <c r="VVA78"/>
      <c r="VVB78"/>
      <c r="VVC78"/>
      <c r="VVD78"/>
      <c r="VVE78"/>
      <c r="VVF78"/>
      <c r="VVG78"/>
      <c r="VVH78"/>
      <c r="VVI78"/>
      <c r="VVJ78"/>
      <c r="VVK78"/>
      <c r="VVL78"/>
      <c r="VVM78"/>
      <c r="VVN78"/>
      <c r="VVO78"/>
      <c r="VVP78"/>
      <c r="VVQ78"/>
      <c r="VVR78"/>
      <c r="VVS78"/>
      <c r="VVT78"/>
      <c r="VVU78"/>
      <c r="VVV78"/>
      <c r="VVW78"/>
      <c r="VVX78"/>
      <c r="VVY78"/>
      <c r="VVZ78"/>
      <c r="VWA78"/>
      <c r="VWB78"/>
      <c r="VWC78"/>
      <c r="VWD78"/>
      <c r="VWE78"/>
      <c r="VWF78"/>
      <c r="VWG78"/>
      <c r="VWH78"/>
      <c r="VWI78"/>
      <c r="VWJ78"/>
      <c r="VWK78"/>
      <c r="VWL78"/>
      <c r="VWM78"/>
      <c r="VWN78"/>
      <c r="VWO78"/>
      <c r="VWP78"/>
      <c r="VWQ78"/>
      <c r="VWR78"/>
      <c r="VWS78"/>
      <c r="VWT78"/>
      <c r="VWU78"/>
      <c r="VWV78"/>
      <c r="VWW78"/>
      <c r="VWX78"/>
      <c r="VWY78"/>
      <c r="VWZ78"/>
      <c r="VXA78"/>
      <c r="VXB78"/>
      <c r="VXC78"/>
      <c r="VXD78"/>
      <c r="VXE78"/>
      <c r="VXF78"/>
      <c r="VXG78"/>
      <c r="VXH78"/>
      <c r="VXI78"/>
      <c r="VXJ78"/>
      <c r="VXK78"/>
      <c r="VXL78"/>
      <c r="VXM78"/>
      <c r="VXN78"/>
      <c r="VXO78"/>
      <c r="VXP78"/>
      <c r="VXQ78"/>
      <c r="VXR78"/>
      <c r="VXS78"/>
      <c r="VXT78"/>
      <c r="VXU78"/>
      <c r="VXV78"/>
      <c r="VXW78"/>
      <c r="VXX78"/>
      <c r="VXY78"/>
      <c r="VXZ78"/>
      <c r="VYA78"/>
      <c r="VYB78"/>
      <c r="VYC78"/>
      <c r="VYD78"/>
      <c r="VYE78"/>
      <c r="VYF78"/>
      <c r="VYG78"/>
      <c r="VYH78"/>
      <c r="VYI78"/>
      <c r="VYJ78"/>
      <c r="VYK78"/>
      <c r="VYL78"/>
      <c r="VYM78"/>
      <c r="VYN78"/>
      <c r="VYO78"/>
      <c r="VYP78"/>
      <c r="VYQ78"/>
      <c r="VYR78"/>
      <c r="VYS78"/>
      <c r="VYT78"/>
      <c r="VYU78"/>
      <c r="VYV78"/>
      <c r="VYW78"/>
      <c r="VYX78"/>
      <c r="VYY78"/>
      <c r="VYZ78"/>
      <c r="VZA78"/>
      <c r="VZB78"/>
      <c r="VZC78"/>
      <c r="VZD78"/>
      <c r="VZE78"/>
      <c r="VZF78"/>
      <c r="VZG78"/>
      <c r="VZH78"/>
      <c r="VZI78"/>
      <c r="VZJ78"/>
      <c r="VZK78"/>
      <c r="VZL78"/>
      <c r="VZM78"/>
      <c r="VZN78"/>
      <c r="VZO78"/>
      <c r="VZP78"/>
      <c r="VZQ78"/>
      <c r="VZR78"/>
      <c r="VZS78"/>
      <c r="VZT78"/>
      <c r="VZU78"/>
      <c r="VZV78"/>
      <c r="VZW78"/>
      <c r="VZX78"/>
      <c r="VZY78"/>
      <c r="VZZ78"/>
      <c r="WAA78"/>
      <c r="WAB78"/>
      <c r="WAC78"/>
      <c r="WAD78"/>
      <c r="WAE78"/>
      <c r="WAF78"/>
      <c r="WAG78"/>
      <c r="WAH78"/>
      <c r="WAI78"/>
      <c r="WAJ78"/>
      <c r="WAK78"/>
      <c r="WAL78"/>
      <c r="WAM78"/>
      <c r="WAN78"/>
      <c r="WAO78"/>
      <c r="WAP78"/>
      <c r="WAQ78"/>
      <c r="WAR78"/>
      <c r="WAS78"/>
      <c r="WAT78"/>
      <c r="WAU78"/>
      <c r="WAV78"/>
      <c r="WAW78"/>
      <c r="WAX78"/>
      <c r="WAY78"/>
      <c r="WAZ78"/>
      <c r="WBA78"/>
      <c r="WBB78"/>
      <c r="WBC78"/>
      <c r="WBD78"/>
      <c r="WBE78"/>
      <c r="WBF78"/>
      <c r="WBG78"/>
      <c r="WBH78"/>
      <c r="WBI78"/>
      <c r="WBJ78"/>
      <c r="WBK78"/>
      <c r="WBL78"/>
      <c r="WBM78"/>
      <c r="WBN78"/>
      <c r="WBO78"/>
      <c r="WBP78"/>
      <c r="WBQ78"/>
      <c r="WBR78"/>
      <c r="WBS78"/>
      <c r="WBT78"/>
      <c r="WBU78"/>
      <c r="WBV78"/>
      <c r="WBW78"/>
      <c r="WBX78"/>
      <c r="WBY78"/>
      <c r="WBZ78"/>
      <c r="WCA78"/>
      <c r="WCB78"/>
      <c r="WCC78"/>
      <c r="WCD78"/>
      <c r="WCE78"/>
      <c r="WCF78"/>
      <c r="WCG78"/>
      <c r="WCH78"/>
      <c r="WCI78"/>
      <c r="WCJ78"/>
      <c r="WCK78"/>
      <c r="WCL78"/>
      <c r="WCM78"/>
      <c r="WCN78"/>
      <c r="WCO78"/>
      <c r="WCP78"/>
      <c r="WCQ78"/>
      <c r="WCR78"/>
      <c r="WCS78"/>
      <c r="WCT78"/>
      <c r="WCU78"/>
      <c r="WCV78"/>
      <c r="WCW78"/>
      <c r="WCX78"/>
      <c r="WCY78"/>
      <c r="WCZ78"/>
      <c r="WDA78"/>
      <c r="WDB78"/>
      <c r="WDC78"/>
      <c r="WDD78"/>
      <c r="WDE78"/>
      <c r="WDF78"/>
      <c r="WDG78"/>
      <c r="WDH78"/>
      <c r="WDI78"/>
      <c r="WDJ78"/>
      <c r="WDK78"/>
      <c r="WDL78"/>
      <c r="WDM78"/>
      <c r="WDN78"/>
      <c r="WDO78"/>
      <c r="WDP78"/>
      <c r="WDQ78"/>
      <c r="WDR78"/>
      <c r="WDS78"/>
      <c r="WDT78"/>
      <c r="WDU78"/>
      <c r="WDV78"/>
      <c r="WDW78"/>
      <c r="WDX78"/>
      <c r="WDY78"/>
      <c r="WDZ78"/>
      <c r="WEA78"/>
      <c r="WEB78"/>
      <c r="WEC78"/>
      <c r="WED78"/>
      <c r="WEE78"/>
      <c r="WEF78"/>
      <c r="WEG78"/>
      <c r="WEH78"/>
      <c r="WEI78"/>
      <c r="WEJ78"/>
      <c r="WEK78"/>
      <c r="WEL78"/>
      <c r="WEM78"/>
      <c r="WEN78"/>
      <c r="WEO78"/>
      <c r="WEP78"/>
      <c r="WEQ78"/>
      <c r="WER78"/>
      <c r="WES78"/>
      <c r="WET78"/>
      <c r="WEU78"/>
      <c r="WEV78"/>
      <c r="WEW78"/>
      <c r="WEX78"/>
      <c r="WEY78"/>
      <c r="WEZ78"/>
      <c r="WFA78"/>
      <c r="WFB78"/>
      <c r="WFC78"/>
      <c r="WFD78"/>
      <c r="WFE78"/>
      <c r="WFF78"/>
      <c r="WFG78"/>
      <c r="WFH78"/>
      <c r="WFI78"/>
      <c r="WFJ78"/>
      <c r="WFK78"/>
      <c r="WFL78"/>
      <c r="WFM78"/>
      <c r="WFN78"/>
      <c r="WFO78"/>
      <c r="WFP78"/>
      <c r="WFQ78"/>
      <c r="WFR78"/>
      <c r="WFS78"/>
      <c r="WFT78"/>
      <c r="WFU78"/>
      <c r="WFV78"/>
      <c r="WFW78"/>
      <c r="WFX78"/>
      <c r="WFY78"/>
      <c r="WFZ78"/>
      <c r="WGA78"/>
      <c r="WGB78"/>
      <c r="WGC78"/>
      <c r="WGD78"/>
      <c r="WGE78"/>
      <c r="WGF78"/>
      <c r="WGG78"/>
      <c r="WGH78"/>
      <c r="WGI78"/>
      <c r="WGJ78"/>
      <c r="WGK78"/>
      <c r="WGL78"/>
      <c r="WGM78"/>
      <c r="WGN78"/>
      <c r="WGO78"/>
      <c r="WGP78"/>
      <c r="WGQ78"/>
      <c r="WGR78"/>
      <c r="WGS78"/>
      <c r="WGT78"/>
      <c r="WGU78"/>
      <c r="WGV78"/>
      <c r="WGW78"/>
      <c r="WGX78"/>
      <c r="WGY78"/>
      <c r="WGZ78"/>
      <c r="WHA78"/>
      <c r="WHB78"/>
      <c r="WHC78"/>
      <c r="WHD78"/>
      <c r="WHE78"/>
      <c r="WHF78"/>
      <c r="WHG78"/>
      <c r="WHH78"/>
      <c r="WHI78"/>
      <c r="WHJ78"/>
      <c r="WHK78"/>
      <c r="WHL78"/>
      <c r="WHM78"/>
      <c r="WHN78"/>
      <c r="WHO78"/>
      <c r="WHP78"/>
      <c r="WHQ78"/>
      <c r="WHR78"/>
      <c r="WHS78"/>
      <c r="WHT78"/>
      <c r="WHU78"/>
      <c r="WHV78"/>
      <c r="WHW78"/>
      <c r="WHX78"/>
      <c r="WHY78"/>
      <c r="WHZ78"/>
      <c r="WIA78"/>
      <c r="WIB78"/>
      <c r="WIC78"/>
      <c r="WID78"/>
      <c r="WIE78"/>
      <c r="WIF78"/>
      <c r="WIG78"/>
      <c r="WIH78"/>
      <c r="WII78"/>
      <c r="WIJ78"/>
      <c r="WIK78"/>
      <c r="WIL78"/>
      <c r="WIM78"/>
      <c r="WIN78"/>
      <c r="WIO78"/>
      <c r="WIP78"/>
      <c r="WIQ78"/>
      <c r="WIR78"/>
      <c r="WIS78"/>
      <c r="WIT78"/>
      <c r="WIU78"/>
      <c r="WIV78"/>
      <c r="WIW78"/>
      <c r="WIX78"/>
      <c r="WIY78"/>
      <c r="WIZ78"/>
      <c r="WJA78"/>
      <c r="WJB78"/>
      <c r="WJC78"/>
      <c r="WJD78"/>
      <c r="WJE78"/>
      <c r="WJF78"/>
      <c r="WJG78"/>
      <c r="WJH78"/>
      <c r="WJI78"/>
      <c r="WJJ78"/>
      <c r="WJK78"/>
      <c r="WJL78"/>
      <c r="WJM78"/>
      <c r="WJN78"/>
      <c r="WJO78"/>
      <c r="WJP78"/>
      <c r="WJQ78"/>
      <c r="WJR78"/>
      <c r="WJS78"/>
      <c r="WJT78"/>
      <c r="WJU78"/>
      <c r="WJV78"/>
      <c r="WJW78"/>
      <c r="WJX78"/>
      <c r="WJY78"/>
      <c r="WJZ78"/>
      <c r="WKA78"/>
      <c r="WKB78"/>
      <c r="WKC78"/>
      <c r="WKD78"/>
      <c r="WKE78"/>
      <c r="WKF78"/>
      <c r="WKG78"/>
      <c r="WKH78"/>
      <c r="WKI78"/>
      <c r="WKJ78"/>
      <c r="WKK78"/>
      <c r="WKL78"/>
      <c r="WKM78"/>
      <c r="WKN78"/>
      <c r="WKO78"/>
      <c r="WKP78"/>
      <c r="WKQ78"/>
      <c r="WKR78"/>
      <c r="WKS78"/>
      <c r="WKT78"/>
      <c r="WKU78"/>
      <c r="WKV78"/>
      <c r="WKW78"/>
      <c r="WKX78"/>
      <c r="WKY78"/>
      <c r="WKZ78"/>
      <c r="WLA78"/>
      <c r="WLB78"/>
      <c r="WLC78"/>
      <c r="WLD78"/>
      <c r="WLE78"/>
      <c r="WLF78"/>
      <c r="WLG78"/>
      <c r="WLH78"/>
      <c r="WLI78"/>
      <c r="WLJ78"/>
      <c r="WLK78"/>
      <c r="WLL78"/>
      <c r="WLM78"/>
      <c r="WLN78"/>
      <c r="WLO78"/>
      <c r="WLP78"/>
      <c r="WLQ78"/>
      <c r="WLR78"/>
      <c r="WLS78"/>
      <c r="WLT78"/>
      <c r="WLU78"/>
      <c r="WLV78"/>
      <c r="WLW78"/>
      <c r="WLX78"/>
      <c r="WLY78"/>
      <c r="WLZ78"/>
      <c r="WMA78"/>
      <c r="WMB78"/>
      <c r="WMC78"/>
      <c r="WMD78"/>
      <c r="WME78"/>
      <c r="WMF78"/>
      <c r="WMG78"/>
      <c r="WMH78"/>
      <c r="WMI78"/>
      <c r="WMJ78"/>
      <c r="WMK78"/>
      <c r="WML78"/>
      <c r="WMM78"/>
      <c r="WMN78"/>
      <c r="WMO78"/>
      <c r="WMP78"/>
      <c r="WMQ78"/>
      <c r="WMR78"/>
      <c r="WMS78"/>
      <c r="WMT78"/>
      <c r="WMU78"/>
      <c r="WMV78"/>
      <c r="WMW78"/>
      <c r="WMX78"/>
      <c r="WMY78"/>
      <c r="WMZ78"/>
      <c r="WNA78"/>
      <c r="WNB78"/>
      <c r="WNC78"/>
      <c r="WND78"/>
      <c r="WNE78"/>
      <c r="WNF78"/>
      <c r="WNG78"/>
      <c r="WNH78"/>
      <c r="WNI78"/>
      <c r="WNJ78"/>
      <c r="WNK78"/>
      <c r="WNL78"/>
      <c r="WNM78"/>
      <c r="WNN78"/>
      <c r="WNO78"/>
      <c r="WNP78"/>
      <c r="WNQ78"/>
      <c r="WNR78"/>
      <c r="WNS78"/>
      <c r="WNT78"/>
      <c r="WNU78"/>
      <c r="WNV78"/>
      <c r="WNW78"/>
      <c r="WNX78"/>
      <c r="WNY78"/>
      <c r="WNZ78"/>
      <c r="WOA78"/>
      <c r="WOB78"/>
      <c r="WOC78"/>
      <c r="WOD78"/>
      <c r="WOE78"/>
      <c r="WOF78"/>
      <c r="WOG78"/>
      <c r="WOH78"/>
      <c r="WOI78"/>
      <c r="WOJ78"/>
      <c r="WOK78"/>
      <c r="WOL78"/>
      <c r="WOM78"/>
      <c r="WON78"/>
      <c r="WOO78"/>
      <c r="WOP78"/>
      <c r="WOQ78"/>
      <c r="WOR78"/>
      <c r="WOS78"/>
      <c r="WOT78"/>
      <c r="WOU78"/>
      <c r="WOV78"/>
      <c r="WOW78"/>
      <c r="WOX78"/>
      <c r="WOY78"/>
      <c r="WOZ78"/>
      <c r="WPA78"/>
      <c r="WPB78"/>
      <c r="WPC78"/>
      <c r="WPD78"/>
      <c r="WPE78"/>
      <c r="WPF78"/>
      <c r="WPG78"/>
      <c r="WPH78"/>
      <c r="WPI78"/>
      <c r="WPJ78"/>
      <c r="WPK78"/>
      <c r="WPL78"/>
      <c r="WPM78"/>
      <c r="WPN78"/>
      <c r="WPO78"/>
      <c r="WPP78"/>
      <c r="WPQ78"/>
      <c r="WPR78"/>
      <c r="WPS78"/>
      <c r="WPT78"/>
      <c r="WPU78"/>
      <c r="WPV78"/>
      <c r="WPW78"/>
      <c r="WPX78"/>
      <c r="WPY78"/>
      <c r="WPZ78"/>
      <c r="WQA78"/>
      <c r="WQB78"/>
      <c r="WQC78"/>
      <c r="WQD78"/>
      <c r="WQE78"/>
      <c r="WQF78"/>
      <c r="WQG78"/>
      <c r="WQH78"/>
      <c r="WQI78"/>
      <c r="WQJ78"/>
      <c r="WQK78"/>
      <c r="WQL78"/>
      <c r="WQM78"/>
      <c r="WQN78"/>
      <c r="WQO78"/>
      <c r="WQP78"/>
      <c r="WQQ78"/>
      <c r="WQR78"/>
      <c r="WQS78"/>
      <c r="WQT78"/>
      <c r="WQU78"/>
      <c r="WQV78"/>
      <c r="WQW78"/>
      <c r="WQX78"/>
      <c r="WQY78"/>
      <c r="WQZ78"/>
      <c r="WRA78"/>
      <c r="WRB78"/>
      <c r="WRC78"/>
      <c r="WRD78"/>
      <c r="WRE78"/>
      <c r="WRF78"/>
      <c r="WRG78"/>
      <c r="WRH78"/>
      <c r="WRI78"/>
      <c r="WRJ78"/>
      <c r="WRK78"/>
      <c r="WRL78"/>
      <c r="WRM78"/>
      <c r="WRN78"/>
      <c r="WRO78"/>
      <c r="WRP78"/>
      <c r="WRQ78"/>
      <c r="WRR78"/>
      <c r="WRS78"/>
      <c r="WRT78"/>
      <c r="WRU78"/>
      <c r="WRV78"/>
      <c r="WRW78"/>
      <c r="WRX78"/>
      <c r="WRY78"/>
      <c r="WRZ78"/>
      <c r="WSA78"/>
      <c r="WSB78"/>
      <c r="WSC78"/>
      <c r="WSD78"/>
      <c r="WSE78"/>
      <c r="WSF78"/>
      <c r="WSG78"/>
      <c r="WSH78"/>
      <c r="WSI78"/>
      <c r="WSJ78"/>
      <c r="WSK78"/>
      <c r="WSL78"/>
      <c r="WSM78"/>
      <c r="WSN78"/>
      <c r="WSO78"/>
      <c r="WSP78"/>
      <c r="WSQ78"/>
      <c r="WSR78"/>
      <c r="WSS78"/>
      <c r="WST78"/>
      <c r="WSU78"/>
      <c r="WSV78"/>
      <c r="WSW78"/>
      <c r="WSX78"/>
      <c r="WSY78"/>
      <c r="WSZ78"/>
      <c r="WTA78"/>
      <c r="WTB78"/>
      <c r="WTC78"/>
      <c r="WTD78"/>
      <c r="WTE78"/>
      <c r="WTF78"/>
      <c r="WTG78"/>
      <c r="WTH78"/>
      <c r="WTI78"/>
      <c r="WTJ78"/>
      <c r="WTK78"/>
      <c r="WTL78"/>
      <c r="WTM78"/>
      <c r="WTN78"/>
      <c r="WTO78"/>
      <c r="WTP78"/>
      <c r="WTQ78"/>
      <c r="WTR78"/>
      <c r="WTS78"/>
      <c r="WTT78"/>
      <c r="WTU78"/>
      <c r="WTV78"/>
      <c r="WTW78"/>
      <c r="WTX78"/>
      <c r="WTY78"/>
      <c r="WTZ78"/>
      <c r="WUA78"/>
      <c r="WUB78"/>
      <c r="WUC78"/>
      <c r="WUD78"/>
      <c r="WUE78"/>
      <c r="WUF78"/>
      <c r="WUG78"/>
      <c r="WUH78"/>
      <c r="WUI78"/>
      <c r="WUJ78"/>
      <c r="WUK78"/>
      <c r="WUL78"/>
      <c r="WUM78"/>
      <c r="WUN78"/>
      <c r="WUO78"/>
      <c r="WUP78"/>
      <c r="WUQ78"/>
      <c r="WUR78"/>
      <c r="WUS78"/>
      <c r="WUT78"/>
      <c r="WUU78"/>
      <c r="WUV78"/>
      <c r="WUW78"/>
      <c r="WUX78"/>
      <c r="WUY78"/>
      <c r="WUZ78"/>
      <c r="WVA78"/>
      <c r="WVB78"/>
      <c r="WVC78"/>
      <c r="WVD78"/>
      <c r="WVE78"/>
      <c r="WVF78"/>
      <c r="WVG78"/>
      <c r="WVH78"/>
      <c r="WVI78"/>
      <c r="WVJ78"/>
      <c r="WVK78"/>
      <c r="WVL78"/>
      <c r="WVM78"/>
      <c r="WVN78"/>
      <c r="WVO78"/>
      <c r="WVP78"/>
      <c r="WVQ78"/>
      <c r="WVR78"/>
      <c r="WVS78"/>
      <c r="WVT78"/>
      <c r="WVU78"/>
      <c r="WVV78"/>
      <c r="WVW78"/>
      <c r="WVX78"/>
      <c r="WVY78"/>
      <c r="WVZ78"/>
      <c r="WWA78"/>
      <c r="WWB78"/>
      <c r="WWC78"/>
      <c r="WWD78"/>
      <c r="WWE78"/>
      <c r="WWF78"/>
      <c r="WWG78"/>
      <c r="WWH78"/>
      <c r="WWI78"/>
      <c r="WWJ78"/>
      <c r="WWK78"/>
      <c r="WWL78"/>
      <c r="WWM78"/>
      <c r="WWN78"/>
      <c r="WWO78"/>
      <c r="WWP78"/>
      <c r="WWQ78"/>
      <c r="WWR78"/>
      <c r="WWS78"/>
      <c r="WWT78"/>
      <c r="WWU78"/>
      <c r="WWV78"/>
      <c r="WWW78"/>
      <c r="WWX78"/>
      <c r="WWY78"/>
      <c r="WWZ78"/>
      <c r="WXA78"/>
      <c r="WXB78"/>
      <c r="WXC78"/>
      <c r="WXD78"/>
      <c r="WXE78"/>
      <c r="WXF78"/>
      <c r="WXG78"/>
      <c r="WXH78"/>
      <c r="WXI78"/>
      <c r="WXJ78"/>
      <c r="WXK78"/>
      <c r="WXL78"/>
      <c r="WXM78"/>
      <c r="WXN78"/>
      <c r="WXO78"/>
      <c r="WXP78"/>
      <c r="WXQ78"/>
      <c r="WXR78"/>
      <c r="WXS78"/>
      <c r="WXT78"/>
      <c r="WXU78"/>
      <c r="WXV78"/>
      <c r="WXW78"/>
      <c r="WXX78"/>
      <c r="WXY78"/>
      <c r="WXZ78"/>
      <c r="WYA78"/>
      <c r="WYB78"/>
      <c r="WYC78"/>
      <c r="WYD78"/>
      <c r="WYE78"/>
      <c r="WYF78"/>
      <c r="WYG78"/>
      <c r="WYH78"/>
      <c r="WYI78"/>
      <c r="WYJ78"/>
      <c r="WYK78"/>
      <c r="WYL78"/>
      <c r="WYM78"/>
      <c r="WYN78"/>
      <c r="WYO78"/>
      <c r="WYP78"/>
      <c r="WYQ78"/>
      <c r="WYR78"/>
      <c r="WYS78"/>
      <c r="WYT78"/>
      <c r="WYU78"/>
      <c r="WYV78"/>
      <c r="WYW78"/>
      <c r="WYX78"/>
      <c r="WYY78"/>
      <c r="WYZ78"/>
      <c r="WZA78"/>
      <c r="WZB78"/>
      <c r="WZC78"/>
      <c r="WZD78"/>
      <c r="WZE78"/>
      <c r="WZF78"/>
      <c r="WZG78"/>
      <c r="WZH78"/>
      <c r="WZI78"/>
      <c r="WZJ78"/>
      <c r="WZK78"/>
      <c r="WZL78"/>
      <c r="WZM78"/>
      <c r="WZN78"/>
      <c r="WZO78"/>
      <c r="WZP78"/>
      <c r="WZQ78"/>
      <c r="WZR78"/>
      <c r="WZS78"/>
      <c r="WZT78"/>
      <c r="WZU78"/>
      <c r="WZV78"/>
      <c r="WZW78"/>
      <c r="WZX78"/>
      <c r="WZY78"/>
      <c r="WZZ78"/>
      <c r="XAA78"/>
      <c r="XAB78"/>
      <c r="XAC78"/>
      <c r="XAD78"/>
      <c r="XAE78"/>
      <c r="XAF78"/>
      <c r="XAG78"/>
      <c r="XAH78"/>
      <c r="XAI78"/>
      <c r="XAJ78"/>
      <c r="XAK78"/>
      <c r="XAL78"/>
      <c r="XAM78"/>
      <c r="XAN78"/>
      <c r="XAO78"/>
      <c r="XAP78"/>
      <c r="XAQ78"/>
      <c r="XAR78"/>
      <c r="XAS78"/>
      <c r="XAT78"/>
      <c r="XAU78"/>
      <c r="XAV78"/>
      <c r="XAW78"/>
      <c r="XAX78"/>
      <c r="XAY78"/>
      <c r="XAZ78"/>
      <c r="XBA78"/>
      <c r="XBB78"/>
      <c r="XBC78"/>
      <c r="XBD78"/>
      <c r="XBE78"/>
      <c r="XBF78"/>
      <c r="XBG78"/>
      <c r="XBH78"/>
      <c r="XBI78"/>
      <c r="XBJ78"/>
      <c r="XBK78"/>
      <c r="XBL78"/>
      <c r="XBM78"/>
      <c r="XBN78"/>
      <c r="XBO78"/>
      <c r="XBP78"/>
      <c r="XBQ78"/>
      <c r="XBR78"/>
      <c r="XBS78"/>
      <c r="XBT78"/>
      <c r="XBU78"/>
      <c r="XBV78"/>
      <c r="XBW78"/>
      <c r="XBX78"/>
      <c r="XBY78"/>
      <c r="XBZ78"/>
      <c r="XCA78"/>
      <c r="XCB78"/>
      <c r="XCC78"/>
      <c r="XCD78"/>
      <c r="XCE78"/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</row>
    <row r="79" spans="2:16328" x14ac:dyDescent="0.35">
      <c r="B79" t="s">
        <v>101</v>
      </c>
      <c r="C79" s="3">
        <f t="shared" ref="C79:L79" si="20">+C40</f>
        <v>330.72552500000006</v>
      </c>
      <c r="D79" s="3">
        <f t="shared" ca="1" si="20"/>
        <v>402.36932424999998</v>
      </c>
      <c r="E79" s="3">
        <f t="shared" ca="1" si="20"/>
        <v>498.79099702999986</v>
      </c>
      <c r="F79" s="3">
        <f t="shared" ca="1" si="20"/>
        <v>595.50278376947483</v>
      </c>
      <c r="G79" s="3">
        <f t="shared" ca="1" si="20"/>
        <v>688.29261203547924</v>
      </c>
      <c r="H79" s="3">
        <f t="shared" ca="1" si="20"/>
        <v>770.0947311082366</v>
      </c>
      <c r="I79" s="3">
        <f t="shared" ca="1" si="20"/>
        <v>847.38462156025616</v>
      </c>
      <c r="J79" s="3">
        <f t="shared" ca="1" si="20"/>
        <v>913.75464616790214</v>
      </c>
      <c r="K79" s="3">
        <f t="shared" ca="1" si="20"/>
        <v>964.9379414644286</v>
      </c>
      <c r="L79" s="3">
        <f t="shared" ca="1" si="20"/>
        <v>1019.0482741089027</v>
      </c>
      <c r="M79" s="4">
        <f ca="1">+L79*(1+$J$20)</f>
        <v>1049.6197223321697</v>
      </c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  <c r="IW79" s="61"/>
      <c r="IX79" s="61"/>
      <c r="IY79" s="61"/>
      <c r="IZ79" s="61"/>
      <c r="JA79" s="61"/>
      <c r="JB79" s="61"/>
      <c r="JC79" s="61"/>
      <c r="JD79" s="61"/>
      <c r="JE79" s="61"/>
      <c r="JF79" s="61"/>
      <c r="JG79" s="61"/>
      <c r="JH79" s="61"/>
      <c r="JI79" s="61"/>
      <c r="JJ79" s="61"/>
      <c r="JK79" s="61"/>
      <c r="JL79" s="61"/>
      <c r="JM79" s="61"/>
      <c r="JN79" s="61"/>
      <c r="JO79" s="61"/>
      <c r="JP79" s="61"/>
      <c r="JQ79" s="61"/>
      <c r="JR79" s="61"/>
      <c r="JS79" s="61"/>
      <c r="JT79" s="61"/>
      <c r="JU79" s="61"/>
      <c r="JV79" s="61"/>
      <c r="JW79" s="61"/>
      <c r="JX79" s="61"/>
      <c r="JY79" s="61"/>
      <c r="JZ79" s="61"/>
      <c r="KA79" s="61"/>
      <c r="KB79" s="61"/>
      <c r="KC79" s="61"/>
      <c r="KD79" s="61"/>
      <c r="KE79" s="61"/>
      <c r="KF79" s="61"/>
      <c r="KG79" s="61"/>
      <c r="KH79" s="61"/>
      <c r="KI79" s="61"/>
      <c r="KJ79" s="61"/>
      <c r="KK79" s="61"/>
      <c r="KL79" s="61"/>
      <c r="KM79" s="61"/>
      <c r="KN79" s="61"/>
      <c r="KO79" s="61"/>
      <c r="KP79" s="61"/>
      <c r="KQ79" s="61"/>
      <c r="KR79" s="61"/>
      <c r="KS79" s="61"/>
      <c r="KT79" s="61"/>
      <c r="KU79" s="61"/>
      <c r="KV79" s="61"/>
      <c r="KW79" s="61"/>
      <c r="KX79" s="61"/>
      <c r="KY79" s="61"/>
      <c r="KZ79" s="61"/>
      <c r="LA79" s="61"/>
      <c r="LB79" s="61"/>
      <c r="LC79" s="61"/>
      <c r="LD79" s="61"/>
      <c r="LE79" s="61"/>
      <c r="LF79" s="61"/>
      <c r="LG79" s="61"/>
      <c r="LH79" s="61"/>
      <c r="LI79" s="61"/>
      <c r="LJ79" s="61"/>
      <c r="LK79" s="61"/>
      <c r="LL79" s="61"/>
      <c r="LM79" s="61"/>
      <c r="LN79" s="61"/>
      <c r="LO79" s="61"/>
      <c r="LP79" s="61"/>
      <c r="LQ79" s="61"/>
      <c r="LR79" s="61"/>
      <c r="LS79" s="61"/>
      <c r="LT79" s="61"/>
      <c r="LU79" s="61"/>
      <c r="LV79" s="61"/>
      <c r="LW79" s="61"/>
      <c r="LX79" s="61"/>
      <c r="LY79" s="61"/>
      <c r="LZ79" s="61"/>
      <c r="MA79" s="61"/>
      <c r="MB79" s="61"/>
      <c r="MC79" s="61"/>
      <c r="MD79" s="61"/>
      <c r="ME79" s="61"/>
      <c r="MF79" s="61"/>
      <c r="MG79" s="61"/>
      <c r="MH79" s="61"/>
      <c r="MI79" s="61"/>
      <c r="MJ79" s="61"/>
      <c r="MK79" s="61"/>
      <c r="ML79" s="61"/>
      <c r="MM79" s="61"/>
      <c r="MN79" s="61"/>
      <c r="MO79" s="61"/>
      <c r="MP79" s="61"/>
      <c r="MQ79" s="61"/>
      <c r="MR79" s="61"/>
      <c r="MS79" s="61"/>
      <c r="MT79" s="61"/>
      <c r="MU79" s="61"/>
      <c r="MV79" s="61"/>
      <c r="MW79" s="61"/>
      <c r="MX79" s="61"/>
      <c r="MY79" s="61"/>
      <c r="MZ79" s="61"/>
      <c r="NA79" s="61"/>
      <c r="NB79" s="61"/>
      <c r="NC79" s="61"/>
      <c r="ND79" s="61"/>
      <c r="NE79" s="61"/>
      <c r="NF79" s="61"/>
      <c r="NG79" s="61"/>
      <c r="NH79" s="61"/>
      <c r="NI79" s="61"/>
      <c r="NJ79" s="61"/>
      <c r="NK79" s="61"/>
      <c r="NL79" s="61"/>
      <c r="NM79" s="61"/>
      <c r="NN79" s="61"/>
      <c r="NO79" s="61"/>
      <c r="NP79" s="61"/>
      <c r="NQ79" s="61"/>
      <c r="NR79" s="61"/>
      <c r="NS79" s="61"/>
      <c r="NT79" s="61"/>
      <c r="NU79" s="61"/>
      <c r="NV79" s="61"/>
      <c r="NW79" s="61"/>
      <c r="NX79" s="61"/>
      <c r="NY79" s="61"/>
      <c r="NZ79" s="61"/>
      <c r="OA79" s="61"/>
      <c r="OB79" s="61"/>
      <c r="OC79" s="61"/>
      <c r="OD79" s="61"/>
      <c r="OE79" s="61"/>
      <c r="OF79" s="61"/>
      <c r="OG79" s="61"/>
      <c r="OH79" s="61"/>
      <c r="OI79" s="61"/>
      <c r="OJ79" s="61"/>
      <c r="OK79" s="61"/>
      <c r="OL79" s="61"/>
      <c r="OM79" s="61"/>
      <c r="ON79" s="61"/>
      <c r="OO79" s="61"/>
      <c r="OP79" s="61"/>
      <c r="OQ79" s="61"/>
      <c r="OR79" s="61"/>
      <c r="OS79" s="61"/>
      <c r="OT79" s="61"/>
      <c r="OU79" s="61"/>
      <c r="OV79" s="61"/>
      <c r="OW79" s="61"/>
      <c r="OX79" s="61"/>
      <c r="OY79" s="61"/>
      <c r="OZ79" s="61"/>
      <c r="PA79" s="61"/>
      <c r="PB79" s="61"/>
      <c r="PC79" s="61"/>
      <c r="PD79" s="61"/>
      <c r="PE79" s="61"/>
      <c r="PF79" s="61"/>
      <c r="PG79" s="61"/>
      <c r="PH79" s="61"/>
      <c r="PI79" s="61"/>
      <c r="PJ79" s="61"/>
      <c r="PK79" s="61"/>
      <c r="PL79" s="61"/>
      <c r="PM79" s="61"/>
      <c r="PN79" s="61"/>
      <c r="PO79" s="61"/>
      <c r="PP79" s="61"/>
      <c r="PQ79" s="61"/>
      <c r="PR79" s="61"/>
      <c r="PS79" s="61"/>
      <c r="PT79" s="61"/>
      <c r="PU79" s="61"/>
      <c r="PV79" s="61"/>
      <c r="PW79" s="61"/>
      <c r="PX79" s="61"/>
      <c r="PY79" s="61"/>
      <c r="PZ79" s="61"/>
      <c r="QA79" s="61"/>
      <c r="QB79" s="61"/>
      <c r="QC79" s="61"/>
      <c r="QD79" s="61"/>
      <c r="QE79" s="61"/>
      <c r="QF79" s="61"/>
      <c r="QG79" s="61"/>
      <c r="QH79" s="61"/>
      <c r="QI79" s="61"/>
      <c r="QJ79" s="61"/>
      <c r="QK79" s="61"/>
      <c r="QL79" s="61"/>
      <c r="QM79" s="61"/>
      <c r="QN79" s="61"/>
      <c r="QO79" s="61"/>
      <c r="QP79" s="61"/>
      <c r="QQ79" s="61"/>
      <c r="QR79" s="61"/>
      <c r="QS79" s="61"/>
      <c r="QT79" s="61"/>
      <c r="QU79" s="61"/>
      <c r="QV79" s="61"/>
      <c r="QW79" s="61"/>
      <c r="QX79" s="61"/>
      <c r="QY79" s="61"/>
      <c r="QZ79" s="61"/>
      <c r="RA79" s="61"/>
      <c r="RB79" s="61"/>
      <c r="RC79" s="61"/>
      <c r="RD79" s="61"/>
      <c r="RE79" s="61"/>
      <c r="RF79" s="61"/>
      <c r="RG79" s="61"/>
      <c r="RH79" s="61"/>
      <c r="RI79" s="61"/>
      <c r="RJ79" s="61"/>
      <c r="RK79" s="61"/>
      <c r="RL79" s="61"/>
      <c r="RM79" s="61"/>
      <c r="RN79" s="61"/>
      <c r="RO79" s="61"/>
      <c r="RP79" s="61"/>
      <c r="RQ79" s="61"/>
      <c r="RR79" s="61"/>
      <c r="RS79" s="61"/>
      <c r="RT79" s="61"/>
      <c r="RU79" s="61"/>
      <c r="RV79" s="61"/>
      <c r="RW79" s="61"/>
      <c r="RX79" s="61"/>
      <c r="RY79" s="61"/>
      <c r="RZ79" s="61"/>
      <c r="SA79" s="61"/>
      <c r="SB79" s="61"/>
      <c r="SC79" s="61"/>
      <c r="SD79" s="61"/>
      <c r="SE79" s="61"/>
      <c r="SF79" s="61"/>
      <c r="SG79" s="61"/>
      <c r="SH79" s="61"/>
      <c r="SI79" s="61"/>
      <c r="SJ79" s="61"/>
      <c r="SK79" s="61"/>
      <c r="SL79" s="61"/>
      <c r="SM79" s="61"/>
      <c r="SN79" s="61"/>
      <c r="SO79" s="61"/>
      <c r="SP79" s="61"/>
      <c r="SQ79" s="61"/>
      <c r="SR79" s="61"/>
      <c r="SS79" s="61"/>
      <c r="ST79" s="61"/>
      <c r="SU79" s="61"/>
      <c r="SV79" s="61"/>
      <c r="SW79" s="61"/>
      <c r="SX79" s="61"/>
      <c r="SY79" s="61"/>
      <c r="SZ79" s="61"/>
      <c r="TA79" s="61"/>
      <c r="TB79" s="61"/>
      <c r="TC79" s="61"/>
      <c r="TD79" s="61"/>
      <c r="TE79" s="61"/>
      <c r="TF79" s="61"/>
      <c r="TG79" s="61"/>
      <c r="TH79" s="61"/>
      <c r="TI79" s="61"/>
      <c r="TJ79" s="61"/>
      <c r="TK79" s="61"/>
      <c r="TL79" s="61"/>
      <c r="TM79" s="61"/>
      <c r="TN79" s="61"/>
      <c r="TO79" s="61"/>
      <c r="TP79" s="61"/>
      <c r="TQ79" s="61"/>
      <c r="TR79" s="61"/>
      <c r="TS79" s="61"/>
      <c r="TT79" s="61"/>
      <c r="TU79" s="61"/>
      <c r="TV79" s="61"/>
      <c r="TW79" s="61"/>
      <c r="TX79" s="61"/>
      <c r="TY79" s="61"/>
      <c r="TZ79" s="61"/>
      <c r="UA79" s="61"/>
      <c r="UB79" s="61"/>
      <c r="UC79" s="61"/>
      <c r="UD79" s="61"/>
      <c r="UE79" s="61"/>
      <c r="UF79" s="61"/>
      <c r="UG79" s="61"/>
      <c r="UH79" s="61"/>
      <c r="UI79" s="61"/>
      <c r="UJ79" s="61"/>
      <c r="UK79" s="61"/>
      <c r="UL79" s="61"/>
      <c r="UM79" s="61"/>
      <c r="UN79" s="61"/>
      <c r="UO79" s="61"/>
      <c r="UP79" s="61"/>
      <c r="UQ79" s="61"/>
      <c r="UR79" s="61"/>
      <c r="US79" s="61"/>
      <c r="UT79" s="61"/>
      <c r="UU79" s="61"/>
      <c r="UV79" s="61"/>
      <c r="UW79" s="61"/>
      <c r="UX79" s="61"/>
      <c r="UY79" s="61"/>
      <c r="UZ79" s="61"/>
      <c r="VA79" s="61"/>
      <c r="VB79" s="61"/>
      <c r="VC79" s="61"/>
      <c r="VD79" s="61"/>
      <c r="VE79" s="61"/>
      <c r="VF79" s="61"/>
      <c r="VG79" s="61"/>
      <c r="VH79" s="61"/>
      <c r="VI79" s="61"/>
      <c r="VJ79" s="61"/>
      <c r="VK79" s="61"/>
      <c r="VL79" s="61"/>
      <c r="VM79" s="61"/>
      <c r="VN79" s="61"/>
      <c r="VO79" s="61"/>
      <c r="VP79" s="61"/>
      <c r="VQ79" s="61"/>
      <c r="VR79" s="61"/>
      <c r="VS79" s="61"/>
      <c r="VT79" s="61"/>
      <c r="VU79" s="61"/>
      <c r="VV79" s="61"/>
      <c r="VW79" s="61"/>
      <c r="VX79" s="61"/>
      <c r="VY79" s="61"/>
      <c r="VZ79" s="61"/>
      <c r="WA79" s="61"/>
      <c r="WB79" s="61"/>
      <c r="WC79" s="61"/>
      <c r="WD79" s="61"/>
      <c r="WE79" s="61"/>
      <c r="WF79" s="61"/>
      <c r="WG79" s="61"/>
      <c r="WH79" s="61"/>
      <c r="WI79" s="61"/>
      <c r="WJ79" s="61"/>
      <c r="WK79" s="61"/>
      <c r="WL79" s="61"/>
      <c r="WM79" s="61"/>
      <c r="WN79" s="61"/>
      <c r="WO79" s="61"/>
      <c r="WP79" s="61"/>
      <c r="WQ79" s="61"/>
      <c r="WR79" s="61"/>
      <c r="WS79" s="61"/>
      <c r="WT79" s="61"/>
      <c r="WU79" s="61"/>
      <c r="WV79" s="61"/>
      <c r="WW79" s="61"/>
      <c r="WX79" s="61"/>
      <c r="WY79" s="61"/>
      <c r="WZ79" s="61"/>
      <c r="XA79" s="61"/>
      <c r="XB79" s="61"/>
      <c r="XC79" s="61"/>
      <c r="XD79" s="61"/>
      <c r="XE79" s="61"/>
      <c r="XF79" s="61"/>
      <c r="XG79" s="61"/>
      <c r="XH79" s="61"/>
      <c r="XI79" s="61"/>
      <c r="XJ79" s="61"/>
      <c r="XK79" s="61"/>
      <c r="XL79" s="61"/>
      <c r="XM79" s="61"/>
      <c r="XN79" s="61"/>
      <c r="XO79" s="61"/>
      <c r="XP79" s="61"/>
      <c r="XQ79" s="61"/>
      <c r="XR79" s="61"/>
      <c r="XS79" s="61"/>
      <c r="XT79" s="61"/>
      <c r="XU79" s="61"/>
      <c r="XV79" s="61"/>
      <c r="XW79" s="61"/>
      <c r="XX79" s="61"/>
      <c r="XY79" s="61"/>
      <c r="XZ79" s="61"/>
      <c r="YA79" s="61"/>
      <c r="YB79" s="61"/>
      <c r="YC79" s="61"/>
      <c r="YD79" s="61"/>
      <c r="YE79" s="61"/>
      <c r="YF79" s="61"/>
      <c r="YG79" s="61"/>
      <c r="YH79" s="61"/>
      <c r="YI79" s="61"/>
      <c r="YJ79" s="61"/>
      <c r="YK79" s="61"/>
      <c r="YL79" s="61"/>
      <c r="YM79" s="61"/>
      <c r="YN79" s="61"/>
      <c r="YO79" s="61"/>
      <c r="YP79" s="61"/>
      <c r="YQ79" s="61"/>
      <c r="YR79" s="61"/>
      <c r="YS79" s="61"/>
      <c r="YT79" s="61"/>
      <c r="YU79" s="61"/>
      <c r="YV79" s="61"/>
      <c r="YW79" s="61"/>
      <c r="YX79" s="61"/>
      <c r="YY79" s="61"/>
      <c r="YZ79" s="61"/>
      <c r="ZA79" s="61"/>
      <c r="ZB79" s="61"/>
      <c r="ZC79" s="61"/>
      <c r="ZD79" s="61"/>
      <c r="ZE79" s="61"/>
      <c r="ZF79" s="61"/>
      <c r="ZG79" s="61"/>
      <c r="ZH79" s="61"/>
      <c r="ZI79" s="61"/>
      <c r="ZJ79" s="61"/>
      <c r="ZK79" s="61"/>
      <c r="ZL79" s="61"/>
      <c r="ZM79" s="61"/>
      <c r="ZN79" s="61"/>
      <c r="ZO79" s="61"/>
      <c r="ZP79" s="61"/>
      <c r="ZQ79" s="61"/>
      <c r="ZR79" s="61"/>
      <c r="ZS79" s="61"/>
      <c r="ZT79" s="61"/>
      <c r="ZU79" s="61"/>
      <c r="ZV79" s="61"/>
      <c r="ZW79" s="61"/>
      <c r="ZX79" s="61"/>
      <c r="ZY79" s="61"/>
      <c r="ZZ79" s="61"/>
      <c r="AAA79" s="61"/>
      <c r="AAB79" s="61"/>
      <c r="AAC79" s="61"/>
      <c r="AAD79" s="61"/>
      <c r="AAE79" s="61"/>
      <c r="AAF79" s="61"/>
      <c r="AAG79" s="61"/>
      <c r="AAH79" s="61"/>
      <c r="AAI79" s="61"/>
      <c r="AAJ79" s="61"/>
      <c r="AAK79" s="61"/>
      <c r="AAL79" s="61"/>
      <c r="AAM79" s="61"/>
      <c r="AAN79" s="61"/>
      <c r="AAO79" s="61"/>
      <c r="AAP79" s="61"/>
      <c r="AAQ79" s="61"/>
      <c r="AAR79" s="61"/>
      <c r="AAS79" s="61"/>
      <c r="AAT79" s="61"/>
      <c r="AAU79" s="61"/>
      <c r="AAV79" s="61"/>
      <c r="AAW79" s="61"/>
      <c r="AAX79" s="61"/>
      <c r="AAY79" s="61"/>
      <c r="AAZ79" s="61"/>
      <c r="ABA79" s="61"/>
      <c r="ABB79" s="61"/>
      <c r="ABC79" s="61"/>
      <c r="ABD79" s="61"/>
      <c r="ABE79" s="61"/>
      <c r="ABF79" s="61"/>
      <c r="ABG79" s="61"/>
      <c r="ABH79" s="61"/>
      <c r="ABI79" s="61"/>
      <c r="ABJ79" s="61"/>
      <c r="ABK79" s="61"/>
      <c r="ABL79" s="61"/>
      <c r="ABM79" s="61"/>
      <c r="ABN79" s="61"/>
      <c r="ABO79" s="61"/>
      <c r="ABP79" s="61"/>
      <c r="ABQ79" s="61"/>
      <c r="ABR79" s="61"/>
      <c r="ABS79" s="61"/>
      <c r="ABT79" s="61"/>
      <c r="ABU79" s="61"/>
      <c r="ABV79" s="61"/>
      <c r="ABW79" s="61"/>
      <c r="ABX79" s="61"/>
      <c r="ABY79" s="61"/>
      <c r="ABZ79" s="61"/>
      <c r="ACA79" s="61"/>
      <c r="ACB79" s="61"/>
      <c r="ACC79" s="61"/>
      <c r="ACD79" s="61"/>
      <c r="ACE79" s="61"/>
      <c r="ACF79" s="61"/>
      <c r="ACG79" s="61"/>
      <c r="ACH79" s="61"/>
      <c r="ACI79" s="61"/>
      <c r="ACJ79" s="61"/>
      <c r="ACK79" s="61"/>
      <c r="ACL79" s="61"/>
      <c r="ACM79" s="61"/>
      <c r="ACN79" s="61"/>
      <c r="ACO79" s="61"/>
      <c r="ACP79" s="61"/>
      <c r="ACQ79" s="61"/>
      <c r="ACR79" s="61"/>
      <c r="ACS79" s="61"/>
      <c r="ACT79" s="61"/>
      <c r="ACU79" s="61"/>
      <c r="ACV79" s="61"/>
      <c r="ACW79" s="61"/>
      <c r="ACX79" s="61"/>
      <c r="ACY79" s="61"/>
      <c r="ACZ79" s="61"/>
      <c r="ADA79" s="61"/>
      <c r="ADB79" s="61"/>
      <c r="ADC79" s="61"/>
      <c r="ADD79" s="61"/>
      <c r="ADE79" s="61"/>
      <c r="ADF79" s="61"/>
      <c r="ADG79" s="61"/>
      <c r="ADH79" s="61"/>
      <c r="ADI79" s="61"/>
      <c r="ADJ79" s="61"/>
      <c r="ADK79" s="61"/>
      <c r="ADL79" s="61"/>
      <c r="ADM79" s="61"/>
      <c r="ADN79" s="61"/>
      <c r="ADO79" s="61"/>
      <c r="ADP79" s="61"/>
      <c r="ADQ79" s="61"/>
      <c r="ADR79" s="61"/>
      <c r="ADS79" s="61"/>
      <c r="ADT79" s="61"/>
      <c r="ADU79" s="61"/>
      <c r="ADV79" s="61"/>
      <c r="ADW79" s="61"/>
      <c r="ADX79" s="61"/>
      <c r="ADY79" s="61"/>
      <c r="ADZ79" s="61"/>
      <c r="AEA79" s="61"/>
      <c r="AEB79" s="61"/>
      <c r="AEC79" s="61"/>
      <c r="AED79" s="61"/>
      <c r="AEE79" s="61"/>
      <c r="AEF79" s="61"/>
      <c r="AEG79" s="61"/>
      <c r="AEH79" s="61"/>
      <c r="AEI79" s="61"/>
      <c r="AEJ79" s="61"/>
      <c r="AEK79" s="61"/>
      <c r="AEL79" s="61"/>
      <c r="AEM79" s="61"/>
      <c r="AEN79" s="61"/>
      <c r="AEO79" s="61"/>
      <c r="AEP79" s="61"/>
      <c r="AEQ79" s="61"/>
      <c r="AER79" s="61"/>
      <c r="AES79" s="61"/>
      <c r="AET79" s="61"/>
      <c r="AEU79" s="61"/>
      <c r="AEV79" s="61"/>
      <c r="AEW79" s="61"/>
      <c r="AEX79" s="61"/>
      <c r="AEY79" s="61"/>
      <c r="AEZ79" s="61"/>
      <c r="AFA79" s="61"/>
      <c r="AFB79" s="61"/>
      <c r="AFC79" s="61"/>
      <c r="AFD79" s="61"/>
      <c r="AFE79" s="61"/>
      <c r="AFF79" s="61"/>
      <c r="AFG79" s="61"/>
      <c r="AFH79" s="61"/>
      <c r="AFI79" s="61"/>
      <c r="AFJ79" s="61"/>
      <c r="AFK79" s="61"/>
      <c r="AFL79" s="61"/>
      <c r="AFM79" s="61"/>
      <c r="AFN79" s="61"/>
      <c r="AFO79" s="61"/>
      <c r="AFP79" s="61"/>
      <c r="AFQ79" s="61"/>
      <c r="AFR79" s="61"/>
      <c r="AFS79" s="61"/>
      <c r="AFT79" s="61"/>
      <c r="AFU79" s="61"/>
      <c r="AFV79" s="61"/>
      <c r="AFW79" s="61"/>
      <c r="AFX79" s="61"/>
      <c r="AFY79" s="61"/>
      <c r="AFZ79" s="61"/>
      <c r="AGA79" s="61"/>
      <c r="AGB79" s="61"/>
      <c r="AGC79" s="61"/>
      <c r="AGD79" s="61"/>
      <c r="AGE79" s="61"/>
      <c r="AGF79" s="61"/>
      <c r="AGG79" s="61"/>
      <c r="AGH79" s="61"/>
      <c r="AGI79" s="61"/>
      <c r="AGJ79" s="61"/>
      <c r="AGK79" s="61"/>
      <c r="AGL79" s="61"/>
      <c r="AGM79" s="61"/>
      <c r="AGN79" s="61"/>
      <c r="AGO79" s="61"/>
      <c r="AGP79" s="61"/>
      <c r="AGQ79" s="61"/>
      <c r="AGR79" s="61"/>
      <c r="AGS79" s="61"/>
      <c r="AGT79" s="61"/>
      <c r="AGU79" s="61"/>
      <c r="AGV79" s="61"/>
      <c r="AGW79" s="61"/>
      <c r="AGX79" s="61"/>
      <c r="AGY79" s="61"/>
      <c r="AGZ79" s="61"/>
      <c r="AHA79" s="61"/>
      <c r="AHB79" s="61"/>
      <c r="AHC79" s="61"/>
      <c r="AHD79" s="61"/>
      <c r="AHE79" s="61"/>
      <c r="AHF79" s="61"/>
      <c r="AHG79" s="61"/>
      <c r="AHH79" s="61"/>
      <c r="AHI79" s="61"/>
      <c r="AHJ79" s="61"/>
      <c r="AHK79" s="61"/>
      <c r="AHL79" s="61"/>
      <c r="AHM79" s="61"/>
      <c r="AHN79" s="61"/>
      <c r="AHO79" s="61"/>
      <c r="AHP79" s="61"/>
      <c r="AHQ79" s="61"/>
      <c r="AHR79" s="61"/>
      <c r="AHS79" s="61"/>
      <c r="AHT79" s="61"/>
      <c r="AHU79" s="61"/>
      <c r="AHV79" s="61"/>
      <c r="AHW79" s="61"/>
      <c r="AHX79" s="61"/>
      <c r="AHY79" s="61"/>
      <c r="AHZ79" s="61"/>
      <c r="AIA79" s="61"/>
      <c r="AIB79" s="61"/>
      <c r="AIC79" s="61"/>
      <c r="AID79" s="61"/>
      <c r="AIE79" s="61"/>
      <c r="AIF79" s="61"/>
      <c r="AIG79" s="61"/>
      <c r="AIH79" s="61"/>
      <c r="AII79" s="61"/>
      <c r="AIJ79" s="61"/>
      <c r="AIK79" s="61"/>
      <c r="AIL79" s="61"/>
      <c r="AIM79" s="61"/>
      <c r="AIN79" s="61"/>
      <c r="AIO79" s="61"/>
      <c r="AIP79" s="61"/>
      <c r="AIQ79" s="61"/>
      <c r="AIR79" s="61"/>
      <c r="AIS79" s="61"/>
      <c r="AIT79" s="61"/>
      <c r="AIU79" s="61"/>
      <c r="AIV79" s="61"/>
      <c r="AIW79" s="61"/>
      <c r="AIX79" s="61"/>
      <c r="AIY79" s="61"/>
      <c r="AIZ79" s="61"/>
      <c r="AJA79" s="61"/>
      <c r="AJB79" s="61"/>
      <c r="AJC79" s="61"/>
      <c r="AJD79" s="61"/>
      <c r="AJE79" s="61"/>
      <c r="AJF79" s="61"/>
      <c r="AJG79" s="61"/>
      <c r="AJH79" s="61"/>
      <c r="AJI79" s="61"/>
      <c r="AJJ79" s="61"/>
      <c r="AJK79" s="61"/>
      <c r="AJL79" s="61"/>
      <c r="AJM79" s="61"/>
      <c r="AJN79" s="61"/>
      <c r="AJO79" s="61"/>
      <c r="AJP79" s="61"/>
      <c r="AJQ79" s="61"/>
      <c r="AJR79" s="61"/>
      <c r="AJS79" s="61"/>
      <c r="AJT79" s="61"/>
      <c r="AJU79" s="61"/>
      <c r="AJV79" s="61"/>
      <c r="AJW79" s="61"/>
      <c r="AJX79" s="61"/>
      <c r="AJY79" s="61"/>
      <c r="AJZ79" s="61"/>
      <c r="AKA79" s="61"/>
      <c r="AKB79" s="61"/>
      <c r="AKC79" s="61"/>
      <c r="AKD79" s="61"/>
      <c r="AKE79" s="61"/>
      <c r="AKF79" s="61"/>
      <c r="AKG79" s="61"/>
      <c r="AKH79" s="61"/>
      <c r="AKI79" s="61"/>
      <c r="AKJ79" s="61"/>
      <c r="AKK79" s="61"/>
      <c r="AKL79" s="61"/>
      <c r="AKM79" s="61"/>
      <c r="AKN79" s="61"/>
      <c r="AKO79" s="61"/>
      <c r="AKP79" s="61"/>
      <c r="AKQ79" s="61"/>
      <c r="AKR79" s="61"/>
      <c r="AKS79" s="61"/>
      <c r="AKT79" s="61"/>
      <c r="AKU79" s="61"/>
      <c r="AKV79" s="61"/>
      <c r="AKW79" s="61"/>
      <c r="AKX79" s="61"/>
      <c r="AKY79" s="61"/>
      <c r="AKZ79" s="61"/>
      <c r="ALA79" s="61"/>
      <c r="ALB79" s="61"/>
      <c r="ALC79" s="61"/>
      <c r="ALD79" s="61"/>
      <c r="ALE79" s="61"/>
      <c r="ALF79" s="61"/>
      <c r="ALG79" s="61"/>
      <c r="ALH79" s="61"/>
      <c r="ALI79" s="61"/>
      <c r="ALJ79" s="61"/>
      <c r="ALK79" s="61"/>
      <c r="ALL79" s="61"/>
      <c r="ALM79" s="61"/>
      <c r="ALN79" s="61"/>
      <c r="ALO79" s="61"/>
      <c r="ALP79" s="61"/>
      <c r="ALQ79" s="61"/>
      <c r="ALR79" s="61"/>
      <c r="ALS79" s="61"/>
      <c r="ALT79" s="61"/>
      <c r="ALU79" s="61"/>
      <c r="ALV79" s="61"/>
      <c r="ALW79" s="61"/>
      <c r="ALX79" s="61"/>
      <c r="ALY79" s="61"/>
      <c r="ALZ79" s="61"/>
      <c r="AMA79" s="61"/>
      <c r="AMB79" s="61"/>
      <c r="AMC79" s="61"/>
      <c r="AMD79" s="61"/>
      <c r="AME79" s="61"/>
      <c r="AMF79" s="61"/>
      <c r="AMG79" s="61"/>
      <c r="AMH79" s="61"/>
      <c r="AMI79" s="61"/>
      <c r="AMJ79" s="61"/>
      <c r="AMK79" s="61"/>
      <c r="AML79" s="61"/>
      <c r="AMM79" s="61"/>
      <c r="AMN79" s="61"/>
      <c r="AMO79" s="61"/>
      <c r="AMP79" s="61"/>
      <c r="AMQ79" s="61"/>
      <c r="AMR79" s="61"/>
      <c r="AMS79" s="61"/>
      <c r="AMT79" s="61"/>
      <c r="AMU79" s="61"/>
      <c r="AMV79" s="61"/>
      <c r="AMW79" s="61"/>
      <c r="AMX79" s="61"/>
      <c r="AMY79" s="61"/>
      <c r="AMZ79" s="61"/>
      <c r="ANA79" s="61"/>
      <c r="ANB79" s="61"/>
      <c r="ANC79" s="61"/>
      <c r="AND79" s="61"/>
      <c r="ANE79" s="61"/>
      <c r="ANF79" s="61"/>
      <c r="ANG79" s="61"/>
      <c r="ANH79" s="61"/>
      <c r="ANI79" s="61"/>
      <c r="ANJ79" s="61"/>
      <c r="ANK79" s="61"/>
      <c r="ANL79" s="61"/>
      <c r="ANM79" s="61"/>
      <c r="ANN79" s="61"/>
      <c r="ANO79" s="61"/>
      <c r="ANP79" s="61"/>
      <c r="ANQ79" s="61"/>
      <c r="ANR79" s="61"/>
      <c r="ANS79" s="61"/>
      <c r="ANT79" s="61"/>
      <c r="ANU79" s="61"/>
      <c r="ANV79" s="61"/>
      <c r="ANW79" s="61"/>
      <c r="ANX79" s="61"/>
      <c r="ANY79" s="61"/>
      <c r="ANZ79" s="61"/>
      <c r="AOA79" s="61"/>
      <c r="AOB79" s="61"/>
      <c r="AOC79" s="61"/>
      <c r="AOD79" s="61"/>
      <c r="AOE79" s="61"/>
      <c r="AOF79" s="61"/>
      <c r="AOG79" s="61"/>
      <c r="AOH79" s="61"/>
      <c r="AOI79" s="61"/>
      <c r="AOJ79" s="61"/>
      <c r="AOK79" s="61"/>
      <c r="AOL79" s="61"/>
      <c r="AOM79" s="61"/>
      <c r="AON79" s="61"/>
      <c r="AOO79" s="61"/>
      <c r="AOP79" s="61"/>
      <c r="AOQ79" s="61"/>
      <c r="AOR79" s="61"/>
      <c r="AOS79" s="61"/>
      <c r="AOT79" s="61"/>
      <c r="AOU79" s="61"/>
      <c r="AOV79" s="61"/>
      <c r="AOW79" s="61"/>
      <c r="AOX79" s="61"/>
      <c r="AOY79" s="61"/>
      <c r="AOZ79" s="61"/>
      <c r="APA79" s="61"/>
      <c r="APB79" s="61"/>
      <c r="APC79" s="61"/>
      <c r="APD79" s="61"/>
      <c r="APE79" s="61"/>
      <c r="APF79" s="61"/>
      <c r="APG79" s="61"/>
      <c r="APH79" s="61"/>
      <c r="API79" s="61"/>
      <c r="APJ79" s="61"/>
      <c r="APK79" s="61"/>
      <c r="APL79" s="61"/>
      <c r="APM79" s="61"/>
      <c r="APN79" s="61"/>
      <c r="APO79" s="61"/>
      <c r="APP79" s="61"/>
      <c r="APQ79" s="61"/>
      <c r="APR79" s="61"/>
      <c r="APS79" s="61"/>
      <c r="APT79" s="61"/>
      <c r="APU79" s="61"/>
      <c r="APV79" s="61"/>
      <c r="APW79" s="61"/>
      <c r="APX79" s="61"/>
      <c r="APY79" s="61"/>
      <c r="APZ79" s="61"/>
      <c r="AQA79" s="61"/>
      <c r="AQB79" s="61"/>
      <c r="AQC79" s="61"/>
      <c r="AQD79" s="61"/>
      <c r="AQE79" s="61"/>
      <c r="AQF79" s="61"/>
      <c r="AQG79" s="61"/>
      <c r="AQH79" s="61"/>
      <c r="AQI79" s="61"/>
      <c r="AQJ79" s="61"/>
      <c r="AQK79" s="61"/>
      <c r="AQL79" s="61"/>
      <c r="AQM79" s="61"/>
      <c r="AQN79" s="61"/>
      <c r="AQO79" s="61"/>
      <c r="AQP79" s="61"/>
      <c r="AQQ79" s="61"/>
      <c r="AQR79" s="61"/>
      <c r="AQS79" s="61"/>
      <c r="AQT79" s="61"/>
      <c r="AQU79" s="61"/>
      <c r="AQV79" s="61"/>
      <c r="AQW79" s="61"/>
      <c r="AQX79" s="61"/>
      <c r="AQY79" s="61"/>
      <c r="AQZ79" s="61"/>
      <c r="ARA79" s="61"/>
      <c r="ARB79" s="61"/>
      <c r="ARC79" s="61"/>
      <c r="ARD79" s="61"/>
      <c r="ARE79" s="61"/>
      <c r="ARF79" s="61"/>
      <c r="ARG79" s="61"/>
      <c r="ARH79" s="61"/>
      <c r="ARI79" s="61"/>
      <c r="ARJ79" s="61"/>
      <c r="ARK79" s="61"/>
      <c r="ARL79" s="61"/>
      <c r="ARM79" s="61"/>
      <c r="ARN79" s="61"/>
      <c r="ARO79" s="61"/>
      <c r="ARP79" s="61"/>
      <c r="ARQ79" s="61"/>
      <c r="ARR79" s="61"/>
      <c r="ARS79" s="61"/>
      <c r="ART79" s="61"/>
      <c r="ARU79" s="61"/>
      <c r="ARV79" s="61"/>
      <c r="ARW79" s="61"/>
      <c r="ARX79" s="61"/>
      <c r="ARY79" s="61"/>
      <c r="ARZ79" s="61"/>
      <c r="ASA79" s="61"/>
      <c r="ASB79" s="61"/>
      <c r="ASC79" s="61"/>
      <c r="ASD79" s="61"/>
      <c r="ASE79" s="61"/>
      <c r="ASF79" s="61"/>
      <c r="ASG79" s="61"/>
      <c r="ASH79" s="61"/>
      <c r="ASI79" s="61"/>
      <c r="ASJ79" s="61"/>
      <c r="ASK79" s="61"/>
      <c r="ASL79" s="61"/>
      <c r="ASM79" s="61"/>
      <c r="ASN79" s="61"/>
      <c r="ASO79" s="61"/>
      <c r="ASP79" s="61"/>
      <c r="ASQ79" s="61"/>
      <c r="ASR79" s="61"/>
      <c r="ASS79" s="61"/>
      <c r="AST79" s="61"/>
      <c r="ASU79" s="61"/>
      <c r="ASV79" s="61"/>
      <c r="ASW79" s="61"/>
      <c r="ASX79" s="61"/>
      <c r="ASY79" s="61"/>
      <c r="ASZ79" s="61"/>
      <c r="ATA79" s="61"/>
      <c r="ATB79" s="61"/>
      <c r="ATC79" s="61"/>
      <c r="ATD79" s="61"/>
      <c r="ATE79" s="61"/>
      <c r="ATF79" s="61"/>
      <c r="ATG79" s="61"/>
      <c r="ATH79" s="61"/>
      <c r="ATI79" s="61"/>
      <c r="ATJ79" s="61"/>
      <c r="ATK79" s="61"/>
      <c r="ATL79" s="61"/>
      <c r="ATM79" s="61"/>
      <c r="ATN79" s="61"/>
      <c r="ATO79" s="61"/>
      <c r="ATP79" s="61"/>
      <c r="ATQ79" s="61"/>
      <c r="ATR79" s="61"/>
      <c r="ATS79" s="61"/>
      <c r="ATT79" s="61"/>
      <c r="ATU79" s="61"/>
      <c r="ATV79" s="61"/>
      <c r="ATW79" s="61"/>
      <c r="ATX79" s="61"/>
      <c r="ATY79" s="61"/>
      <c r="ATZ79" s="61"/>
      <c r="AUA79" s="61"/>
      <c r="AUB79" s="61"/>
      <c r="AUC79" s="61"/>
      <c r="AUD79" s="61"/>
      <c r="AUE79" s="61"/>
      <c r="AUF79" s="61"/>
      <c r="AUG79" s="61"/>
      <c r="AUH79" s="61"/>
      <c r="AUI79" s="61"/>
      <c r="AUJ79" s="61"/>
      <c r="AUK79" s="61"/>
      <c r="AUL79" s="61"/>
      <c r="AUM79" s="61"/>
      <c r="AUN79" s="61"/>
      <c r="AUO79" s="61"/>
      <c r="AUP79" s="61"/>
      <c r="AUQ79" s="61"/>
      <c r="AUR79" s="61"/>
      <c r="AUS79" s="61"/>
      <c r="AUT79" s="61"/>
      <c r="AUU79" s="61"/>
      <c r="AUV79" s="61"/>
      <c r="AUW79" s="61"/>
      <c r="AUX79" s="61"/>
      <c r="AUY79" s="61"/>
      <c r="AUZ79" s="61"/>
      <c r="AVA79" s="61"/>
      <c r="AVB79" s="61"/>
      <c r="AVC79" s="61"/>
      <c r="AVD79" s="61"/>
      <c r="AVE79" s="61"/>
      <c r="AVF79" s="61"/>
      <c r="AVG79" s="61"/>
      <c r="AVH79" s="61"/>
      <c r="AVI79" s="61"/>
      <c r="AVJ79" s="61"/>
      <c r="AVK79" s="61"/>
      <c r="AVL79" s="61"/>
      <c r="AVM79" s="61"/>
      <c r="AVN79" s="61"/>
      <c r="AVO79" s="61"/>
      <c r="AVP79" s="61"/>
      <c r="AVQ79" s="61"/>
      <c r="AVR79" s="61"/>
      <c r="AVS79" s="61"/>
      <c r="AVT79" s="61"/>
      <c r="AVU79" s="61"/>
      <c r="AVV79" s="61"/>
      <c r="AVW79" s="61"/>
      <c r="AVX79" s="61"/>
      <c r="AVY79" s="61"/>
      <c r="AVZ79" s="61"/>
      <c r="AWA79" s="61"/>
      <c r="AWB79" s="61"/>
      <c r="AWC79" s="61"/>
      <c r="AWD79" s="61"/>
      <c r="AWE79" s="61"/>
      <c r="AWF79" s="61"/>
      <c r="AWG79" s="61"/>
      <c r="AWH79" s="61"/>
      <c r="AWI79" s="61"/>
      <c r="AWJ79" s="61"/>
      <c r="AWK79" s="61"/>
      <c r="AWL79" s="61"/>
      <c r="AWM79" s="61"/>
      <c r="AWN79" s="61"/>
      <c r="AWO79" s="61"/>
      <c r="AWP79" s="61"/>
      <c r="AWQ79" s="61"/>
      <c r="AWR79" s="61"/>
      <c r="AWS79" s="61"/>
      <c r="AWT79" s="61"/>
      <c r="AWU79" s="61"/>
      <c r="AWV79" s="61"/>
      <c r="AWW79" s="61"/>
      <c r="AWX79" s="61"/>
      <c r="AWY79" s="61"/>
      <c r="AWZ79" s="61"/>
      <c r="AXA79" s="61"/>
      <c r="AXB79" s="61"/>
      <c r="AXC79" s="61"/>
      <c r="AXD79" s="61"/>
      <c r="AXE79" s="61"/>
      <c r="AXF79" s="61"/>
      <c r="AXG79" s="61"/>
      <c r="AXH79" s="61"/>
      <c r="AXI79" s="61"/>
      <c r="AXJ79" s="61"/>
      <c r="AXK79" s="61"/>
      <c r="AXL79" s="61"/>
      <c r="AXM79" s="61"/>
      <c r="AXN79" s="61"/>
      <c r="AXO79" s="61"/>
      <c r="AXP79" s="61"/>
      <c r="AXQ79" s="61"/>
      <c r="AXR79" s="61"/>
      <c r="AXS79" s="61"/>
      <c r="AXT79" s="61"/>
      <c r="AXU79" s="61"/>
      <c r="AXV79" s="61"/>
      <c r="AXW79" s="61"/>
      <c r="AXX79" s="61"/>
      <c r="AXY79" s="61"/>
      <c r="AXZ79" s="61"/>
      <c r="AYA79" s="61"/>
      <c r="AYB79" s="61"/>
      <c r="AYC79" s="61"/>
      <c r="AYD79" s="61"/>
      <c r="AYE79" s="61"/>
      <c r="AYF79" s="61"/>
      <c r="AYG79" s="61"/>
      <c r="AYH79" s="61"/>
      <c r="AYI79" s="61"/>
      <c r="AYJ79" s="61"/>
      <c r="AYK79" s="61"/>
      <c r="AYL79" s="61"/>
      <c r="AYM79" s="61"/>
      <c r="AYN79" s="61"/>
      <c r="AYO79" s="61"/>
      <c r="AYP79" s="61"/>
      <c r="AYQ79" s="61"/>
      <c r="AYR79" s="61"/>
      <c r="AYS79" s="61"/>
      <c r="AYT79" s="61"/>
      <c r="AYU79" s="61"/>
      <c r="AYV79" s="61"/>
      <c r="AYW79" s="61"/>
      <c r="AYX79" s="61"/>
      <c r="AYY79" s="61"/>
      <c r="AYZ79" s="61"/>
      <c r="AZA79" s="61"/>
      <c r="AZB79" s="61"/>
      <c r="AZC79" s="61"/>
      <c r="AZD79" s="61"/>
      <c r="AZE79" s="61"/>
      <c r="AZF79" s="61"/>
      <c r="AZG79" s="61"/>
      <c r="AZH79" s="61"/>
      <c r="AZI79" s="61"/>
      <c r="AZJ79" s="61"/>
      <c r="AZK79" s="61"/>
      <c r="AZL79" s="61"/>
      <c r="AZM79" s="61"/>
      <c r="AZN79" s="61"/>
      <c r="AZO79" s="61"/>
      <c r="AZP79" s="61"/>
      <c r="AZQ79" s="61"/>
      <c r="AZR79" s="61"/>
      <c r="AZS79" s="61"/>
      <c r="AZT79" s="61"/>
      <c r="AZU79" s="61"/>
      <c r="AZV79" s="61"/>
      <c r="AZW79" s="61"/>
      <c r="AZX79" s="61"/>
      <c r="AZY79" s="61"/>
      <c r="AZZ79" s="61"/>
      <c r="BAA79" s="61"/>
      <c r="BAB79" s="61"/>
      <c r="BAC79" s="61"/>
      <c r="BAD79" s="61"/>
      <c r="BAE79" s="61"/>
      <c r="BAF79" s="61"/>
      <c r="BAG79" s="61"/>
      <c r="BAH79" s="61"/>
      <c r="BAI79" s="61"/>
      <c r="BAJ79" s="61"/>
      <c r="BAK79" s="61"/>
      <c r="BAL79" s="61"/>
      <c r="BAM79" s="61"/>
      <c r="BAN79" s="61"/>
      <c r="BAO79" s="61"/>
      <c r="BAP79" s="61"/>
      <c r="BAQ79" s="61"/>
      <c r="BAR79" s="61"/>
      <c r="BAS79" s="61"/>
      <c r="BAT79" s="61"/>
      <c r="BAU79" s="61"/>
      <c r="BAV79" s="61"/>
      <c r="BAW79" s="61"/>
      <c r="BAX79" s="61"/>
      <c r="BAY79" s="61"/>
      <c r="BAZ79" s="61"/>
      <c r="BBA79" s="61"/>
      <c r="BBB79" s="61"/>
      <c r="BBC79" s="61"/>
      <c r="BBD79" s="61"/>
      <c r="BBE79" s="61"/>
      <c r="BBF79" s="61"/>
      <c r="BBG79" s="61"/>
      <c r="BBH79" s="61"/>
      <c r="BBI79" s="61"/>
      <c r="BBJ79" s="61"/>
      <c r="BBK79" s="61"/>
      <c r="BBL79" s="61"/>
      <c r="BBM79" s="61"/>
      <c r="BBN79" s="61"/>
      <c r="BBO79" s="61"/>
      <c r="BBP79" s="61"/>
      <c r="BBQ79" s="61"/>
      <c r="BBR79" s="61"/>
      <c r="BBS79" s="61"/>
      <c r="BBT79" s="61"/>
      <c r="BBU79" s="61"/>
      <c r="BBV79" s="61"/>
      <c r="BBW79" s="61"/>
      <c r="BBX79" s="61"/>
      <c r="BBY79" s="61"/>
      <c r="BBZ79" s="61"/>
      <c r="BCA79" s="61"/>
      <c r="BCB79" s="61"/>
      <c r="BCC79" s="61"/>
      <c r="BCD79" s="61"/>
      <c r="BCE79" s="61"/>
      <c r="BCF79" s="61"/>
      <c r="BCG79" s="61"/>
      <c r="BCH79" s="61"/>
      <c r="BCI79" s="61"/>
      <c r="BCJ79" s="61"/>
      <c r="BCK79" s="61"/>
      <c r="BCL79" s="61"/>
      <c r="BCM79" s="61"/>
      <c r="BCN79" s="61"/>
      <c r="BCO79" s="61"/>
      <c r="BCP79" s="61"/>
      <c r="BCQ79" s="61"/>
      <c r="BCR79" s="61"/>
      <c r="BCS79" s="61"/>
      <c r="BCT79" s="61"/>
      <c r="BCU79" s="61"/>
      <c r="BCV79" s="61"/>
      <c r="BCW79" s="61"/>
      <c r="BCX79" s="61"/>
      <c r="BCY79" s="61"/>
      <c r="BCZ79" s="61"/>
      <c r="BDA79" s="61"/>
      <c r="BDB79" s="61"/>
      <c r="BDC79" s="61"/>
      <c r="BDD79" s="61"/>
      <c r="BDE79" s="61"/>
      <c r="BDF79" s="61"/>
      <c r="BDG79" s="61"/>
      <c r="BDH79" s="61"/>
      <c r="BDI79" s="61"/>
      <c r="BDJ79" s="61"/>
      <c r="BDK79" s="61"/>
      <c r="BDL79" s="61"/>
      <c r="BDM79" s="61"/>
      <c r="BDN79" s="61"/>
      <c r="BDO79" s="61"/>
      <c r="BDP79" s="61"/>
      <c r="BDQ79" s="61"/>
      <c r="BDR79" s="61"/>
      <c r="BDS79" s="61"/>
      <c r="BDT79" s="61"/>
      <c r="BDU79" s="61"/>
      <c r="BDV79" s="61"/>
      <c r="BDW79" s="61"/>
      <c r="BDX79" s="61"/>
      <c r="BDY79" s="61"/>
      <c r="BDZ79" s="61"/>
      <c r="BEA79" s="61"/>
      <c r="BEB79" s="61"/>
      <c r="BEC79" s="61"/>
      <c r="BED79" s="61"/>
      <c r="BEE79" s="61"/>
      <c r="BEF79" s="61"/>
      <c r="BEG79" s="61"/>
      <c r="BEH79" s="61"/>
      <c r="BEI79" s="61"/>
      <c r="BEJ79" s="61"/>
      <c r="BEK79" s="61"/>
      <c r="BEL79" s="61"/>
      <c r="BEM79" s="61"/>
      <c r="BEN79" s="61"/>
      <c r="BEO79" s="61"/>
      <c r="BEP79" s="61"/>
      <c r="BEQ79" s="61"/>
      <c r="BER79" s="61"/>
      <c r="BES79" s="61"/>
      <c r="BET79" s="61"/>
      <c r="BEU79" s="61"/>
      <c r="BEV79" s="61"/>
      <c r="BEW79" s="61"/>
      <c r="BEX79" s="61"/>
      <c r="BEY79" s="61"/>
      <c r="BEZ79" s="61"/>
      <c r="BFA79" s="61"/>
      <c r="BFB79" s="61"/>
      <c r="BFC79" s="61"/>
      <c r="BFD79" s="61"/>
      <c r="BFE79" s="61"/>
      <c r="BFF79" s="61"/>
      <c r="BFG79" s="61"/>
      <c r="BFH79" s="61"/>
      <c r="BFI79" s="61"/>
      <c r="BFJ79" s="61"/>
      <c r="BFK79" s="61"/>
      <c r="BFL79" s="61"/>
      <c r="BFM79" s="61"/>
      <c r="BFN79" s="61"/>
      <c r="BFO79" s="61"/>
      <c r="BFP79" s="61"/>
      <c r="BFQ79" s="61"/>
      <c r="BFR79" s="61"/>
      <c r="BFS79" s="61"/>
      <c r="BFT79" s="61"/>
      <c r="BFU79" s="61"/>
      <c r="BFV79" s="61"/>
      <c r="BFW79" s="61"/>
      <c r="BFX79" s="61"/>
      <c r="BFY79" s="61"/>
      <c r="BFZ79" s="61"/>
      <c r="BGA79" s="61"/>
      <c r="BGB79" s="61"/>
      <c r="BGC79" s="61"/>
      <c r="BGD79" s="61"/>
      <c r="BGE79" s="61"/>
      <c r="BGF79" s="61"/>
      <c r="BGG79" s="61"/>
      <c r="BGH79" s="61"/>
      <c r="BGI79" s="61"/>
      <c r="BGJ79" s="61"/>
      <c r="BGK79" s="61"/>
      <c r="BGL79" s="61"/>
      <c r="BGM79" s="61"/>
      <c r="BGN79" s="61"/>
      <c r="BGO79" s="61"/>
      <c r="BGP79" s="61"/>
      <c r="BGQ79" s="61"/>
      <c r="BGR79" s="61"/>
      <c r="BGS79" s="61"/>
      <c r="BGT79" s="61"/>
      <c r="BGU79" s="61"/>
      <c r="BGV79" s="61"/>
      <c r="BGW79" s="61"/>
      <c r="BGX79" s="61"/>
      <c r="BGY79" s="61"/>
      <c r="BGZ79" s="61"/>
      <c r="BHA79" s="61"/>
      <c r="BHB79" s="61"/>
      <c r="BHC79" s="61"/>
      <c r="BHD79" s="61"/>
      <c r="BHE79" s="61"/>
      <c r="BHF79" s="61"/>
      <c r="BHG79" s="61"/>
      <c r="BHH79" s="61"/>
      <c r="BHI79" s="61"/>
      <c r="BHJ79" s="61"/>
      <c r="BHK79" s="61"/>
      <c r="BHL79" s="61"/>
      <c r="BHM79" s="61"/>
      <c r="BHN79" s="61"/>
      <c r="BHO79" s="61"/>
      <c r="BHP79" s="61"/>
      <c r="BHQ79" s="61"/>
      <c r="BHR79" s="61"/>
      <c r="BHS79" s="61"/>
      <c r="BHT79" s="61"/>
      <c r="BHU79" s="61"/>
      <c r="BHV79" s="61"/>
      <c r="BHW79" s="61"/>
      <c r="BHX79" s="61"/>
      <c r="BHY79" s="61"/>
      <c r="BHZ79" s="61"/>
      <c r="BIA79" s="61"/>
      <c r="BIB79" s="61"/>
      <c r="BIC79" s="61"/>
      <c r="BID79" s="61"/>
      <c r="BIE79" s="61"/>
      <c r="BIF79" s="61"/>
      <c r="BIG79" s="61"/>
      <c r="BIH79" s="61"/>
      <c r="BII79" s="61"/>
      <c r="BIJ79" s="61"/>
      <c r="BIK79" s="61"/>
      <c r="BIL79" s="61"/>
      <c r="BIM79" s="61"/>
      <c r="BIN79" s="61"/>
      <c r="BIO79" s="61"/>
      <c r="BIP79" s="61"/>
      <c r="BIQ79" s="61"/>
      <c r="BIR79" s="61"/>
      <c r="BIS79" s="61"/>
      <c r="BIT79" s="61"/>
      <c r="BIU79" s="61"/>
      <c r="BIV79" s="61"/>
      <c r="BIW79" s="61"/>
      <c r="BIX79" s="61"/>
      <c r="BIY79" s="61"/>
      <c r="BIZ79" s="61"/>
      <c r="BJA79" s="61"/>
      <c r="BJB79" s="61"/>
      <c r="BJC79" s="61"/>
      <c r="BJD79" s="61"/>
      <c r="BJE79" s="61"/>
      <c r="BJF79" s="61"/>
      <c r="BJG79" s="61"/>
      <c r="BJH79" s="61"/>
      <c r="BJI79" s="61"/>
      <c r="BJJ79" s="61"/>
      <c r="BJK79" s="61"/>
      <c r="BJL79" s="61"/>
      <c r="BJM79" s="61"/>
      <c r="BJN79" s="61"/>
      <c r="BJO79" s="61"/>
      <c r="BJP79" s="61"/>
      <c r="BJQ79" s="61"/>
      <c r="BJR79" s="61"/>
      <c r="BJS79" s="61"/>
      <c r="BJT79" s="61"/>
      <c r="BJU79" s="61"/>
      <c r="BJV79" s="61"/>
      <c r="BJW79" s="61"/>
      <c r="BJX79" s="61"/>
      <c r="BJY79" s="61"/>
      <c r="BJZ79" s="61"/>
      <c r="BKA79" s="61"/>
      <c r="BKB79" s="61"/>
      <c r="BKC79" s="61"/>
      <c r="BKD79" s="61"/>
      <c r="BKE79" s="61"/>
      <c r="BKF79" s="61"/>
      <c r="BKG79" s="61"/>
      <c r="BKH79" s="61"/>
      <c r="BKI79" s="61"/>
      <c r="BKJ79" s="61"/>
      <c r="BKK79" s="61"/>
      <c r="BKL79" s="61"/>
      <c r="BKM79" s="61"/>
      <c r="BKN79" s="61"/>
      <c r="BKO79" s="61"/>
      <c r="BKP79" s="61"/>
      <c r="BKQ79" s="61"/>
      <c r="BKR79" s="61"/>
      <c r="BKS79" s="61"/>
      <c r="BKT79" s="61"/>
      <c r="BKU79" s="61"/>
      <c r="BKV79" s="61"/>
      <c r="BKW79" s="61"/>
      <c r="BKX79" s="61"/>
      <c r="BKY79" s="61"/>
      <c r="BKZ79" s="61"/>
      <c r="BLA79" s="61"/>
      <c r="BLB79" s="61"/>
      <c r="BLC79" s="61"/>
      <c r="BLD79" s="61"/>
      <c r="BLE79" s="61"/>
      <c r="BLF79" s="61"/>
      <c r="BLG79" s="61"/>
      <c r="BLH79" s="61"/>
      <c r="BLI79" s="61"/>
      <c r="BLJ79" s="61"/>
      <c r="BLK79" s="61"/>
      <c r="BLL79" s="61"/>
      <c r="BLM79" s="61"/>
      <c r="BLN79" s="61"/>
      <c r="BLO79" s="61"/>
      <c r="BLP79" s="61"/>
      <c r="BLQ79" s="61"/>
      <c r="BLR79" s="61"/>
      <c r="BLS79" s="61"/>
      <c r="BLT79" s="61"/>
      <c r="BLU79" s="61"/>
      <c r="BLV79" s="61"/>
      <c r="BLW79" s="61"/>
      <c r="BLX79" s="61"/>
      <c r="BLY79" s="61"/>
      <c r="BLZ79" s="61"/>
      <c r="BMA79" s="61"/>
      <c r="BMB79" s="61"/>
      <c r="BMC79" s="61"/>
      <c r="BMD79" s="61"/>
      <c r="BME79" s="61"/>
      <c r="BMF79" s="61"/>
      <c r="BMG79" s="61"/>
      <c r="BMH79" s="61"/>
      <c r="BMI79" s="61"/>
      <c r="BMJ79" s="61"/>
      <c r="BMK79" s="61"/>
      <c r="BML79" s="61"/>
      <c r="BMM79" s="61"/>
      <c r="BMN79" s="61"/>
      <c r="BMO79" s="61"/>
      <c r="BMP79" s="61"/>
      <c r="BMQ79" s="61"/>
      <c r="BMR79" s="61"/>
      <c r="BMS79" s="61"/>
      <c r="BMT79" s="61"/>
      <c r="BMU79" s="61"/>
      <c r="BMV79" s="61"/>
      <c r="BMW79" s="61"/>
      <c r="BMX79" s="61"/>
      <c r="BMY79" s="61"/>
      <c r="BMZ79" s="61"/>
      <c r="BNA79" s="61"/>
      <c r="BNB79" s="61"/>
      <c r="BNC79" s="61"/>
      <c r="BND79" s="61"/>
      <c r="BNE79" s="61"/>
      <c r="BNF79" s="61"/>
      <c r="BNG79" s="61"/>
      <c r="BNH79" s="61"/>
      <c r="BNI79" s="61"/>
      <c r="BNJ79" s="61"/>
      <c r="BNK79" s="61"/>
      <c r="BNL79" s="61"/>
      <c r="BNM79" s="61"/>
      <c r="BNN79" s="61"/>
      <c r="BNO79" s="61"/>
      <c r="BNP79" s="61"/>
      <c r="BNQ79" s="61"/>
      <c r="BNR79" s="61"/>
      <c r="BNS79" s="61"/>
      <c r="BNT79" s="61"/>
      <c r="BNU79" s="61"/>
      <c r="BNV79" s="61"/>
      <c r="BNW79" s="61"/>
      <c r="BNX79" s="61"/>
      <c r="BNY79" s="61"/>
      <c r="BNZ79" s="61"/>
      <c r="BOA79" s="61"/>
      <c r="BOB79" s="61"/>
      <c r="BOC79" s="61"/>
      <c r="BOD79" s="61"/>
      <c r="BOE79" s="61"/>
      <c r="BOF79" s="61"/>
      <c r="BOG79" s="61"/>
      <c r="BOH79" s="61"/>
      <c r="BOI79" s="61"/>
      <c r="BOJ79" s="61"/>
      <c r="BOK79" s="61"/>
      <c r="BOL79" s="61"/>
      <c r="BOM79" s="61"/>
      <c r="BON79" s="61"/>
      <c r="BOO79" s="61"/>
      <c r="BOP79" s="61"/>
      <c r="BOQ79" s="61"/>
      <c r="BOR79" s="61"/>
      <c r="BOS79" s="61"/>
      <c r="BOT79" s="61"/>
      <c r="BOU79" s="61"/>
      <c r="BOV79" s="61"/>
      <c r="BOW79" s="61"/>
      <c r="BOX79" s="61"/>
      <c r="BOY79" s="61"/>
      <c r="BOZ79" s="61"/>
      <c r="BPA79" s="61"/>
      <c r="BPB79" s="61"/>
      <c r="BPC79" s="61"/>
      <c r="BPD79" s="61"/>
      <c r="BPE79" s="61"/>
      <c r="BPF79" s="61"/>
      <c r="BPG79" s="61"/>
      <c r="BPH79" s="61"/>
      <c r="BPI79" s="61"/>
      <c r="BPJ79" s="61"/>
      <c r="BPK79" s="61"/>
      <c r="BPL79" s="61"/>
      <c r="BPM79" s="61"/>
      <c r="BPN79" s="61"/>
      <c r="BPO79" s="61"/>
      <c r="BPP79" s="61"/>
      <c r="BPQ79" s="61"/>
      <c r="BPR79" s="61"/>
      <c r="BPS79" s="61"/>
      <c r="BPT79" s="61"/>
      <c r="BPU79" s="61"/>
      <c r="BPV79" s="61"/>
      <c r="BPW79" s="61"/>
      <c r="BPX79" s="61"/>
      <c r="BPY79" s="61"/>
      <c r="BPZ79" s="61"/>
      <c r="BQA79" s="61"/>
      <c r="BQB79" s="61"/>
      <c r="BQC79" s="61"/>
      <c r="BQD79" s="61"/>
      <c r="BQE79" s="61"/>
      <c r="BQF79" s="61"/>
      <c r="BQG79" s="61"/>
      <c r="BQH79" s="61"/>
      <c r="BQI79" s="61"/>
      <c r="BQJ79" s="61"/>
      <c r="BQK79" s="61"/>
      <c r="BQL79" s="61"/>
      <c r="BQM79" s="61"/>
      <c r="BQN79" s="61"/>
      <c r="BQO79" s="61"/>
      <c r="BQP79" s="61"/>
      <c r="BQQ79" s="61"/>
      <c r="BQR79" s="61"/>
      <c r="BQS79" s="61"/>
      <c r="BQT79" s="61"/>
      <c r="BQU79" s="61"/>
      <c r="BQV79" s="61"/>
      <c r="BQW79" s="61"/>
      <c r="BQX79" s="61"/>
      <c r="BQY79" s="61"/>
      <c r="BQZ79" s="61"/>
      <c r="BRA79" s="61"/>
      <c r="BRB79" s="61"/>
      <c r="BRC79" s="61"/>
      <c r="BRD79" s="61"/>
      <c r="BRE79" s="61"/>
      <c r="BRF79" s="61"/>
      <c r="BRG79" s="61"/>
      <c r="BRH79" s="61"/>
      <c r="BRI79" s="61"/>
      <c r="BRJ79" s="61"/>
      <c r="BRK79" s="61"/>
      <c r="BRL79" s="61"/>
      <c r="BRM79" s="61"/>
      <c r="BRN79" s="61"/>
      <c r="BRO79" s="61"/>
      <c r="BRP79" s="61"/>
      <c r="BRQ79" s="61"/>
      <c r="BRR79" s="61"/>
      <c r="BRS79" s="61"/>
      <c r="BRT79" s="61"/>
      <c r="BRU79" s="61"/>
      <c r="BRV79" s="61"/>
      <c r="BRW79" s="61"/>
      <c r="BRX79" s="61"/>
      <c r="BRY79" s="61"/>
      <c r="BRZ79" s="61"/>
      <c r="BSA79" s="61"/>
      <c r="BSB79" s="61"/>
      <c r="BSC79" s="61"/>
      <c r="BSD79" s="61"/>
      <c r="BSE79" s="61"/>
      <c r="BSF79" s="61"/>
      <c r="BSG79" s="61"/>
      <c r="BSH79" s="61"/>
      <c r="BSI79" s="61"/>
      <c r="BSJ79" s="61"/>
      <c r="BSK79" s="61"/>
      <c r="BSL79" s="61"/>
      <c r="BSM79" s="61"/>
      <c r="BSN79" s="61"/>
      <c r="BSO79" s="61"/>
      <c r="BSP79" s="61"/>
      <c r="BSQ79" s="61"/>
      <c r="BSR79" s="61"/>
      <c r="BSS79" s="61"/>
      <c r="BST79" s="61"/>
      <c r="BSU79" s="61"/>
      <c r="BSV79" s="61"/>
      <c r="BSW79" s="61"/>
      <c r="BSX79" s="61"/>
      <c r="BSY79" s="61"/>
      <c r="BSZ79" s="61"/>
      <c r="BTA79" s="61"/>
      <c r="BTB79" s="61"/>
      <c r="BTC79" s="61"/>
      <c r="BTD79" s="61"/>
      <c r="BTE79" s="61"/>
      <c r="BTF79" s="61"/>
      <c r="BTG79" s="61"/>
      <c r="BTH79" s="61"/>
      <c r="BTI79" s="61"/>
      <c r="BTJ79" s="61"/>
      <c r="BTK79" s="61"/>
      <c r="BTL79" s="61"/>
      <c r="BTM79" s="61"/>
      <c r="BTN79" s="61"/>
      <c r="BTO79" s="61"/>
      <c r="BTP79" s="61"/>
      <c r="BTQ79" s="61"/>
      <c r="BTR79" s="61"/>
      <c r="BTS79" s="61"/>
      <c r="BTT79" s="61"/>
      <c r="BTU79" s="61"/>
      <c r="BTV79" s="61"/>
      <c r="BTW79" s="61"/>
      <c r="BTX79" s="61"/>
      <c r="BTY79" s="61"/>
      <c r="BTZ79" s="61"/>
      <c r="BUA79" s="61"/>
      <c r="BUB79" s="61"/>
      <c r="BUC79" s="61"/>
      <c r="BUD79" s="61"/>
      <c r="BUE79" s="61"/>
      <c r="BUF79" s="61"/>
      <c r="BUG79" s="61"/>
      <c r="BUH79" s="61"/>
      <c r="BUI79" s="61"/>
      <c r="BUJ79" s="61"/>
      <c r="BUK79" s="61"/>
      <c r="BUL79" s="61"/>
      <c r="BUM79" s="61"/>
      <c r="BUN79" s="61"/>
      <c r="BUO79" s="61"/>
      <c r="BUP79" s="61"/>
      <c r="BUQ79" s="61"/>
      <c r="BUR79" s="61"/>
      <c r="BUS79" s="61"/>
      <c r="BUT79" s="61"/>
      <c r="BUU79" s="61"/>
      <c r="BUV79" s="61"/>
      <c r="BUW79" s="61"/>
      <c r="BUX79" s="61"/>
      <c r="BUY79" s="61"/>
      <c r="BUZ79" s="61"/>
      <c r="BVA79" s="61"/>
      <c r="BVB79" s="61"/>
      <c r="BVC79" s="61"/>
      <c r="BVD79" s="61"/>
      <c r="BVE79" s="61"/>
      <c r="BVF79" s="61"/>
      <c r="BVG79" s="61"/>
      <c r="BVH79" s="61"/>
      <c r="BVI79" s="61"/>
      <c r="BVJ79" s="61"/>
      <c r="BVK79" s="61"/>
      <c r="BVL79" s="61"/>
      <c r="BVM79" s="61"/>
      <c r="BVN79" s="61"/>
      <c r="BVO79" s="61"/>
      <c r="BVP79" s="61"/>
      <c r="BVQ79" s="61"/>
      <c r="BVR79" s="61"/>
      <c r="BVS79" s="61"/>
      <c r="BVT79" s="61"/>
      <c r="BVU79" s="61"/>
      <c r="BVV79" s="61"/>
      <c r="BVW79" s="61"/>
      <c r="BVX79" s="61"/>
      <c r="BVY79" s="61"/>
      <c r="BVZ79" s="61"/>
      <c r="BWA79" s="61"/>
      <c r="BWB79" s="61"/>
      <c r="BWC79" s="61"/>
      <c r="BWD79" s="61"/>
      <c r="BWE79" s="61"/>
      <c r="BWF79" s="61"/>
      <c r="BWG79" s="61"/>
      <c r="BWH79" s="61"/>
      <c r="BWI79" s="61"/>
      <c r="BWJ79" s="61"/>
      <c r="BWK79" s="61"/>
      <c r="BWL79" s="61"/>
      <c r="BWM79" s="61"/>
      <c r="BWN79" s="61"/>
      <c r="BWO79" s="61"/>
      <c r="BWP79" s="61"/>
      <c r="BWQ79" s="61"/>
      <c r="BWR79" s="61"/>
      <c r="BWS79" s="61"/>
      <c r="BWT79" s="61"/>
      <c r="BWU79" s="61"/>
      <c r="BWV79" s="61"/>
      <c r="BWW79" s="61"/>
      <c r="BWX79" s="61"/>
      <c r="BWY79" s="61"/>
      <c r="BWZ79" s="61"/>
      <c r="BXA79" s="61"/>
      <c r="BXB79" s="61"/>
      <c r="BXC79" s="61"/>
      <c r="BXD79" s="61"/>
      <c r="BXE79" s="61"/>
      <c r="BXF79" s="61"/>
      <c r="BXG79" s="61"/>
      <c r="BXH79" s="61"/>
      <c r="BXI79" s="61"/>
      <c r="BXJ79" s="61"/>
      <c r="BXK79" s="61"/>
      <c r="BXL79" s="61"/>
      <c r="BXM79" s="61"/>
      <c r="BXN79" s="61"/>
      <c r="BXO79" s="61"/>
      <c r="BXP79" s="61"/>
      <c r="BXQ79" s="61"/>
      <c r="BXR79" s="61"/>
      <c r="BXS79" s="61"/>
      <c r="BXT79" s="61"/>
      <c r="BXU79" s="61"/>
      <c r="BXV79" s="61"/>
      <c r="BXW79" s="61"/>
      <c r="BXX79" s="61"/>
      <c r="BXY79" s="61"/>
      <c r="BXZ79" s="61"/>
      <c r="BYA79" s="61"/>
      <c r="BYB79" s="61"/>
      <c r="BYC79" s="61"/>
      <c r="BYD79" s="61"/>
      <c r="BYE79" s="61"/>
      <c r="BYF79" s="61"/>
      <c r="BYG79" s="61"/>
      <c r="BYH79" s="61"/>
      <c r="BYI79" s="61"/>
      <c r="BYJ79" s="61"/>
      <c r="BYK79" s="61"/>
      <c r="BYL79" s="61"/>
      <c r="BYM79" s="61"/>
      <c r="BYN79" s="61"/>
      <c r="BYO79" s="61"/>
      <c r="BYP79" s="61"/>
      <c r="BYQ79" s="61"/>
      <c r="BYR79" s="61"/>
      <c r="BYS79" s="61"/>
      <c r="BYT79" s="61"/>
      <c r="BYU79" s="61"/>
      <c r="BYV79" s="61"/>
      <c r="BYW79" s="61"/>
      <c r="BYX79" s="61"/>
      <c r="BYY79" s="61"/>
      <c r="BYZ79" s="61"/>
      <c r="BZA79" s="61"/>
      <c r="BZB79" s="61"/>
      <c r="BZC79" s="61"/>
      <c r="BZD79" s="61"/>
      <c r="BZE79" s="61"/>
      <c r="BZF79" s="61"/>
      <c r="BZG79" s="61"/>
      <c r="BZH79" s="61"/>
      <c r="BZI79" s="61"/>
      <c r="BZJ79" s="61"/>
      <c r="BZK79" s="61"/>
      <c r="BZL79" s="61"/>
      <c r="BZM79" s="61"/>
      <c r="BZN79" s="61"/>
      <c r="BZO79" s="61"/>
      <c r="BZP79" s="61"/>
      <c r="BZQ79" s="61"/>
      <c r="BZR79" s="61"/>
      <c r="BZS79" s="61"/>
      <c r="BZT79" s="61"/>
      <c r="BZU79" s="61"/>
      <c r="BZV79" s="61"/>
      <c r="BZW79" s="61"/>
      <c r="BZX79" s="61"/>
      <c r="BZY79" s="61"/>
      <c r="BZZ79" s="61"/>
      <c r="CAA79" s="61"/>
      <c r="CAB79" s="61"/>
      <c r="CAC79" s="61"/>
      <c r="CAD79" s="61"/>
      <c r="CAE79" s="61"/>
      <c r="CAF79" s="61"/>
      <c r="CAG79" s="61"/>
      <c r="CAH79" s="61"/>
      <c r="CAI79" s="61"/>
      <c r="CAJ79" s="61"/>
      <c r="CAK79" s="61"/>
      <c r="CAL79" s="61"/>
      <c r="CAM79" s="61"/>
      <c r="CAN79" s="61"/>
      <c r="CAO79" s="61"/>
      <c r="CAP79" s="61"/>
      <c r="CAQ79" s="61"/>
      <c r="CAR79" s="61"/>
      <c r="CAS79" s="61"/>
      <c r="CAT79" s="61"/>
      <c r="CAU79" s="61"/>
      <c r="CAV79" s="61"/>
      <c r="CAW79" s="61"/>
      <c r="CAX79" s="61"/>
      <c r="CAY79" s="61"/>
      <c r="CAZ79" s="61"/>
      <c r="CBA79" s="61"/>
      <c r="CBB79" s="61"/>
      <c r="CBC79" s="61"/>
      <c r="CBD79" s="61"/>
      <c r="CBE79" s="61"/>
      <c r="CBF79" s="61"/>
      <c r="CBG79" s="61"/>
      <c r="CBH79" s="61"/>
      <c r="CBI79" s="61"/>
      <c r="CBJ79" s="61"/>
      <c r="CBK79" s="61"/>
      <c r="CBL79" s="61"/>
      <c r="CBM79" s="61"/>
      <c r="CBN79" s="61"/>
      <c r="CBO79" s="61"/>
      <c r="CBP79" s="61"/>
      <c r="CBQ79" s="61"/>
      <c r="CBR79" s="61"/>
      <c r="CBS79" s="61"/>
      <c r="CBT79" s="61"/>
      <c r="CBU79" s="61"/>
      <c r="CBV79" s="61"/>
      <c r="CBW79" s="61"/>
      <c r="CBX79" s="61"/>
      <c r="CBY79" s="61"/>
      <c r="CBZ79" s="61"/>
      <c r="CCA79" s="61"/>
      <c r="CCB79" s="61"/>
      <c r="CCC79" s="61"/>
      <c r="CCD79" s="61"/>
      <c r="CCE79" s="61"/>
      <c r="CCF79" s="61"/>
      <c r="CCG79" s="61"/>
      <c r="CCH79" s="61"/>
      <c r="CCI79" s="61"/>
      <c r="CCJ79" s="61"/>
      <c r="CCK79" s="61"/>
      <c r="CCL79" s="61"/>
      <c r="CCM79" s="61"/>
      <c r="CCN79" s="61"/>
      <c r="CCO79" s="61"/>
      <c r="CCP79" s="61"/>
      <c r="CCQ79" s="61"/>
      <c r="CCR79" s="61"/>
      <c r="CCS79" s="61"/>
      <c r="CCT79" s="61"/>
      <c r="CCU79" s="61"/>
      <c r="CCV79" s="61"/>
      <c r="CCW79" s="61"/>
      <c r="CCX79" s="61"/>
      <c r="CCY79" s="61"/>
      <c r="CCZ79" s="61"/>
      <c r="CDA79" s="61"/>
      <c r="CDB79" s="61"/>
      <c r="CDC79" s="61"/>
      <c r="CDD79" s="61"/>
      <c r="CDE79" s="61"/>
      <c r="CDF79" s="61"/>
      <c r="CDG79" s="61"/>
      <c r="CDH79" s="61"/>
      <c r="CDI79" s="61"/>
      <c r="CDJ79" s="61"/>
      <c r="CDK79" s="61"/>
      <c r="CDL79" s="61"/>
      <c r="CDM79" s="61"/>
      <c r="CDN79" s="61"/>
      <c r="CDO79" s="61"/>
      <c r="CDP79" s="61"/>
      <c r="CDQ79" s="61"/>
      <c r="CDR79" s="61"/>
      <c r="CDS79" s="61"/>
      <c r="CDT79" s="61"/>
      <c r="CDU79" s="61"/>
      <c r="CDV79" s="61"/>
      <c r="CDW79" s="61"/>
      <c r="CDX79" s="61"/>
      <c r="CDY79" s="61"/>
      <c r="CDZ79" s="61"/>
      <c r="CEA79" s="61"/>
      <c r="CEB79" s="61"/>
      <c r="CEC79" s="61"/>
      <c r="CED79" s="61"/>
      <c r="CEE79" s="61"/>
      <c r="CEF79" s="61"/>
      <c r="CEG79" s="61"/>
      <c r="CEH79" s="61"/>
      <c r="CEI79" s="61"/>
      <c r="CEJ79" s="61"/>
      <c r="CEK79" s="61"/>
      <c r="CEL79" s="61"/>
      <c r="CEM79" s="61"/>
      <c r="CEN79" s="61"/>
      <c r="CEO79" s="61"/>
      <c r="CEP79" s="61"/>
      <c r="CEQ79" s="61"/>
      <c r="CER79" s="61"/>
      <c r="CES79" s="61"/>
      <c r="CET79" s="61"/>
      <c r="CEU79" s="61"/>
      <c r="CEV79" s="61"/>
      <c r="CEW79" s="61"/>
      <c r="CEX79" s="61"/>
      <c r="CEY79" s="61"/>
      <c r="CEZ79" s="61"/>
      <c r="CFA79" s="61"/>
      <c r="CFB79" s="61"/>
      <c r="CFC79" s="61"/>
      <c r="CFD79" s="61"/>
      <c r="CFE79" s="61"/>
      <c r="CFF79" s="61"/>
      <c r="CFG79" s="61"/>
      <c r="CFH79" s="61"/>
      <c r="CFI79" s="61"/>
      <c r="CFJ79" s="61"/>
      <c r="CFK79" s="61"/>
      <c r="CFL79" s="61"/>
      <c r="CFM79" s="61"/>
      <c r="CFN79" s="61"/>
      <c r="CFO79" s="61"/>
      <c r="CFP79" s="61"/>
      <c r="CFQ79" s="61"/>
      <c r="CFR79" s="61"/>
      <c r="CFS79" s="61"/>
      <c r="CFT79" s="61"/>
      <c r="CFU79" s="61"/>
      <c r="CFV79" s="61"/>
      <c r="CFW79" s="61"/>
      <c r="CFX79" s="61"/>
      <c r="CFY79" s="61"/>
      <c r="CFZ79" s="61"/>
      <c r="CGA79" s="61"/>
      <c r="CGB79" s="61"/>
      <c r="CGC79" s="61"/>
      <c r="CGD79" s="61"/>
      <c r="CGE79" s="61"/>
      <c r="CGF79" s="61"/>
      <c r="CGG79" s="61"/>
      <c r="CGH79" s="61"/>
      <c r="CGI79" s="61"/>
      <c r="CGJ79" s="61"/>
      <c r="CGK79" s="61"/>
      <c r="CGL79" s="61"/>
      <c r="CGM79" s="61"/>
      <c r="CGN79" s="61"/>
      <c r="CGO79" s="61"/>
      <c r="CGP79" s="61"/>
      <c r="CGQ79" s="61"/>
      <c r="CGR79" s="61"/>
      <c r="CGS79" s="61"/>
      <c r="CGT79" s="61"/>
      <c r="CGU79" s="61"/>
      <c r="CGV79" s="61"/>
      <c r="CGW79" s="61"/>
      <c r="CGX79" s="61"/>
      <c r="CGY79" s="61"/>
      <c r="CGZ79" s="61"/>
      <c r="CHA79" s="61"/>
      <c r="CHB79" s="61"/>
      <c r="CHC79" s="61"/>
      <c r="CHD79" s="61"/>
      <c r="CHE79" s="61"/>
      <c r="CHF79" s="61"/>
      <c r="CHG79" s="61"/>
      <c r="CHH79" s="61"/>
      <c r="CHI79" s="61"/>
      <c r="CHJ79" s="61"/>
      <c r="CHK79" s="61"/>
      <c r="CHL79" s="61"/>
      <c r="CHM79" s="61"/>
      <c r="CHN79" s="61"/>
      <c r="CHO79" s="61"/>
      <c r="CHP79" s="61"/>
      <c r="CHQ79" s="61"/>
      <c r="CHR79" s="61"/>
      <c r="CHS79" s="61"/>
      <c r="CHT79" s="61"/>
      <c r="CHU79" s="61"/>
      <c r="CHV79" s="61"/>
      <c r="CHW79" s="61"/>
      <c r="CHX79" s="61"/>
      <c r="CHY79" s="61"/>
      <c r="CHZ79" s="61"/>
      <c r="CIA79" s="61"/>
      <c r="CIB79" s="61"/>
      <c r="CIC79" s="61"/>
      <c r="CID79" s="61"/>
      <c r="CIE79" s="61"/>
      <c r="CIF79" s="61"/>
      <c r="CIG79" s="61"/>
      <c r="CIH79" s="61"/>
      <c r="CII79" s="61"/>
      <c r="CIJ79" s="61"/>
      <c r="CIK79" s="61"/>
      <c r="CIL79" s="61"/>
      <c r="CIM79" s="61"/>
      <c r="CIN79" s="61"/>
      <c r="CIO79" s="61"/>
      <c r="CIP79" s="61"/>
      <c r="CIQ79" s="61"/>
      <c r="CIR79" s="61"/>
      <c r="CIS79" s="61"/>
      <c r="CIT79" s="61"/>
      <c r="CIU79" s="61"/>
      <c r="CIV79" s="61"/>
      <c r="CIW79" s="61"/>
      <c r="CIX79" s="61"/>
      <c r="CIY79" s="61"/>
      <c r="CIZ79" s="61"/>
      <c r="CJA79" s="61"/>
      <c r="CJB79" s="61"/>
      <c r="CJC79" s="61"/>
      <c r="CJD79" s="61"/>
      <c r="CJE79" s="61"/>
      <c r="CJF79" s="61"/>
      <c r="CJG79" s="61"/>
      <c r="CJH79" s="61"/>
      <c r="CJI79" s="61"/>
      <c r="CJJ79" s="61"/>
      <c r="CJK79" s="61"/>
      <c r="CJL79" s="61"/>
      <c r="CJM79" s="61"/>
      <c r="CJN79" s="61"/>
      <c r="CJO79" s="61"/>
      <c r="CJP79" s="61"/>
      <c r="CJQ79" s="61"/>
      <c r="CJR79" s="61"/>
      <c r="CJS79" s="61"/>
      <c r="CJT79" s="61"/>
      <c r="CJU79" s="61"/>
      <c r="CJV79" s="61"/>
      <c r="CJW79" s="61"/>
      <c r="CJX79" s="61"/>
      <c r="CJY79" s="61"/>
      <c r="CJZ79" s="61"/>
      <c r="CKA79" s="61"/>
      <c r="CKB79" s="61"/>
      <c r="CKC79" s="61"/>
      <c r="CKD79" s="61"/>
      <c r="CKE79" s="61"/>
      <c r="CKF79" s="61"/>
      <c r="CKG79" s="61"/>
      <c r="CKH79" s="61"/>
      <c r="CKI79" s="61"/>
      <c r="CKJ79" s="61"/>
      <c r="CKK79" s="61"/>
      <c r="CKL79" s="61"/>
      <c r="CKM79" s="61"/>
      <c r="CKN79" s="61"/>
      <c r="CKO79" s="61"/>
      <c r="CKP79" s="61"/>
      <c r="CKQ79" s="61"/>
      <c r="CKR79" s="61"/>
      <c r="CKS79" s="61"/>
      <c r="CKT79" s="61"/>
      <c r="CKU79" s="61"/>
      <c r="CKV79" s="61"/>
      <c r="CKW79" s="61"/>
      <c r="CKX79" s="61"/>
      <c r="CKY79" s="61"/>
      <c r="CKZ79" s="61"/>
      <c r="CLA79" s="61"/>
      <c r="CLB79" s="61"/>
      <c r="CLC79" s="61"/>
      <c r="CLD79" s="61"/>
      <c r="CLE79" s="61"/>
      <c r="CLF79" s="61"/>
      <c r="CLG79" s="61"/>
      <c r="CLH79" s="61"/>
      <c r="CLI79" s="61"/>
      <c r="CLJ79" s="61"/>
      <c r="CLK79" s="61"/>
      <c r="CLL79" s="61"/>
      <c r="CLM79" s="61"/>
      <c r="CLN79" s="61"/>
      <c r="CLO79" s="61"/>
      <c r="CLP79" s="61"/>
      <c r="CLQ79" s="61"/>
      <c r="CLR79" s="61"/>
      <c r="CLS79" s="61"/>
      <c r="CLT79" s="61"/>
      <c r="CLU79" s="61"/>
      <c r="CLV79" s="61"/>
      <c r="CLW79" s="61"/>
      <c r="CLX79" s="61"/>
      <c r="CLY79" s="61"/>
      <c r="CLZ79" s="61"/>
      <c r="CMA79" s="61"/>
      <c r="CMB79" s="61"/>
      <c r="CMC79" s="61"/>
      <c r="CMD79" s="61"/>
      <c r="CME79" s="61"/>
      <c r="CMF79" s="61"/>
      <c r="CMG79" s="61"/>
      <c r="CMH79" s="61"/>
      <c r="CMI79" s="61"/>
      <c r="CMJ79" s="61"/>
      <c r="CMK79" s="61"/>
      <c r="CML79" s="61"/>
      <c r="CMM79" s="61"/>
      <c r="CMN79" s="61"/>
      <c r="CMO79" s="61"/>
      <c r="CMP79" s="61"/>
      <c r="CMQ79" s="61"/>
      <c r="CMR79" s="61"/>
      <c r="CMS79" s="61"/>
      <c r="CMT79" s="61"/>
      <c r="CMU79" s="61"/>
      <c r="CMV79" s="61"/>
      <c r="CMW79" s="61"/>
      <c r="CMX79" s="61"/>
      <c r="CMY79" s="61"/>
      <c r="CMZ79" s="61"/>
      <c r="CNA79" s="61"/>
      <c r="CNB79" s="61"/>
      <c r="CNC79" s="61"/>
      <c r="CND79" s="61"/>
      <c r="CNE79" s="61"/>
      <c r="CNF79" s="61"/>
      <c r="CNG79" s="61"/>
      <c r="CNH79" s="61"/>
      <c r="CNI79" s="61"/>
      <c r="CNJ79" s="61"/>
      <c r="CNK79" s="61"/>
      <c r="CNL79" s="61"/>
      <c r="CNM79" s="61"/>
      <c r="CNN79" s="61"/>
      <c r="CNO79" s="61"/>
      <c r="CNP79" s="61"/>
      <c r="CNQ79" s="61"/>
      <c r="CNR79" s="61"/>
      <c r="CNS79" s="61"/>
      <c r="CNT79" s="61"/>
      <c r="CNU79" s="61"/>
      <c r="CNV79" s="61"/>
      <c r="CNW79" s="61"/>
      <c r="CNX79" s="61"/>
      <c r="CNY79" s="61"/>
      <c r="CNZ79" s="61"/>
      <c r="COA79" s="61"/>
      <c r="COB79" s="61"/>
      <c r="COC79" s="61"/>
      <c r="COD79" s="61"/>
      <c r="COE79" s="61"/>
      <c r="COF79" s="61"/>
      <c r="COG79" s="61"/>
      <c r="COH79" s="61"/>
      <c r="COI79" s="61"/>
      <c r="COJ79" s="61"/>
      <c r="COK79" s="61"/>
      <c r="COL79" s="61"/>
      <c r="COM79" s="61"/>
      <c r="CON79" s="61"/>
      <c r="COO79" s="61"/>
      <c r="COP79" s="61"/>
      <c r="COQ79" s="61"/>
      <c r="COR79" s="61"/>
      <c r="COS79" s="61"/>
      <c r="COT79" s="61"/>
      <c r="COU79" s="61"/>
      <c r="COV79" s="61"/>
      <c r="COW79" s="61"/>
      <c r="COX79" s="61"/>
      <c r="COY79" s="61"/>
      <c r="COZ79" s="61"/>
      <c r="CPA79" s="61"/>
      <c r="CPB79" s="61"/>
      <c r="CPC79" s="61"/>
      <c r="CPD79" s="61"/>
      <c r="CPE79" s="61"/>
      <c r="CPF79" s="61"/>
      <c r="CPG79" s="61"/>
      <c r="CPH79" s="61"/>
      <c r="CPI79" s="61"/>
      <c r="CPJ79" s="61"/>
      <c r="CPK79" s="61"/>
      <c r="CPL79" s="61"/>
      <c r="CPM79" s="61"/>
      <c r="CPN79" s="61"/>
      <c r="CPO79" s="61"/>
      <c r="CPP79" s="61"/>
      <c r="CPQ79" s="61"/>
      <c r="CPR79" s="61"/>
      <c r="CPS79" s="61"/>
      <c r="CPT79" s="61"/>
      <c r="CPU79" s="61"/>
      <c r="CPV79" s="61"/>
      <c r="CPW79" s="61"/>
      <c r="CPX79" s="61"/>
      <c r="CPY79" s="61"/>
      <c r="CPZ79" s="61"/>
      <c r="CQA79" s="61"/>
      <c r="CQB79" s="61"/>
      <c r="CQC79" s="61"/>
      <c r="CQD79" s="61"/>
      <c r="CQE79" s="61"/>
      <c r="CQF79" s="61"/>
      <c r="CQG79" s="61"/>
      <c r="CQH79" s="61"/>
      <c r="CQI79" s="61"/>
      <c r="CQJ79" s="61"/>
      <c r="CQK79" s="61"/>
      <c r="CQL79" s="61"/>
      <c r="CQM79" s="61"/>
      <c r="CQN79" s="61"/>
      <c r="CQO79" s="61"/>
      <c r="CQP79" s="61"/>
      <c r="CQQ79" s="61"/>
      <c r="CQR79" s="61"/>
      <c r="CQS79" s="61"/>
      <c r="CQT79" s="61"/>
      <c r="CQU79" s="61"/>
      <c r="CQV79" s="61"/>
      <c r="CQW79" s="61"/>
      <c r="CQX79" s="61"/>
      <c r="CQY79" s="61"/>
      <c r="CQZ79" s="61"/>
      <c r="CRA79" s="61"/>
      <c r="CRB79" s="61"/>
      <c r="CRC79" s="61"/>
      <c r="CRD79" s="61"/>
      <c r="CRE79" s="61"/>
      <c r="CRF79" s="61"/>
      <c r="CRG79" s="61"/>
      <c r="CRH79" s="61"/>
      <c r="CRI79" s="61"/>
      <c r="CRJ79" s="61"/>
      <c r="CRK79" s="61"/>
      <c r="CRL79" s="61"/>
      <c r="CRM79" s="61"/>
      <c r="CRN79" s="61"/>
      <c r="CRO79" s="61"/>
      <c r="CRP79" s="61"/>
      <c r="CRQ79" s="61"/>
      <c r="CRR79" s="61"/>
      <c r="CRS79" s="61"/>
      <c r="CRT79" s="61"/>
      <c r="CRU79" s="61"/>
      <c r="CRV79" s="61"/>
      <c r="CRW79" s="61"/>
      <c r="CRX79" s="61"/>
      <c r="CRY79" s="61"/>
      <c r="CRZ79" s="61"/>
      <c r="CSA79" s="61"/>
      <c r="CSB79" s="61"/>
      <c r="CSC79" s="61"/>
      <c r="CSD79" s="61"/>
      <c r="CSE79" s="61"/>
      <c r="CSF79" s="61"/>
      <c r="CSG79" s="61"/>
      <c r="CSH79" s="61"/>
      <c r="CSI79" s="61"/>
      <c r="CSJ79" s="61"/>
      <c r="CSK79" s="61"/>
      <c r="CSL79" s="61"/>
      <c r="CSM79" s="61"/>
      <c r="CSN79" s="61"/>
      <c r="CSO79" s="61"/>
      <c r="CSP79" s="61"/>
      <c r="CSQ79" s="61"/>
      <c r="CSR79" s="61"/>
      <c r="CSS79" s="61"/>
      <c r="CST79" s="61"/>
      <c r="CSU79" s="61"/>
      <c r="CSV79" s="61"/>
      <c r="CSW79" s="61"/>
      <c r="CSX79" s="61"/>
      <c r="CSY79" s="61"/>
      <c r="CSZ79" s="61"/>
      <c r="CTA79" s="61"/>
      <c r="CTB79" s="61"/>
      <c r="CTC79" s="61"/>
      <c r="CTD79" s="61"/>
      <c r="CTE79" s="61"/>
      <c r="CTF79" s="61"/>
      <c r="CTG79" s="61"/>
      <c r="CTH79" s="61"/>
      <c r="CTI79" s="61"/>
      <c r="CTJ79" s="61"/>
      <c r="CTK79" s="61"/>
      <c r="CTL79" s="61"/>
      <c r="CTM79" s="61"/>
      <c r="CTN79" s="61"/>
      <c r="CTO79" s="61"/>
      <c r="CTP79" s="61"/>
      <c r="CTQ79" s="61"/>
      <c r="CTR79" s="61"/>
      <c r="CTS79" s="61"/>
      <c r="CTT79" s="61"/>
      <c r="CTU79" s="61"/>
      <c r="CTV79" s="61"/>
      <c r="CTW79" s="61"/>
      <c r="CTX79" s="61"/>
      <c r="CTY79" s="61"/>
      <c r="CTZ79" s="61"/>
      <c r="CUA79" s="61"/>
      <c r="CUB79" s="61"/>
      <c r="CUC79" s="61"/>
      <c r="CUD79" s="61"/>
      <c r="CUE79" s="61"/>
      <c r="CUF79" s="61"/>
      <c r="CUG79" s="61"/>
      <c r="CUH79" s="61"/>
      <c r="CUI79" s="61"/>
      <c r="CUJ79" s="61"/>
      <c r="CUK79" s="61"/>
      <c r="CUL79" s="61"/>
      <c r="CUM79" s="61"/>
      <c r="CUN79" s="61"/>
      <c r="CUO79" s="61"/>
      <c r="CUP79" s="61"/>
      <c r="CUQ79" s="61"/>
      <c r="CUR79" s="61"/>
      <c r="CUS79" s="61"/>
      <c r="CUT79" s="61"/>
      <c r="CUU79" s="61"/>
      <c r="CUV79" s="61"/>
      <c r="CUW79" s="61"/>
      <c r="CUX79" s="61"/>
      <c r="CUY79" s="61"/>
      <c r="CUZ79" s="61"/>
      <c r="CVA79" s="61"/>
      <c r="CVB79" s="61"/>
      <c r="CVC79" s="61"/>
      <c r="CVD79" s="61"/>
      <c r="CVE79" s="61"/>
      <c r="CVF79" s="61"/>
      <c r="CVG79" s="61"/>
      <c r="CVH79" s="61"/>
      <c r="CVI79" s="61"/>
      <c r="CVJ79" s="61"/>
      <c r="CVK79" s="61"/>
      <c r="CVL79" s="61"/>
      <c r="CVM79" s="61"/>
      <c r="CVN79" s="61"/>
      <c r="CVO79" s="61"/>
      <c r="CVP79" s="61"/>
      <c r="CVQ79" s="61"/>
      <c r="CVR79" s="61"/>
      <c r="CVS79" s="61"/>
      <c r="CVT79" s="61"/>
      <c r="CVU79" s="61"/>
      <c r="CVV79" s="61"/>
      <c r="CVW79" s="61"/>
      <c r="CVX79" s="61"/>
      <c r="CVY79" s="61"/>
      <c r="CVZ79" s="61"/>
      <c r="CWA79" s="61"/>
      <c r="CWB79" s="61"/>
      <c r="CWC79" s="61"/>
      <c r="CWD79" s="61"/>
      <c r="CWE79" s="61"/>
      <c r="CWF79" s="61"/>
      <c r="CWG79" s="61"/>
      <c r="CWH79" s="61"/>
      <c r="CWI79" s="61"/>
      <c r="CWJ79" s="61"/>
      <c r="CWK79" s="61"/>
      <c r="CWL79" s="61"/>
      <c r="CWM79" s="61"/>
      <c r="CWN79" s="61"/>
      <c r="CWO79" s="61"/>
      <c r="CWP79" s="61"/>
      <c r="CWQ79" s="61"/>
      <c r="CWR79" s="61"/>
      <c r="CWS79" s="61"/>
      <c r="CWT79" s="61"/>
      <c r="CWU79" s="61"/>
      <c r="CWV79" s="61"/>
      <c r="CWW79" s="61"/>
      <c r="CWX79" s="61"/>
      <c r="CWY79" s="61"/>
      <c r="CWZ79" s="61"/>
      <c r="CXA79" s="61"/>
      <c r="CXB79" s="61"/>
      <c r="CXC79" s="61"/>
      <c r="CXD79" s="61"/>
      <c r="CXE79" s="61"/>
      <c r="CXF79" s="61"/>
      <c r="CXG79" s="61"/>
      <c r="CXH79" s="61"/>
      <c r="CXI79" s="61"/>
      <c r="CXJ79" s="61"/>
      <c r="CXK79" s="61"/>
      <c r="CXL79" s="61"/>
      <c r="CXM79" s="61"/>
      <c r="CXN79" s="61"/>
      <c r="CXO79" s="61"/>
      <c r="CXP79" s="61"/>
      <c r="CXQ79" s="61"/>
      <c r="CXR79" s="61"/>
      <c r="CXS79" s="61"/>
      <c r="CXT79" s="61"/>
      <c r="CXU79" s="61"/>
      <c r="CXV79" s="61"/>
      <c r="CXW79" s="61"/>
      <c r="CXX79" s="61"/>
      <c r="CXY79" s="61"/>
      <c r="CXZ79" s="61"/>
      <c r="CYA79" s="61"/>
      <c r="CYB79" s="61"/>
      <c r="CYC79" s="61"/>
      <c r="CYD79" s="61"/>
      <c r="CYE79" s="61"/>
      <c r="CYF79" s="61"/>
      <c r="CYG79" s="61"/>
      <c r="CYH79" s="61"/>
      <c r="CYI79" s="61"/>
      <c r="CYJ79" s="61"/>
      <c r="CYK79" s="61"/>
      <c r="CYL79" s="61"/>
      <c r="CYM79" s="61"/>
      <c r="CYN79" s="61"/>
      <c r="CYO79" s="61"/>
      <c r="CYP79" s="61"/>
      <c r="CYQ79" s="61"/>
      <c r="CYR79" s="61"/>
      <c r="CYS79" s="61"/>
      <c r="CYT79" s="61"/>
      <c r="CYU79" s="61"/>
      <c r="CYV79" s="61"/>
      <c r="CYW79" s="61"/>
      <c r="CYX79" s="61"/>
      <c r="CYY79" s="61"/>
      <c r="CYZ79" s="61"/>
      <c r="CZA79" s="61"/>
      <c r="CZB79" s="61"/>
      <c r="CZC79" s="61"/>
      <c r="CZD79" s="61"/>
      <c r="CZE79" s="61"/>
      <c r="CZF79" s="61"/>
      <c r="CZG79" s="61"/>
      <c r="CZH79" s="61"/>
      <c r="CZI79" s="61"/>
      <c r="CZJ79" s="61"/>
      <c r="CZK79" s="61"/>
      <c r="CZL79" s="61"/>
      <c r="CZM79" s="61"/>
      <c r="CZN79" s="61"/>
      <c r="CZO79" s="61"/>
      <c r="CZP79" s="61"/>
      <c r="CZQ79" s="61"/>
      <c r="CZR79" s="61"/>
      <c r="CZS79" s="61"/>
      <c r="CZT79" s="61"/>
      <c r="CZU79" s="61"/>
      <c r="CZV79" s="61"/>
      <c r="CZW79" s="61"/>
      <c r="CZX79" s="61"/>
      <c r="CZY79" s="61"/>
      <c r="CZZ79" s="61"/>
      <c r="DAA79" s="61"/>
      <c r="DAB79" s="61"/>
      <c r="DAC79" s="61"/>
      <c r="DAD79" s="61"/>
      <c r="DAE79" s="61"/>
      <c r="DAF79" s="61"/>
      <c r="DAG79" s="61"/>
      <c r="DAH79" s="61"/>
      <c r="DAI79" s="61"/>
      <c r="DAJ79" s="61"/>
      <c r="DAK79" s="61"/>
      <c r="DAL79" s="61"/>
      <c r="DAM79" s="61"/>
      <c r="DAN79" s="61"/>
      <c r="DAO79" s="61"/>
      <c r="DAP79" s="61"/>
      <c r="DAQ79" s="61"/>
      <c r="DAR79" s="61"/>
      <c r="DAS79" s="61"/>
      <c r="DAT79" s="61"/>
      <c r="DAU79" s="61"/>
      <c r="DAV79" s="61"/>
      <c r="DAW79" s="61"/>
      <c r="DAX79" s="61"/>
      <c r="DAY79" s="61"/>
      <c r="DAZ79" s="61"/>
      <c r="DBA79" s="61"/>
      <c r="DBB79" s="61"/>
      <c r="DBC79" s="61"/>
      <c r="DBD79" s="61"/>
      <c r="DBE79" s="61"/>
      <c r="DBF79" s="61"/>
      <c r="DBG79" s="61"/>
      <c r="DBH79" s="61"/>
      <c r="DBI79" s="61"/>
      <c r="DBJ79" s="61"/>
      <c r="DBK79" s="61"/>
      <c r="DBL79" s="61"/>
      <c r="DBM79" s="61"/>
      <c r="DBN79" s="61"/>
      <c r="DBO79" s="61"/>
      <c r="DBP79" s="61"/>
      <c r="DBQ79" s="61"/>
      <c r="DBR79" s="61"/>
      <c r="DBS79" s="61"/>
      <c r="DBT79" s="61"/>
      <c r="DBU79" s="61"/>
      <c r="DBV79" s="61"/>
      <c r="DBW79" s="61"/>
      <c r="DBX79" s="61"/>
      <c r="DBY79" s="61"/>
      <c r="DBZ79" s="61"/>
      <c r="DCA79" s="61"/>
      <c r="DCB79" s="61"/>
      <c r="DCC79" s="61"/>
      <c r="DCD79" s="61"/>
      <c r="DCE79" s="61"/>
      <c r="DCF79" s="61"/>
      <c r="DCG79" s="61"/>
      <c r="DCH79" s="61"/>
      <c r="DCI79" s="61"/>
      <c r="DCJ79" s="61"/>
      <c r="DCK79" s="61"/>
      <c r="DCL79" s="61"/>
      <c r="DCM79" s="61"/>
      <c r="DCN79" s="61"/>
      <c r="DCO79" s="61"/>
      <c r="DCP79" s="61"/>
      <c r="DCQ79" s="61"/>
      <c r="DCR79" s="61"/>
      <c r="DCS79" s="61"/>
      <c r="DCT79" s="61"/>
      <c r="DCU79" s="61"/>
      <c r="DCV79" s="61"/>
      <c r="DCW79" s="61"/>
      <c r="DCX79" s="61"/>
      <c r="DCY79" s="61"/>
      <c r="DCZ79" s="61"/>
      <c r="DDA79" s="61"/>
      <c r="DDB79" s="61"/>
      <c r="DDC79" s="61"/>
      <c r="DDD79" s="61"/>
      <c r="DDE79" s="61"/>
      <c r="DDF79" s="61"/>
      <c r="DDG79" s="61"/>
      <c r="DDH79" s="61"/>
      <c r="DDI79" s="61"/>
      <c r="DDJ79" s="61"/>
      <c r="DDK79" s="61"/>
      <c r="DDL79" s="61"/>
      <c r="DDM79" s="61"/>
      <c r="DDN79" s="61"/>
      <c r="DDO79" s="61"/>
      <c r="DDP79" s="61"/>
      <c r="DDQ79" s="61"/>
      <c r="DDR79" s="61"/>
      <c r="DDS79" s="61"/>
      <c r="DDT79" s="61"/>
      <c r="DDU79" s="61"/>
      <c r="DDV79" s="61"/>
      <c r="DDW79" s="61"/>
      <c r="DDX79" s="61"/>
      <c r="DDY79" s="61"/>
      <c r="DDZ79" s="61"/>
      <c r="DEA79" s="61"/>
      <c r="DEB79" s="61"/>
      <c r="DEC79" s="61"/>
      <c r="DED79" s="61"/>
      <c r="DEE79" s="61"/>
      <c r="DEF79" s="61"/>
      <c r="DEG79" s="61"/>
      <c r="DEH79" s="61"/>
      <c r="DEI79" s="61"/>
      <c r="DEJ79" s="61"/>
      <c r="DEK79" s="61"/>
      <c r="DEL79" s="61"/>
      <c r="DEM79" s="61"/>
      <c r="DEN79" s="61"/>
      <c r="DEO79" s="61"/>
      <c r="DEP79" s="61"/>
      <c r="DEQ79" s="61"/>
      <c r="DER79" s="61"/>
      <c r="DES79" s="61"/>
      <c r="DET79" s="61"/>
      <c r="DEU79" s="61"/>
      <c r="DEV79" s="61"/>
      <c r="DEW79" s="61"/>
      <c r="DEX79" s="61"/>
      <c r="DEY79" s="61"/>
      <c r="DEZ79" s="61"/>
      <c r="DFA79" s="61"/>
      <c r="DFB79" s="61"/>
      <c r="DFC79" s="61"/>
      <c r="DFD79" s="61"/>
      <c r="DFE79" s="61"/>
      <c r="DFF79" s="61"/>
      <c r="DFG79" s="61"/>
      <c r="DFH79" s="61"/>
      <c r="DFI79" s="61"/>
      <c r="DFJ79" s="61"/>
      <c r="DFK79" s="61"/>
      <c r="DFL79" s="61"/>
      <c r="DFM79" s="61"/>
      <c r="DFN79" s="61"/>
      <c r="DFO79" s="61"/>
      <c r="DFP79" s="61"/>
      <c r="DFQ79" s="61"/>
      <c r="DFR79" s="61"/>
      <c r="DFS79" s="61"/>
      <c r="DFT79" s="61"/>
      <c r="DFU79" s="61"/>
      <c r="DFV79" s="61"/>
      <c r="DFW79" s="61"/>
      <c r="DFX79" s="61"/>
      <c r="DFY79" s="61"/>
      <c r="DFZ79" s="61"/>
      <c r="DGA79" s="61"/>
      <c r="DGB79" s="61"/>
      <c r="DGC79" s="61"/>
      <c r="DGD79" s="61"/>
      <c r="DGE79" s="61"/>
      <c r="DGF79" s="61"/>
      <c r="DGG79" s="61"/>
      <c r="DGH79" s="61"/>
      <c r="DGI79" s="61"/>
      <c r="DGJ79" s="61"/>
      <c r="DGK79" s="61"/>
      <c r="DGL79" s="61"/>
      <c r="DGM79" s="61"/>
      <c r="DGN79" s="61"/>
      <c r="DGO79" s="61"/>
      <c r="DGP79" s="61"/>
      <c r="DGQ79" s="61"/>
      <c r="DGR79" s="61"/>
      <c r="DGS79" s="61"/>
      <c r="DGT79" s="61"/>
      <c r="DGU79" s="61"/>
      <c r="DGV79" s="61"/>
      <c r="DGW79" s="61"/>
      <c r="DGX79" s="61"/>
      <c r="DGY79" s="61"/>
      <c r="DGZ79" s="61"/>
      <c r="DHA79" s="61"/>
      <c r="DHB79" s="61"/>
      <c r="DHC79" s="61"/>
      <c r="DHD79" s="61"/>
      <c r="DHE79" s="61"/>
      <c r="DHF79" s="61"/>
      <c r="DHG79" s="61"/>
      <c r="DHH79" s="61"/>
      <c r="DHI79" s="61"/>
      <c r="DHJ79" s="61"/>
      <c r="DHK79" s="61"/>
      <c r="DHL79" s="61"/>
      <c r="DHM79" s="61"/>
      <c r="DHN79" s="61"/>
      <c r="DHO79" s="61"/>
      <c r="DHP79" s="61"/>
      <c r="DHQ79" s="61"/>
      <c r="DHR79" s="61"/>
      <c r="DHS79" s="61"/>
      <c r="DHT79" s="61"/>
      <c r="DHU79" s="61"/>
      <c r="DHV79" s="61"/>
      <c r="DHW79" s="61"/>
      <c r="DHX79" s="61"/>
      <c r="DHY79" s="61"/>
      <c r="DHZ79" s="61"/>
      <c r="DIA79" s="61"/>
      <c r="DIB79" s="61"/>
      <c r="DIC79" s="61"/>
      <c r="DID79" s="61"/>
      <c r="DIE79" s="61"/>
      <c r="DIF79" s="61"/>
      <c r="DIG79" s="61"/>
      <c r="DIH79" s="61"/>
      <c r="DII79" s="61"/>
      <c r="DIJ79" s="61"/>
      <c r="DIK79" s="61"/>
      <c r="DIL79" s="61"/>
      <c r="DIM79" s="61"/>
      <c r="DIN79" s="61"/>
      <c r="DIO79" s="61"/>
      <c r="DIP79" s="61"/>
      <c r="DIQ79" s="61"/>
      <c r="DIR79" s="61"/>
      <c r="DIS79" s="61"/>
      <c r="DIT79" s="61"/>
      <c r="DIU79" s="61"/>
      <c r="DIV79" s="61"/>
      <c r="DIW79" s="61"/>
      <c r="DIX79" s="61"/>
      <c r="DIY79" s="61"/>
      <c r="DIZ79" s="61"/>
      <c r="DJA79" s="61"/>
      <c r="DJB79" s="61"/>
      <c r="DJC79" s="61"/>
      <c r="DJD79" s="61"/>
      <c r="DJE79" s="61"/>
      <c r="DJF79" s="61"/>
      <c r="DJG79" s="61"/>
      <c r="DJH79" s="61"/>
      <c r="DJI79" s="61"/>
      <c r="DJJ79" s="61"/>
      <c r="DJK79" s="61"/>
      <c r="DJL79" s="61"/>
      <c r="DJM79" s="61"/>
      <c r="DJN79" s="61"/>
      <c r="DJO79" s="61"/>
      <c r="DJP79" s="61"/>
      <c r="DJQ79" s="61"/>
      <c r="DJR79" s="61"/>
      <c r="DJS79" s="61"/>
      <c r="DJT79" s="61"/>
      <c r="DJU79" s="61"/>
      <c r="DJV79" s="61"/>
      <c r="DJW79" s="61"/>
      <c r="DJX79" s="61"/>
      <c r="DJY79" s="61"/>
      <c r="DJZ79" s="61"/>
      <c r="DKA79" s="61"/>
      <c r="DKB79" s="61"/>
      <c r="DKC79" s="61"/>
      <c r="DKD79" s="61"/>
      <c r="DKE79" s="61"/>
      <c r="DKF79" s="61"/>
      <c r="DKG79" s="61"/>
      <c r="DKH79" s="61"/>
      <c r="DKI79" s="61"/>
      <c r="DKJ79" s="61"/>
      <c r="DKK79" s="61"/>
      <c r="DKL79" s="61"/>
      <c r="DKM79" s="61"/>
      <c r="DKN79" s="61"/>
      <c r="DKO79" s="61"/>
      <c r="DKP79" s="61"/>
      <c r="DKQ79" s="61"/>
      <c r="DKR79" s="61"/>
      <c r="DKS79" s="61"/>
      <c r="DKT79" s="61"/>
      <c r="DKU79" s="61"/>
      <c r="DKV79" s="61"/>
      <c r="DKW79" s="61"/>
      <c r="DKX79" s="61"/>
      <c r="DKY79" s="61"/>
      <c r="DKZ79" s="61"/>
      <c r="DLA79" s="61"/>
      <c r="DLB79" s="61"/>
      <c r="DLC79" s="61"/>
      <c r="DLD79" s="61"/>
      <c r="DLE79" s="61"/>
      <c r="DLF79" s="61"/>
      <c r="DLG79" s="61"/>
      <c r="DLH79" s="61"/>
      <c r="DLI79" s="61"/>
      <c r="DLJ79" s="61"/>
      <c r="DLK79" s="61"/>
      <c r="DLL79" s="61"/>
      <c r="DLM79" s="61"/>
      <c r="DLN79" s="61"/>
      <c r="DLO79" s="61"/>
      <c r="DLP79" s="61"/>
      <c r="DLQ79" s="61"/>
      <c r="DLR79" s="61"/>
      <c r="DLS79" s="61"/>
      <c r="DLT79" s="61"/>
      <c r="DLU79" s="61"/>
      <c r="DLV79" s="61"/>
      <c r="DLW79" s="61"/>
      <c r="DLX79" s="61"/>
      <c r="DLY79" s="61"/>
      <c r="DLZ79" s="61"/>
      <c r="DMA79" s="61"/>
      <c r="DMB79" s="61"/>
      <c r="DMC79" s="61"/>
      <c r="DMD79" s="61"/>
      <c r="DME79" s="61"/>
      <c r="DMF79" s="61"/>
      <c r="DMG79" s="61"/>
      <c r="DMH79" s="61"/>
      <c r="DMI79" s="61"/>
      <c r="DMJ79" s="61"/>
      <c r="DMK79" s="61"/>
      <c r="DML79" s="61"/>
      <c r="DMM79" s="61"/>
      <c r="DMN79" s="61"/>
      <c r="DMO79" s="61"/>
      <c r="DMP79" s="61"/>
      <c r="DMQ79" s="61"/>
      <c r="DMR79" s="61"/>
      <c r="DMS79" s="61"/>
      <c r="DMT79" s="61"/>
      <c r="DMU79" s="61"/>
      <c r="DMV79" s="61"/>
      <c r="DMW79" s="61"/>
      <c r="DMX79" s="61"/>
      <c r="DMY79" s="61"/>
      <c r="DMZ79" s="61"/>
      <c r="DNA79" s="61"/>
      <c r="DNB79" s="61"/>
      <c r="DNC79" s="61"/>
      <c r="DND79" s="61"/>
      <c r="DNE79" s="61"/>
      <c r="DNF79" s="61"/>
      <c r="DNG79" s="61"/>
      <c r="DNH79" s="61"/>
      <c r="DNI79" s="61"/>
      <c r="DNJ79" s="61"/>
      <c r="DNK79" s="61"/>
      <c r="DNL79" s="61"/>
      <c r="DNM79" s="61"/>
      <c r="DNN79" s="61"/>
      <c r="DNO79" s="61"/>
      <c r="DNP79" s="61"/>
      <c r="DNQ79" s="61"/>
      <c r="DNR79" s="61"/>
      <c r="DNS79" s="61"/>
      <c r="DNT79" s="61"/>
      <c r="DNU79" s="61"/>
      <c r="DNV79" s="61"/>
      <c r="DNW79" s="61"/>
      <c r="DNX79" s="61"/>
      <c r="DNY79" s="61"/>
      <c r="DNZ79" s="61"/>
      <c r="DOA79" s="61"/>
      <c r="DOB79" s="61"/>
      <c r="DOC79" s="61"/>
      <c r="DOD79" s="61"/>
      <c r="DOE79" s="61"/>
      <c r="DOF79" s="61"/>
      <c r="DOG79" s="61"/>
      <c r="DOH79" s="61"/>
      <c r="DOI79" s="61"/>
      <c r="DOJ79" s="61"/>
      <c r="DOK79" s="61"/>
      <c r="DOL79" s="61"/>
      <c r="DOM79" s="61"/>
      <c r="DON79" s="61"/>
      <c r="DOO79" s="61"/>
      <c r="DOP79" s="61"/>
      <c r="DOQ79" s="61"/>
      <c r="DOR79" s="61"/>
      <c r="DOS79" s="61"/>
      <c r="DOT79" s="61"/>
      <c r="DOU79" s="61"/>
      <c r="DOV79" s="61"/>
      <c r="DOW79" s="61"/>
      <c r="DOX79" s="61"/>
      <c r="DOY79" s="61"/>
      <c r="DOZ79" s="61"/>
      <c r="DPA79" s="61"/>
      <c r="DPB79" s="61"/>
      <c r="DPC79" s="61"/>
      <c r="DPD79" s="61"/>
      <c r="DPE79" s="61"/>
      <c r="DPF79" s="61"/>
      <c r="DPG79" s="61"/>
      <c r="DPH79" s="61"/>
      <c r="DPI79" s="61"/>
      <c r="DPJ79" s="61"/>
      <c r="DPK79" s="61"/>
      <c r="DPL79" s="61"/>
      <c r="DPM79" s="61"/>
      <c r="DPN79" s="61"/>
      <c r="DPO79" s="61"/>
      <c r="DPP79" s="61"/>
      <c r="DPQ79" s="61"/>
      <c r="DPR79" s="61"/>
      <c r="DPS79" s="61"/>
      <c r="DPT79" s="61"/>
      <c r="DPU79" s="61"/>
      <c r="DPV79" s="61"/>
      <c r="DPW79" s="61"/>
      <c r="DPX79" s="61"/>
      <c r="DPY79" s="61"/>
      <c r="DPZ79" s="61"/>
      <c r="DQA79" s="61"/>
      <c r="DQB79" s="61"/>
      <c r="DQC79" s="61"/>
      <c r="DQD79" s="61"/>
      <c r="DQE79" s="61"/>
      <c r="DQF79" s="61"/>
      <c r="DQG79" s="61"/>
      <c r="DQH79" s="61"/>
      <c r="DQI79" s="61"/>
      <c r="DQJ79" s="61"/>
      <c r="DQK79" s="61"/>
      <c r="DQL79" s="61"/>
      <c r="DQM79" s="61"/>
      <c r="DQN79" s="61"/>
      <c r="DQO79" s="61"/>
      <c r="DQP79" s="61"/>
      <c r="DQQ79" s="61"/>
      <c r="DQR79" s="61"/>
      <c r="DQS79" s="61"/>
      <c r="DQT79" s="61"/>
      <c r="DQU79" s="61"/>
      <c r="DQV79" s="61"/>
      <c r="DQW79" s="61"/>
      <c r="DQX79" s="61"/>
      <c r="DQY79" s="61"/>
      <c r="DQZ79" s="61"/>
      <c r="DRA79" s="61"/>
      <c r="DRB79" s="61"/>
      <c r="DRC79" s="61"/>
      <c r="DRD79" s="61"/>
      <c r="DRE79" s="61"/>
      <c r="DRF79" s="61"/>
      <c r="DRG79" s="61"/>
      <c r="DRH79" s="61"/>
      <c r="DRI79" s="61"/>
      <c r="DRJ79" s="61"/>
      <c r="DRK79" s="61"/>
      <c r="DRL79" s="61"/>
      <c r="DRM79" s="61"/>
      <c r="DRN79" s="61"/>
      <c r="DRO79" s="61"/>
      <c r="DRP79" s="61"/>
      <c r="DRQ79" s="61"/>
      <c r="DRR79" s="61"/>
      <c r="DRS79" s="61"/>
      <c r="DRT79" s="61"/>
      <c r="DRU79" s="61"/>
      <c r="DRV79" s="61"/>
      <c r="DRW79" s="61"/>
      <c r="DRX79" s="61"/>
      <c r="DRY79" s="61"/>
      <c r="DRZ79" s="61"/>
      <c r="DSA79" s="61"/>
      <c r="DSB79" s="61"/>
      <c r="DSC79" s="61"/>
      <c r="DSD79" s="61"/>
      <c r="DSE79" s="61"/>
      <c r="DSF79" s="61"/>
      <c r="DSG79" s="61"/>
      <c r="DSH79" s="61"/>
      <c r="DSI79" s="61"/>
      <c r="DSJ79" s="61"/>
      <c r="DSK79" s="61"/>
      <c r="DSL79" s="61"/>
      <c r="DSM79" s="61"/>
      <c r="DSN79" s="61"/>
      <c r="DSO79" s="61"/>
      <c r="DSP79" s="61"/>
      <c r="DSQ79" s="61"/>
      <c r="DSR79" s="61"/>
      <c r="DSS79" s="61"/>
      <c r="DST79" s="61"/>
      <c r="DSU79" s="61"/>
      <c r="DSV79" s="61"/>
      <c r="DSW79" s="61"/>
      <c r="DSX79" s="61"/>
      <c r="DSY79" s="61"/>
      <c r="DSZ79" s="61"/>
      <c r="DTA79" s="61"/>
      <c r="DTB79" s="61"/>
      <c r="DTC79" s="61"/>
      <c r="DTD79" s="61"/>
      <c r="DTE79" s="61"/>
      <c r="DTF79" s="61"/>
      <c r="DTG79" s="61"/>
      <c r="DTH79" s="61"/>
      <c r="DTI79" s="61"/>
      <c r="DTJ79" s="61"/>
      <c r="DTK79" s="61"/>
      <c r="DTL79" s="61"/>
      <c r="DTM79" s="61"/>
      <c r="DTN79" s="61"/>
      <c r="DTO79" s="61"/>
      <c r="DTP79" s="61"/>
      <c r="DTQ79" s="61"/>
      <c r="DTR79" s="61"/>
      <c r="DTS79" s="61"/>
      <c r="DTT79" s="61"/>
      <c r="DTU79" s="61"/>
      <c r="DTV79" s="61"/>
      <c r="DTW79" s="61"/>
      <c r="DTX79" s="61"/>
      <c r="DTY79" s="61"/>
      <c r="DTZ79" s="61"/>
      <c r="DUA79" s="61"/>
      <c r="DUB79" s="61"/>
      <c r="DUC79" s="61"/>
      <c r="DUD79" s="61"/>
      <c r="DUE79" s="61"/>
      <c r="DUF79" s="61"/>
      <c r="DUG79" s="61"/>
      <c r="DUH79" s="61"/>
      <c r="DUI79" s="61"/>
      <c r="DUJ79" s="61"/>
      <c r="DUK79" s="61"/>
      <c r="DUL79" s="61"/>
      <c r="DUM79" s="61"/>
      <c r="DUN79" s="61"/>
      <c r="DUO79" s="61"/>
      <c r="DUP79" s="61"/>
      <c r="DUQ79" s="61"/>
      <c r="DUR79" s="61"/>
      <c r="DUS79" s="61"/>
      <c r="DUT79" s="61"/>
      <c r="DUU79" s="61"/>
      <c r="DUV79" s="61"/>
      <c r="DUW79" s="61"/>
      <c r="DUX79" s="61"/>
      <c r="DUY79" s="61"/>
      <c r="DUZ79" s="61"/>
      <c r="DVA79" s="61"/>
      <c r="DVB79" s="61"/>
      <c r="DVC79" s="61"/>
      <c r="DVD79" s="61"/>
      <c r="DVE79" s="61"/>
      <c r="DVF79" s="61"/>
      <c r="DVG79" s="61"/>
      <c r="DVH79" s="61"/>
      <c r="DVI79" s="61"/>
      <c r="DVJ79" s="61"/>
      <c r="DVK79" s="61"/>
      <c r="DVL79" s="61"/>
      <c r="DVM79" s="61"/>
      <c r="DVN79" s="61"/>
      <c r="DVO79" s="61"/>
      <c r="DVP79" s="61"/>
      <c r="DVQ79" s="61"/>
      <c r="DVR79" s="61"/>
      <c r="DVS79" s="61"/>
      <c r="DVT79" s="61"/>
      <c r="DVU79" s="61"/>
      <c r="DVV79" s="61"/>
      <c r="DVW79" s="61"/>
      <c r="DVX79" s="61"/>
      <c r="DVY79" s="61"/>
      <c r="DVZ79" s="61"/>
      <c r="DWA79" s="61"/>
      <c r="DWB79" s="61"/>
      <c r="DWC79" s="61"/>
      <c r="DWD79" s="61"/>
      <c r="DWE79" s="61"/>
      <c r="DWF79" s="61"/>
      <c r="DWG79" s="61"/>
      <c r="DWH79" s="61"/>
      <c r="DWI79" s="61"/>
      <c r="DWJ79" s="61"/>
      <c r="DWK79" s="61"/>
      <c r="DWL79" s="61"/>
      <c r="DWM79" s="61"/>
      <c r="DWN79" s="61"/>
      <c r="DWO79" s="61"/>
      <c r="DWP79" s="61"/>
      <c r="DWQ79" s="61"/>
      <c r="DWR79" s="61"/>
      <c r="DWS79" s="61"/>
      <c r="DWT79" s="61"/>
      <c r="DWU79" s="61"/>
      <c r="DWV79" s="61"/>
      <c r="DWW79" s="61"/>
      <c r="DWX79" s="61"/>
      <c r="DWY79" s="61"/>
      <c r="DWZ79" s="61"/>
      <c r="DXA79" s="61"/>
      <c r="DXB79" s="61"/>
      <c r="DXC79" s="61"/>
      <c r="DXD79" s="61"/>
      <c r="DXE79" s="61"/>
      <c r="DXF79" s="61"/>
      <c r="DXG79" s="61"/>
      <c r="DXH79" s="61"/>
      <c r="DXI79" s="61"/>
      <c r="DXJ79" s="61"/>
      <c r="DXK79" s="61"/>
      <c r="DXL79" s="61"/>
      <c r="DXM79" s="61"/>
      <c r="DXN79" s="61"/>
      <c r="DXO79" s="61"/>
      <c r="DXP79" s="61"/>
      <c r="DXQ79" s="61"/>
      <c r="DXR79" s="61"/>
      <c r="DXS79" s="61"/>
      <c r="DXT79" s="61"/>
      <c r="DXU79" s="61"/>
      <c r="DXV79" s="61"/>
      <c r="DXW79" s="61"/>
      <c r="DXX79" s="61"/>
      <c r="DXY79" s="61"/>
      <c r="DXZ79" s="61"/>
      <c r="DYA79" s="61"/>
      <c r="DYB79" s="61"/>
      <c r="DYC79" s="61"/>
      <c r="DYD79" s="61"/>
      <c r="DYE79" s="61"/>
      <c r="DYF79" s="61"/>
      <c r="DYG79" s="61"/>
      <c r="DYH79" s="61"/>
      <c r="DYI79" s="61"/>
      <c r="DYJ79" s="61"/>
      <c r="DYK79" s="61"/>
      <c r="DYL79" s="61"/>
      <c r="DYM79" s="61"/>
      <c r="DYN79" s="61"/>
      <c r="DYO79" s="61"/>
      <c r="DYP79" s="61"/>
      <c r="DYQ79" s="61"/>
      <c r="DYR79" s="61"/>
      <c r="DYS79" s="61"/>
      <c r="DYT79" s="61"/>
      <c r="DYU79" s="61"/>
      <c r="DYV79" s="61"/>
      <c r="DYW79" s="61"/>
      <c r="DYX79" s="61"/>
      <c r="DYY79" s="61"/>
      <c r="DYZ79" s="61"/>
      <c r="DZA79" s="61"/>
      <c r="DZB79" s="61"/>
      <c r="DZC79" s="61"/>
      <c r="DZD79" s="61"/>
      <c r="DZE79" s="61"/>
      <c r="DZF79" s="61"/>
      <c r="DZG79" s="61"/>
      <c r="DZH79" s="61"/>
      <c r="DZI79" s="61"/>
      <c r="DZJ79" s="61"/>
      <c r="DZK79" s="61"/>
      <c r="DZL79" s="61"/>
      <c r="DZM79" s="61"/>
      <c r="DZN79" s="61"/>
      <c r="DZO79" s="61"/>
      <c r="DZP79" s="61"/>
      <c r="DZQ79" s="61"/>
      <c r="DZR79" s="61"/>
      <c r="DZS79" s="61"/>
      <c r="DZT79" s="61"/>
      <c r="DZU79" s="61"/>
      <c r="DZV79" s="61"/>
      <c r="DZW79" s="61"/>
      <c r="DZX79" s="61"/>
      <c r="DZY79" s="61"/>
      <c r="DZZ79" s="61"/>
      <c r="EAA79" s="61"/>
      <c r="EAB79" s="61"/>
      <c r="EAC79" s="61"/>
      <c r="EAD79" s="61"/>
      <c r="EAE79" s="61"/>
      <c r="EAF79" s="61"/>
      <c r="EAG79" s="61"/>
      <c r="EAH79" s="61"/>
      <c r="EAI79" s="61"/>
      <c r="EAJ79" s="61"/>
      <c r="EAK79" s="61"/>
      <c r="EAL79" s="61"/>
      <c r="EAM79" s="61"/>
      <c r="EAN79" s="61"/>
      <c r="EAO79" s="61"/>
      <c r="EAP79" s="61"/>
      <c r="EAQ79" s="61"/>
      <c r="EAR79" s="61"/>
      <c r="EAS79" s="61"/>
      <c r="EAT79" s="61"/>
      <c r="EAU79" s="61"/>
      <c r="EAV79" s="61"/>
      <c r="EAW79" s="61"/>
      <c r="EAX79" s="61"/>
      <c r="EAY79" s="61"/>
      <c r="EAZ79" s="61"/>
      <c r="EBA79" s="61"/>
      <c r="EBB79" s="61"/>
      <c r="EBC79" s="61"/>
      <c r="EBD79" s="61"/>
      <c r="EBE79" s="61"/>
      <c r="EBF79" s="61"/>
      <c r="EBG79" s="61"/>
      <c r="EBH79" s="61"/>
      <c r="EBI79" s="61"/>
      <c r="EBJ79" s="61"/>
      <c r="EBK79" s="61"/>
      <c r="EBL79" s="61"/>
      <c r="EBM79" s="61"/>
      <c r="EBN79" s="61"/>
      <c r="EBO79" s="61"/>
      <c r="EBP79" s="61"/>
      <c r="EBQ79" s="61"/>
      <c r="EBR79" s="61"/>
      <c r="EBS79" s="61"/>
      <c r="EBT79" s="61"/>
      <c r="EBU79" s="61"/>
      <c r="EBV79" s="61"/>
      <c r="EBW79" s="61"/>
      <c r="EBX79" s="61"/>
      <c r="EBY79" s="61"/>
      <c r="EBZ79" s="61"/>
      <c r="ECA79" s="61"/>
      <c r="ECB79" s="61"/>
      <c r="ECC79" s="61"/>
      <c r="ECD79" s="61"/>
      <c r="ECE79" s="61"/>
      <c r="ECF79" s="61"/>
      <c r="ECG79" s="61"/>
      <c r="ECH79" s="61"/>
      <c r="ECI79" s="61"/>
      <c r="ECJ79" s="61"/>
      <c r="ECK79" s="61"/>
      <c r="ECL79" s="61"/>
      <c r="ECM79" s="61"/>
      <c r="ECN79" s="61"/>
      <c r="ECO79" s="61"/>
      <c r="ECP79" s="61"/>
      <c r="ECQ79" s="61"/>
      <c r="ECR79" s="61"/>
      <c r="ECS79" s="61"/>
      <c r="ECT79" s="61"/>
      <c r="ECU79" s="61"/>
      <c r="ECV79" s="61"/>
      <c r="ECW79" s="61"/>
      <c r="ECX79" s="61"/>
      <c r="ECY79" s="61"/>
      <c r="ECZ79" s="61"/>
      <c r="EDA79" s="61"/>
      <c r="EDB79" s="61"/>
      <c r="EDC79" s="61"/>
      <c r="EDD79" s="61"/>
      <c r="EDE79" s="61"/>
      <c r="EDF79" s="61"/>
      <c r="EDG79" s="61"/>
      <c r="EDH79" s="61"/>
      <c r="EDI79" s="61"/>
      <c r="EDJ79" s="61"/>
      <c r="EDK79" s="61"/>
      <c r="EDL79" s="61"/>
      <c r="EDM79" s="61"/>
      <c r="EDN79" s="61"/>
      <c r="EDO79" s="61"/>
      <c r="EDP79" s="61"/>
      <c r="EDQ79" s="61"/>
      <c r="EDR79" s="61"/>
      <c r="EDS79" s="61"/>
      <c r="EDT79" s="61"/>
      <c r="EDU79" s="61"/>
      <c r="EDV79" s="61"/>
      <c r="EDW79" s="61"/>
      <c r="EDX79" s="61"/>
      <c r="EDY79" s="61"/>
      <c r="EDZ79" s="61"/>
      <c r="EEA79" s="61"/>
      <c r="EEB79" s="61"/>
      <c r="EEC79" s="61"/>
      <c r="EED79" s="61"/>
      <c r="EEE79" s="61"/>
      <c r="EEF79" s="61"/>
      <c r="EEG79" s="61"/>
      <c r="EEH79" s="61"/>
      <c r="EEI79" s="61"/>
      <c r="EEJ79" s="61"/>
      <c r="EEK79" s="61"/>
      <c r="EEL79" s="61"/>
      <c r="EEM79" s="61"/>
      <c r="EEN79" s="61"/>
      <c r="EEO79" s="61"/>
      <c r="EEP79" s="61"/>
      <c r="EEQ79" s="61"/>
      <c r="EER79" s="61"/>
      <c r="EES79" s="61"/>
      <c r="EET79" s="61"/>
      <c r="EEU79" s="61"/>
      <c r="EEV79" s="61"/>
      <c r="EEW79" s="61"/>
      <c r="EEX79" s="61"/>
      <c r="EEY79" s="61"/>
      <c r="EEZ79" s="61"/>
      <c r="EFA79" s="61"/>
      <c r="EFB79" s="61"/>
      <c r="EFC79" s="61"/>
      <c r="EFD79" s="61"/>
      <c r="EFE79" s="61"/>
      <c r="EFF79" s="61"/>
      <c r="EFG79" s="61"/>
      <c r="EFH79" s="61"/>
      <c r="EFI79" s="61"/>
      <c r="EFJ79" s="61"/>
      <c r="EFK79" s="61"/>
      <c r="EFL79" s="61"/>
      <c r="EFM79" s="61"/>
      <c r="EFN79" s="61"/>
      <c r="EFO79" s="61"/>
      <c r="EFP79" s="61"/>
      <c r="EFQ79" s="61"/>
      <c r="EFR79" s="61"/>
      <c r="EFS79" s="61"/>
      <c r="EFT79" s="61"/>
      <c r="EFU79" s="61"/>
      <c r="EFV79" s="61"/>
      <c r="EFW79" s="61"/>
      <c r="EFX79" s="61"/>
      <c r="EFY79" s="61"/>
      <c r="EFZ79" s="61"/>
      <c r="EGA79" s="61"/>
      <c r="EGB79" s="61"/>
      <c r="EGC79" s="61"/>
      <c r="EGD79" s="61"/>
      <c r="EGE79" s="61"/>
      <c r="EGF79" s="61"/>
      <c r="EGG79" s="61"/>
      <c r="EGH79" s="61"/>
      <c r="EGI79" s="61"/>
      <c r="EGJ79" s="61"/>
      <c r="EGK79" s="61"/>
      <c r="EGL79" s="61"/>
      <c r="EGM79" s="61"/>
      <c r="EGN79" s="61"/>
      <c r="EGO79" s="61"/>
      <c r="EGP79" s="61"/>
      <c r="EGQ79" s="61"/>
      <c r="EGR79" s="61"/>
      <c r="EGS79" s="61"/>
      <c r="EGT79" s="61"/>
      <c r="EGU79" s="61"/>
      <c r="EGV79" s="61"/>
      <c r="EGW79" s="61"/>
      <c r="EGX79" s="61"/>
      <c r="EGY79" s="61"/>
      <c r="EGZ79" s="61"/>
      <c r="EHA79" s="61"/>
      <c r="EHB79" s="61"/>
      <c r="EHC79" s="61"/>
      <c r="EHD79" s="61"/>
      <c r="EHE79" s="61"/>
      <c r="EHF79" s="61"/>
      <c r="EHG79" s="61"/>
      <c r="EHH79" s="61"/>
      <c r="EHI79" s="61"/>
      <c r="EHJ79" s="61"/>
      <c r="EHK79" s="61"/>
      <c r="EHL79" s="61"/>
      <c r="EHM79" s="61"/>
      <c r="EHN79" s="61"/>
      <c r="EHO79" s="61"/>
      <c r="EHP79" s="61"/>
      <c r="EHQ79" s="61"/>
      <c r="EHR79" s="61"/>
      <c r="EHS79" s="61"/>
      <c r="EHT79" s="61"/>
      <c r="EHU79" s="61"/>
      <c r="EHV79" s="61"/>
      <c r="EHW79" s="61"/>
      <c r="EHX79" s="61"/>
      <c r="EHY79" s="61"/>
      <c r="EHZ79" s="61"/>
      <c r="EIA79" s="61"/>
      <c r="EIB79" s="61"/>
      <c r="EIC79" s="61"/>
      <c r="EID79" s="61"/>
      <c r="EIE79" s="61"/>
      <c r="EIF79" s="61"/>
      <c r="EIG79" s="61"/>
      <c r="EIH79" s="61"/>
      <c r="EII79" s="61"/>
      <c r="EIJ79" s="61"/>
      <c r="EIK79" s="61"/>
      <c r="EIL79" s="61"/>
      <c r="EIM79" s="61"/>
      <c r="EIN79" s="61"/>
      <c r="EIO79" s="61"/>
      <c r="EIP79" s="61"/>
      <c r="EIQ79" s="61"/>
      <c r="EIR79" s="61"/>
      <c r="EIS79" s="61"/>
      <c r="EIT79" s="61"/>
      <c r="EIU79" s="61"/>
      <c r="EIV79" s="61"/>
      <c r="EIW79" s="61"/>
      <c r="EIX79" s="61"/>
      <c r="EIY79" s="61"/>
      <c r="EIZ79" s="61"/>
      <c r="EJA79" s="61"/>
      <c r="EJB79" s="61"/>
      <c r="EJC79" s="61"/>
      <c r="EJD79" s="61"/>
      <c r="EJE79" s="61"/>
      <c r="EJF79" s="61"/>
      <c r="EJG79" s="61"/>
      <c r="EJH79" s="61"/>
      <c r="EJI79" s="61"/>
      <c r="EJJ79" s="61"/>
      <c r="EJK79" s="61"/>
      <c r="EJL79" s="61"/>
      <c r="EJM79" s="61"/>
      <c r="EJN79" s="61"/>
      <c r="EJO79" s="61"/>
      <c r="EJP79" s="61"/>
      <c r="EJQ79" s="61"/>
      <c r="EJR79" s="61"/>
      <c r="EJS79" s="61"/>
      <c r="EJT79" s="61"/>
      <c r="EJU79" s="61"/>
      <c r="EJV79" s="61"/>
      <c r="EJW79" s="61"/>
      <c r="EJX79" s="61"/>
      <c r="EJY79" s="61"/>
      <c r="EJZ79" s="61"/>
      <c r="EKA79" s="61"/>
      <c r="EKB79" s="61"/>
      <c r="EKC79" s="61"/>
      <c r="EKD79" s="61"/>
      <c r="EKE79" s="61"/>
      <c r="EKF79" s="61"/>
      <c r="EKG79" s="61"/>
      <c r="EKH79" s="61"/>
      <c r="EKI79" s="61"/>
      <c r="EKJ79" s="61"/>
      <c r="EKK79" s="61"/>
      <c r="EKL79" s="61"/>
      <c r="EKM79" s="61"/>
      <c r="EKN79" s="61"/>
      <c r="EKO79" s="61"/>
      <c r="EKP79" s="61"/>
      <c r="EKQ79" s="61"/>
      <c r="EKR79" s="61"/>
      <c r="EKS79" s="61"/>
      <c r="EKT79" s="61"/>
      <c r="EKU79" s="61"/>
      <c r="EKV79" s="61"/>
      <c r="EKW79" s="61"/>
      <c r="EKX79" s="61"/>
      <c r="EKY79" s="61"/>
      <c r="EKZ79" s="61"/>
      <c r="ELA79" s="61"/>
      <c r="ELB79" s="61"/>
      <c r="ELC79" s="61"/>
      <c r="ELD79" s="61"/>
      <c r="ELE79" s="61"/>
      <c r="ELF79" s="61"/>
      <c r="ELG79" s="61"/>
      <c r="ELH79" s="61"/>
      <c r="ELI79" s="61"/>
      <c r="ELJ79" s="61"/>
      <c r="ELK79" s="61"/>
      <c r="ELL79" s="61"/>
      <c r="ELM79" s="61"/>
      <c r="ELN79" s="61"/>
      <c r="ELO79" s="61"/>
      <c r="ELP79" s="61"/>
      <c r="ELQ79" s="61"/>
      <c r="ELR79" s="61"/>
      <c r="ELS79" s="61"/>
      <c r="ELT79" s="61"/>
      <c r="ELU79" s="61"/>
      <c r="ELV79" s="61"/>
      <c r="ELW79" s="61"/>
      <c r="ELX79" s="61"/>
      <c r="ELY79" s="61"/>
      <c r="ELZ79" s="61"/>
      <c r="EMA79" s="61"/>
      <c r="EMB79" s="61"/>
      <c r="EMC79" s="61"/>
      <c r="EMD79" s="61"/>
      <c r="EME79" s="61"/>
      <c r="EMF79" s="61"/>
      <c r="EMG79" s="61"/>
      <c r="EMH79" s="61"/>
      <c r="EMI79" s="61"/>
      <c r="EMJ79" s="61"/>
      <c r="EMK79" s="61"/>
      <c r="EML79" s="61"/>
      <c r="EMM79" s="61"/>
      <c r="EMN79" s="61"/>
      <c r="EMO79" s="61"/>
      <c r="EMP79" s="61"/>
      <c r="EMQ79" s="61"/>
      <c r="EMR79" s="61"/>
      <c r="EMS79" s="61"/>
      <c r="EMT79" s="61"/>
      <c r="EMU79" s="61"/>
      <c r="EMV79" s="61"/>
      <c r="EMW79" s="61"/>
      <c r="EMX79" s="61"/>
      <c r="EMY79" s="61"/>
      <c r="EMZ79" s="61"/>
      <c r="ENA79" s="61"/>
      <c r="ENB79" s="61"/>
      <c r="ENC79" s="61"/>
      <c r="END79" s="61"/>
      <c r="ENE79" s="61"/>
      <c r="ENF79" s="61"/>
      <c r="ENG79" s="61"/>
      <c r="ENH79" s="61"/>
      <c r="ENI79" s="61"/>
      <c r="ENJ79" s="61"/>
      <c r="ENK79" s="61"/>
      <c r="ENL79" s="61"/>
      <c r="ENM79" s="61"/>
      <c r="ENN79" s="61"/>
      <c r="ENO79" s="61"/>
      <c r="ENP79" s="61"/>
      <c r="ENQ79" s="61"/>
      <c r="ENR79" s="61"/>
      <c r="ENS79" s="61"/>
      <c r="ENT79" s="61"/>
      <c r="ENU79" s="61"/>
      <c r="ENV79" s="61"/>
      <c r="ENW79" s="61"/>
      <c r="ENX79" s="61"/>
      <c r="ENY79" s="61"/>
      <c r="ENZ79" s="61"/>
      <c r="EOA79" s="61"/>
      <c r="EOB79" s="61"/>
      <c r="EOC79" s="61"/>
      <c r="EOD79" s="61"/>
      <c r="EOE79" s="61"/>
      <c r="EOF79" s="61"/>
      <c r="EOG79" s="61"/>
      <c r="EOH79" s="61"/>
      <c r="EOI79" s="61"/>
      <c r="EOJ79" s="61"/>
      <c r="EOK79" s="61"/>
      <c r="EOL79" s="61"/>
      <c r="EOM79" s="61"/>
      <c r="EON79" s="61"/>
      <c r="EOO79" s="61"/>
      <c r="EOP79" s="61"/>
      <c r="EOQ79" s="61"/>
      <c r="EOR79" s="61"/>
      <c r="EOS79" s="61"/>
      <c r="EOT79" s="61"/>
      <c r="EOU79" s="61"/>
      <c r="EOV79" s="61"/>
      <c r="EOW79" s="61"/>
      <c r="EOX79" s="61"/>
      <c r="EOY79" s="61"/>
      <c r="EOZ79" s="61"/>
      <c r="EPA79" s="61"/>
      <c r="EPB79" s="61"/>
      <c r="EPC79" s="61"/>
      <c r="EPD79" s="61"/>
      <c r="EPE79" s="61"/>
      <c r="EPF79" s="61"/>
      <c r="EPG79" s="61"/>
      <c r="EPH79" s="61"/>
      <c r="EPI79" s="61"/>
      <c r="EPJ79" s="61"/>
      <c r="EPK79" s="61"/>
      <c r="EPL79" s="61"/>
      <c r="EPM79" s="61"/>
      <c r="EPN79" s="61"/>
      <c r="EPO79" s="61"/>
      <c r="EPP79" s="61"/>
      <c r="EPQ79" s="61"/>
      <c r="EPR79" s="61"/>
      <c r="EPS79" s="61"/>
      <c r="EPT79" s="61"/>
      <c r="EPU79" s="61"/>
      <c r="EPV79" s="61"/>
      <c r="EPW79" s="61"/>
      <c r="EPX79" s="61"/>
      <c r="EPY79" s="61"/>
      <c r="EPZ79" s="61"/>
      <c r="EQA79" s="61"/>
      <c r="EQB79" s="61"/>
      <c r="EQC79" s="61"/>
      <c r="EQD79" s="61"/>
      <c r="EQE79" s="61"/>
      <c r="EQF79" s="61"/>
      <c r="EQG79" s="61"/>
      <c r="EQH79" s="61"/>
      <c r="EQI79" s="61"/>
      <c r="EQJ79" s="61"/>
      <c r="EQK79" s="61"/>
      <c r="EQL79" s="61"/>
      <c r="EQM79" s="61"/>
      <c r="EQN79" s="61"/>
      <c r="EQO79" s="61"/>
      <c r="EQP79" s="61"/>
      <c r="EQQ79" s="61"/>
      <c r="EQR79" s="61"/>
      <c r="EQS79" s="61"/>
      <c r="EQT79" s="61"/>
      <c r="EQU79" s="61"/>
      <c r="EQV79" s="61"/>
      <c r="EQW79" s="61"/>
      <c r="EQX79" s="61"/>
      <c r="EQY79" s="61"/>
      <c r="EQZ79" s="61"/>
      <c r="ERA79" s="61"/>
      <c r="ERB79" s="61"/>
      <c r="ERC79" s="61"/>
      <c r="ERD79" s="61"/>
      <c r="ERE79" s="61"/>
      <c r="ERF79" s="61"/>
      <c r="ERG79" s="61"/>
      <c r="ERH79" s="61"/>
      <c r="ERI79" s="61"/>
      <c r="ERJ79" s="61"/>
      <c r="ERK79" s="61"/>
      <c r="ERL79" s="61"/>
      <c r="ERM79" s="61"/>
      <c r="ERN79" s="61"/>
      <c r="ERO79" s="61"/>
      <c r="ERP79" s="61"/>
      <c r="ERQ79" s="61"/>
      <c r="ERR79" s="61"/>
      <c r="ERS79" s="61"/>
      <c r="ERT79" s="61"/>
      <c r="ERU79" s="61"/>
      <c r="ERV79" s="61"/>
      <c r="ERW79" s="61"/>
      <c r="ERX79" s="61"/>
      <c r="ERY79" s="61"/>
      <c r="ERZ79" s="61"/>
      <c r="ESA79" s="61"/>
      <c r="ESB79" s="61"/>
      <c r="ESC79" s="61"/>
      <c r="ESD79" s="61"/>
      <c r="ESE79" s="61"/>
      <c r="ESF79" s="61"/>
      <c r="ESG79" s="61"/>
      <c r="ESH79" s="61"/>
      <c r="ESI79" s="61"/>
      <c r="ESJ79" s="61"/>
      <c r="ESK79" s="61"/>
      <c r="ESL79" s="61"/>
      <c r="ESM79" s="61"/>
      <c r="ESN79" s="61"/>
      <c r="ESO79" s="61"/>
      <c r="ESP79" s="61"/>
      <c r="ESQ79" s="61"/>
      <c r="ESR79" s="61"/>
      <c r="ESS79" s="61"/>
      <c r="EST79" s="61"/>
      <c r="ESU79" s="61"/>
      <c r="ESV79" s="61"/>
      <c r="ESW79" s="61"/>
      <c r="ESX79" s="61"/>
      <c r="ESY79" s="61"/>
      <c r="ESZ79" s="61"/>
      <c r="ETA79" s="61"/>
      <c r="ETB79" s="61"/>
      <c r="ETC79" s="61"/>
      <c r="ETD79" s="61"/>
      <c r="ETE79" s="61"/>
      <c r="ETF79" s="61"/>
      <c r="ETG79" s="61"/>
      <c r="ETH79" s="61"/>
      <c r="ETI79" s="61"/>
      <c r="ETJ79" s="61"/>
      <c r="ETK79" s="61"/>
      <c r="ETL79" s="61"/>
      <c r="ETM79" s="61"/>
      <c r="ETN79" s="61"/>
      <c r="ETO79" s="61"/>
      <c r="ETP79" s="61"/>
      <c r="ETQ79" s="61"/>
      <c r="ETR79" s="61"/>
      <c r="ETS79" s="61"/>
      <c r="ETT79" s="61"/>
      <c r="ETU79" s="61"/>
      <c r="ETV79" s="61"/>
      <c r="ETW79" s="61"/>
      <c r="ETX79" s="61"/>
      <c r="ETY79" s="61"/>
      <c r="ETZ79" s="61"/>
      <c r="EUA79" s="61"/>
      <c r="EUB79" s="61"/>
      <c r="EUC79" s="61"/>
      <c r="EUD79" s="61"/>
      <c r="EUE79" s="61"/>
      <c r="EUF79" s="61"/>
      <c r="EUG79" s="61"/>
      <c r="EUH79" s="61"/>
      <c r="EUI79" s="61"/>
      <c r="EUJ79" s="61"/>
      <c r="EUK79" s="61"/>
      <c r="EUL79" s="61"/>
      <c r="EUM79" s="61"/>
      <c r="EUN79" s="61"/>
      <c r="EUO79" s="61"/>
      <c r="EUP79" s="61"/>
      <c r="EUQ79" s="61"/>
      <c r="EUR79" s="61"/>
      <c r="EUS79" s="61"/>
      <c r="EUT79" s="61"/>
      <c r="EUU79" s="61"/>
      <c r="EUV79" s="61"/>
      <c r="EUW79" s="61"/>
      <c r="EUX79" s="61"/>
      <c r="EUY79" s="61"/>
      <c r="EUZ79" s="61"/>
      <c r="EVA79" s="61"/>
      <c r="EVB79" s="61"/>
      <c r="EVC79" s="61"/>
      <c r="EVD79" s="61"/>
      <c r="EVE79" s="61"/>
      <c r="EVF79" s="61"/>
      <c r="EVG79" s="61"/>
      <c r="EVH79" s="61"/>
      <c r="EVI79" s="61"/>
      <c r="EVJ79" s="61"/>
      <c r="EVK79" s="61"/>
      <c r="EVL79" s="61"/>
      <c r="EVM79" s="61"/>
      <c r="EVN79" s="61"/>
      <c r="EVO79" s="61"/>
      <c r="EVP79" s="61"/>
      <c r="EVQ79" s="61"/>
      <c r="EVR79" s="61"/>
      <c r="EVS79" s="61"/>
      <c r="EVT79" s="61"/>
      <c r="EVU79" s="61"/>
      <c r="EVV79" s="61"/>
      <c r="EVW79" s="61"/>
      <c r="EVX79" s="61"/>
      <c r="EVY79" s="61"/>
      <c r="EVZ79" s="61"/>
      <c r="EWA79" s="61"/>
      <c r="EWB79" s="61"/>
      <c r="EWC79" s="61"/>
      <c r="EWD79" s="61"/>
      <c r="EWE79" s="61"/>
      <c r="EWF79" s="61"/>
      <c r="EWG79" s="61"/>
      <c r="EWH79" s="61"/>
      <c r="EWI79" s="61"/>
      <c r="EWJ79" s="61"/>
      <c r="EWK79" s="61"/>
      <c r="EWL79" s="61"/>
      <c r="EWM79" s="61"/>
      <c r="EWN79" s="61"/>
      <c r="EWO79" s="61"/>
      <c r="EWP79" s="61"/>
      <c r="EWQ79" s="61"/>
      <c r="EWR79" s="61"/>
      <c r="EWS79" s="61"/>
      <c r="EWT79" s="61"/>
      <c r="EWU79" s="61"/>
      <c r="EWV79" s="61"/>
      <c r="EWW79" s="61"/>
      <c r="EWX79" s="61"/>
      <c r="EWY79" s="61"/>
      <c r="EWZ79" s="61"/>
      <c r="EXA79" s="61"/>
      <c r="EXB79" s="61"/>
      <c r="EXC79" s="61"/>
      <c r="EXD79" s="61"/>
      <c r="EXE79" s="61"/>
      <c r="EXF79" s="61"/>
      <c r="EXG79" s="61"/>
      <c r="EXH79" s="61"/>
      <c r="EXI79" s="61"/>
      <c r="EXJ79" s="61"/>
      <c r="EXK79" s="61"/>
      <c r="EXL79" s="61"/>
      <c r="EXM79" s="61"/>
      <c r="EXN79" s="61"/>
      <c r="EXO79" s="61"/>
      <c r="EXP79" s="61"/>
      <c r="EXQ79" s="61"/>
      <c r="EXR79" s="61"/>
      <c r="EXS79" s="61"/>
      <c r="EXT79" s="61"/>
      <c r="EXU79" s="61"/>
      <c r="EXV79" s="61"/>
      <c r="EXW79" s="61"/>
      <c r="EXX79" s="61"/>
      <c r="EXY79" s="61"/>
      <c r="EXZ79" s="61"/>
      <c r="EYA79" s="61"/>
      <c r="EYB79" s="61"/>
      <c r="EYC79" s="61"/>
      <c r="EYD79" s="61"/>
      <c r="EYE79" s="61"/>
      <c r="EYF79" s="61"/>
      <c r="EYG79" s="61"/>
      <c r="EYH79" s="61"/>
      <c r="EYI79" s="61"/>
      <c r="EYJ79" s="61"/>
      <c r="EYK79" s="61"/>
      <c r="EYL79" s="61"/>
      <c r="EYM79" s="61"/>
      <c r="EYN79" s="61"/>
      <c r="EYO79" s="61"/>
      <c r="EYP79" s="61"/>
      <c r="EYQ79" s="61"/>
      <c r="EYR79" s="61"/>
      <c r="EYS79" s="61"/>
      <c r="EYT79" s="61"/>
      <c r="EYU79" s="61"/>
      <c r="EYV79" s="61"/>
      <c r="EYW79" s="61"/>
      <c r="EYX79" s="61"/>
      <c r="EYY79" s="61"/>
      <c r="EYZ79" s="61"/>
      <c r="EZA79" s="61"/>
      <c r="EZB79" s="61"/>
      <c r="EZC79" s="61"/>
      <c r="EZD79" s="61"/>
      <c r="EZE79" s="61"/>
      <c r="EZF79" s="61"/>
      <c r="EZG79" s="61"/>
      <c r="EZH79" s="61"/>
      <c r="EZI79" s="61"/>
      <c r="EZJ79" s="61"/>
      <c r="EZK79" s="61"/>
      <c r="EZL79" s="61"/>
      <c r="EZM79" s="61"/>
      <c r="EZN79" s="61"/>
      <c r="EZO79" s="61"/>
      <c r="EZP79" s="61"/>
      <c r="EZQ79" s="61"/>
      <c r="EZR79" s="61"/>
      <c r="EZS79" s="61"/>
      <c r="EZT79" s="61"/>
      <c r="EZU79" s="61"/>
      <c r="EZV79" s="61"/>
      <c r="EZW79" s="61"/>
      <c r="EZX79" s="61"/>
      <c r="EZY79" s="61"/>
      <c r="EZZ79" s="61"/>
      <c r="FAA79" s="61"/>
      <c r="FAB79" s="61"/>
      <c r="FAC79" s="61"/>
      <c r="FAD79" s="61"/>
      <c r="FAE79" s="61"/>
      <c r="FAF79" s="61"/>
      <c r="FAG79" s="61"/>
      <c r="FAH79" s="61"/>
      <c r="FAI79" s="61"/>
      <c r="FAJ79" s="61"/>
      <c r="FAK79" s="61"/>
      <c r="FAL79" s="61"/>
      <c r="FAM79" s="61"/>
      <c r="FAN79" s="61"/>
      <c r="FAO79" s="61"/>
      <c r="FAP79" s="61"/>
      <c r="FAQ79" s="61"/>
      <c r="FAR79" s="61"/>
      <c r="FAS79" s="61"/>
      <c r="FAT79" s="61"/>
      <c r="FAU79" s="61"/>
      <c r="FAV79" s="61"/>
      <c r="FAW79" s="61"/>
      <c r="FAX79" s="61"/>
      <c r="FAY79" s="61"/>
      <c r="FAZ79" s="61"/>
      <c r="FBA79" s="61"/>
      <c r="FBB79" s="61"/>
      <c r="FBC79" s="61"/>
      <c r="FBD79" s="61"/>
      <c r="FBE79" s="61"/>
      <c r="FBF79" s="61"/>
      <c r="FBG79" s="61"/>
      <c r="FBH79" s="61"/>
      <c r="FBI79" s="61"/>
      <c r="FBJ79" s="61"/>
      <c r="FBK79" s="61"/>
      <c r="FBL79" s="61"/>
      <c r="FBM79" s="61"/>
      <c r="FBN79" s="61"/>
      <c r="FBO79" s="61"/>
      <c r="FBP79" s="61"/>
      <c r="FBQ79" s="61"/>
      <c r="FBR79" s="61"/>
      <c r="FBS79" s="61"/>
      <c r="FBT79" s="61"/>
      <c r="FBU79" s="61"/>
      <c r="FBV79" s="61"/>
      <c r="FBW79" s="61"/>
      <c r="FBX79" s="61"/>
      <c r="FBY79" s="61"/>
      <c r="FBZ79" s="61"/>
      <c r="FCA79" s="61"/>
      <c r="FCB79" s="61"/>
      <c r="FCC79" s="61"/>
      <c r="FCD79" s="61"/>
      <c r="FCE79" s="61"/>
      <c r="FCF79" s="61"/>
      <c r="FCG79" s="61"/>
      <c r="FCH79" s="61"/>
      <c r="FCI79" s="61"/>
      <c r="FCJ79" s="61"/>
      <c r="FCK79" s="61"/>
      <c r="FCL79" s="61"/>
      <c r="FCM79" s="61"/>
      <c r="FCN79" s="61"/>
      <c r="FCO79" s="61"/>
      <c r="FCP79" s="61"/>
      <c r="FCQ79" s="61"/>
      <c r="FCR79" s="61"/>
      <c r="FCS79" s="61"/>
      <c r="FCT79" s="61"/>
      <c r="FCU79" s="61"/>
      <c r="FCV79" s="61"/>
      <c r="FCW79" s="61"/>
      <c r="FCX79" s="61"/>
      <c r="FCY79" s="61"/>
      <c r="FCZ79" s="61"/>
      <c r="FDA79" s="61"/>
      <c r="FDB79" s="61"/>
      <c r="FDC79" s="61"/>
      <c r="FDD79" s="61"/>
      <c r="FDE79" s="61"/>
      <c r="FDF79" s="61"/>
      <c r="FDG79" s="61"/>
      <c r="FDH79" s="61"/>
      <c r="FDI79" s="61"/>
      <c r="FDJ79" s="61"/>
      <c r="FDK79" s="61"/>
      <c r="FDL79" s="61"/>
      <c r="FDM79" s="61"/>
      <c r="FDN79" s="61"/>
      <c r="FDO79" s="61"/>
      <c r="FDP79" s="61"/>
      <c r="FDQ79" s="61"/>
      <c r="FDR79" s="61"/>
      <c r="FDS79" s="61"/>
      <c r="FDT79" s="61"/>
      <c r="FDU79" s="61"/>
      <c r="FDV79" s="61"/>
      <c r="FDW79" s="61"/>
      <c r="FDX79" s="61"/>
      <c r="FDY79" s="61"/>
      <c r="FDZ79" s="61"/>
      <c r="FEA79" s="61"/>
      <c r="FEB79" s="61"/>
      <c r="FEC79" s="61"/>
      <c r="FED79" s="61"/>
      <c r="FEE79" s="61"/>
      <c r="FEF79" s="61"/>
      <c r="FEG79" s="61"/>
      <c r="FEH79" s="61"/>
      <c r="FEI79" s="61"/>
      <c r="FEJ79" s="61"/>
      <c r="FEK79" s="61"/>
      <c r="FEL79" s="61"/>
      <c r="FEM79" s="61"/>
      <c r="FEN79" s="61"/>
      <c r="FEO79" s="61"/>
      <c r="FEP79" s="61"/>
      <c r="FEQ79" s="61"/>
      <c r="FER79" s="61"/>
      <c r="FES79" s="61"/>
      <c r="FET79" s="61"/>
      <c r="FEU79" s="61"/>
      <c r="FEV79" s="61"/>
      <c r="FEW79" s="61"/>
      <c r="FEX79" s="61"/>
      <c r="FEY79" s="61"/>
      <c r="FEZ79" s="61"/>
      <c r="FFA79" s="61"/>
      <c r="FFB79" s="61"/>
      <c r="FFC79" s="61"/>
      <c r="FFD79" s="61"/>
      <c r="FFE79" s="61"/>
      <c r="FFF79" s="61"/>
      <c r="FFG79" s="61"/>
      <c r="FFH79" s="61"/>
      <c r="FFI79" s="61"/>
      <c r="FFJ79" s="61"/>
      <c r="FFK79" s="61"/>
      <c r="FFL79" s="61"/>
      <c r="FFM79" s="61"/>
      <c r="FFN79" s="61"/>
      <c r="FFO79" s="61"/>
      <c r="FFP79" s="61"/>
      <c r="FFQ79" s="61"/>
      <c r="FFR79" s="61"/>
      <c r="FFS79" s="61"/>
      <c r="FFT79" s="61"/>
      <c r="FFU79" s="61"/>
      <c r="FFV79" s="61"/>
      <c r="FFW79" s="61"/>
      <c r="FFX79" s="61"/>
      <c r="FFY79" s="61"/>
      <c r="FFZ79" s="61"/>
      <c r="FGA79" s="61"/>
      <c r="FGB79" s="61"/>
      <c r="FGC79" s="61"/>
      <c r="FGD79" s="61"/>
      <c r="FGE79" s="61"/>
      <c r="FGF79" s="61"/>
      <c r="FGG79" s="61"/>
      <c r="FGH79" s="61"/>
      <c r="FGI79" s="61"/>
      <c r="FGJ79" s="61"/>
      <c r="FGK79" s="61"/>
      <c r="FGL79" s="61"/>
      <c r="FGM79" s="61"/>
      <c r="FGN79" s="61"/>
      <c r="FGO79" s="61"/>
      <c r="FGP79" s="61"/>
      <c r="FGQ79" s="61"/>
      <c r="FGR79" s="61"/>
      <c r="FGS79" s="61"/>
      <c r="FGT79" s="61"/>
      <c r="FGU79" s="61"/>
      <c r="FGV79" s="61"/>
      <c r="FGW79" s="61"/>
      <c r="FGX79" s="61"/>
      <c r="FGY79" s="61"/>
      <c r="FGZ79" s="61"/>
      <c r="FHA79" s="61"/>
      <c r="FHB79" s="61"/>
      <c r="FHC79" s="61"/>
      <c r="FHD79" s="61"/>
      <c r="FHE79" s="61"/>
      <c r="FHF79" s="61"/>
      <c r="FHG79" s="61"/>
      <c r="FHH79" s="61"/>
      <c r="FHI79" s="61"/>
      <c r="FHJ79" s="61"/>
      <c r="FHK79" s="61"/>
      <c r="FHL79" s="61"/>
      <c r="FHM79" s="61"/>
      <c r="FHN79" s="61"/>
      <c r="FHO79" s="61"/>
      <c r="FHP79" s="61"/>
      <c r="FHQ79" s="61"/>
      <c r="FHR79" s="61"/>
      <c r="FHS79" s="61"/>
      <c r="FHT79" s="61"/>
      <c r="FHU79" s="61"/>
      <c r="FHV79" s="61"/>
      <c r="FHW79" s="61"/>
      <c r="FHX79" s="61"/>
      <c r="FHY79" s="61"/>
      <c r="FHZ79" s="61"/>
      <c r="FIA79" s="61"/>
      <c r="FIB79" s="61"/>
      <c r="FIC79" s="61"/>
      <c r="FID79" s="61"/>
      <c r="FIE79" s="61"/>
      <c r="FIF79" s="61"/>
      <c r="FIG79" s="61"/>
      <c r="FIH79" s="61"/>
      <c r="FII79" s="61"/>
      <c r="FIJ79" s="61"/>
      <c r="FIK79" s="61"/>
      <c r="FIL79" s="61"/>
      <c r="FIM79" s="61"/>
      <c r="FIN79" s="61"/>
      <c r="FIO79" s="61"/>
      <c r="FIP79" s="61"/>
      <c r="FIQ79" s="61"/>
      <c r="FIR79" s="61"/>
      <c r="FIS79" s="61"/>
      <c r="FIT79" s="61"/>
      <c r="FIU79" s="61"/>
      <c r="FIV79" s="61"/>
      <c r="FIW79" s="61"/>
      <c r="FIX79" s="61"/>
      <c r="FIY79" s="61"/>
      <c r="FIZ79" s="61"/>
      <c r="FJA79" s="61"/>
      <c r="FJB79" s="61"/>
      <c r="FJC79" s="61"/>
      <c r="FJD79" s="61"/>
      <c r="FJE79" s="61"/>
      <c r="FJF79" s="61"/>
      <c r="FJG79" s="61"/>
      <c r="FJH79" s="61"/>
      <c r="FJI79" s="61"/>
      <c r="FJJ79" s="61"/>
      <c r="FJK79" s="61"/>
      <c r="FJL79" s="61"/>
      <c r="FJM79" s="61"/>
      <c r="FJN79" s="61"/>
      <c r="FJO79" s="61"/>
      <c r="FJP79" s="61"/>
      <c r="FJQ79" s="61"/>
      <c r="FJR79" s="61"/>
      <c r="FJS79" s="61"/>
      <c r="FJT79" s="61"/>
      <c r="FJU79" s="61"/>
      <c r="FJV79" s="61"/>
      <c r="FJW79" s="61"/>
      <c r="FJX79" s="61"/>
      <c r="FJY79" s="61"/>
      <c r="FJZ79" s="61"/>
      <c r="FKA79" s="61"/>
      <c r="FKB79" s="61"/>
      <c r="FKC79" s="61"/>
      <c r="FKD79" s="61"/>
      <c r="FKE79" s="61"/>
      <c r="FKF79" s="61"/>
      <c r="FKG79" s="61"/>
      <c r="FKH79" s="61"/>
      <c r="FKI79" s="61"/>
      <c r="FKJ79" s="61"/>
      <c r="FKK79" s="61"/>
      <c r="FKL79" s="61"/>
      <c r="FKM79" s="61"/>
      <c r="FKN79" s="61"/>
      <c r="FKO79" s="61"/>
      <c r="FKP79" s="61"/>
      <c r="FKQ79" s="61"/>
      <c r="FKR79" s="61"/>
      <c r="FKS79" s="61"/>
      <c r="FKT79" s="61"/>
      <c r="FKU79" s="61"/>
      <c r="FKV79" s="61"/>
      <c r="FKW79" s="61"/>
      <c r="FKX79" s="61"/>
      <c r="FKY79" s="61"/>
      <c r="FKZ79" s="61"/>
      <c r="FLA79" s="61"/>
      <c r="FLB79" s="61"/>
      <c r="FLC79" s="61"/>
      <c r="FLD79" s="61"/>
      <c r="FLE79" s="61"/>
      <c r="FLF79" s="61"/>
      <c r="FLG79" s="61"/>
      <c r="FLH79" s="61"/>
      <c r="FLI79" s="61"/>
      <c r="FLJ79" s="61"/>
      <c r="FLK79" s="61"/>
      <c r="FLL79" s="61"/>
      <c r="FLM79" s="61"/>
      <c r="FLN79" s="61"/>
      <c r="FLO79" s="61"/>
      <c r="FLP79" s="61"/>
      <c r="FLQ79" s="61"/>
      <c r="FLR79" s="61"/>
      <c r="FLS79" s="61"/>
      <c r="FLT79" s="61"/>
      <c r="FLU79" s="61"/>
      <c r="FLV79" s="61"/>
      <c r="FLW79" s="61"/>
      <c r="FLX79" s="61"/>
      <c r="FLY79" s="61"/>
      <c r="FLZ79" s="61"/>
      <c r="FMA79" s="61"/>
      <c r="FMB79" s="61"/>
      <c r="FMC79" s="61"/>
      <c r="FMD79" s="61"/>
      <c r="FME79" s="61"/>
      <c r="FMF79" s="61"/>
      <c r="FMG79" s="61"/>
      <c r="FMH79" s="61"/>
      <c r="FMI79" s="61"/>
      <c r="FMJ79" s="61"/>
      <c r="FMK79" s="61"/>
      <c r="FML79" s="61"/>
      <c r="FMM79" s="61"/>
      <c r="FMN79" s="61"/>
      <c r="FMO79" s="61"/>
      <c r="FMP79" s="61"/>
      <c r="FMQ79" s="61"/>
      <c r="FMR79" s="61"/>
      <c r="FMS79" s="61"/>
      <c r="FMT79" s="61"/>
      <c r="FMU79" s="61"/>
      <c r="FMV79" s="61"/>
      <c r="FMW79" s="61"/>
      <c r="FMX79" s="61"/>
      <c r="FMY79" s="61"/>
      <c r="FMZ79" s="61"/>
      <c r="FNA79" s="61"/>
      <c r="FNB79" s="61"/>
      <c r="FNC79" s="61"/>
      <c r="FND79" s="61"/>
      <c r="FNE79" s="61"/>
      <c r="FNF79" s="61"/>
      <c r="FNG79" s="61"/>
      <c r="FNH79" s="61"/>
      <c r="FNI79" s="61"/>
      <c r="FNJ79" s="61"/>
      <c r="FNK79" s="61"/>
      <c r="FNL79" s="61"/>
      <c r="FNM79" s="61"/>
      <c r="FNN79" s="61"/>
      <c r="FNO79" s="61"/>
      <c r="FNP79" s="61"/>
      <c r="FNQ79" s="61"/>
      <c r="FNR79" s="61"/>
      <c r="FNS79" s="61"/>
      <c r="FNT79" s="61"/>
      <c r="FNU79" s="61"/>
      <c r="FNV79" s="61"/>
      <c r="FNW79" s="61"/>
      <c r="FNX79" s="61"/>
      <c r="FNY79" s="61"/>
      <c r="FNZ79" s="61"/>
      <c r="FOA79" s="61"/>
      <c r="FOB79" s="61"/>
      <c r="FOC79" s="61"/>
      <c r="FOD79" s="61"/>
      <c r="FOE79" s="61"/>
      <c r="FOF79" s="61"/>
      <c r="FOG79" s="61"/>
      <c r="FOH79" s="61"/>
      <c r="FOI79" s="61"/>
      <c r="FOJ79" s="61"/>
      <c r="FOK79" s="61"/>
      <c r="FOL79" s="61"/>
      <c r="FOM79" s="61"/>
      <c r="FON79" s="61"/>
      <c r="FOO79" s="61"/>
      <c r="FOP79" s="61"/>
      <c r="FOQ79" s="61"/>
      <c r="FOR79" s="61"/>
      <c r="FOS79" s="61"/>
      <c r="FOT79" s="61"/>
      <c r="FOU79" s="61"/>
      <c r="FOV79" s="61"/>
      <c r="FOW79" s="61"/>
      <c r="FOX79" s="61"/>
      <c r="FOY79" s="61"/>
      <c r="FOZ79" s="61"/>
      <c r="FPA79" s="61"/>
      <c r="FPB79" s="61"/>
      <c r="FPC79" s="61"/>
      <c r="FPD79" s="61"/>
      <c r="FPE79" s="61"/>
      <c r="FPF79" s="61"/>
      <c r="FPG79" s="61"/>
      <c r="FPH79" s="61"/>
      <c r="FPI79" s="61"/>
      <c r="FPJ79" s="61"/>
      <c r="FPK79" s="61"/>
      <c r="FPL79" s="61"/>
      <c r="FPM79" s="61"/>
      <c r="FPN79" s="61"/>
      <c r="FPO79" s="61"/>
      <c r="FPP79" s="61"/>
      <c r="FPQ79" s="61"/>
      <c r="FPR79" s="61"/>
      <c r="FPS79" s="61"/>
      <c r="FPT79" s="61"/>
      <c r="FPU79" s="61"/>
      <c r="FPV79" s="61"/>
      <c r="FPW79" s="61"/>
      <c r="FPX79" s="61"/>
      <c r="FPY79" s="61"/>
      <c r="FPZ79" s="61"/>
      <c r="FQA79" s="61"/>
      <c r="FQB79" s="61"/>
      <c r="FQC79" s="61"/>
      <c r="FQD79" s="61"/>
      <c r="FQE79" s="61"/>
      <c r="FQF79" s="61"/>
      <c r="FQG79" s="61"/>
      <c r="FQH79" s="61"/>
      <c r="FQI79" s="61"/>
      <c r="FQJ79" s="61"/>
      <c r="FQK79" s="61"/>
      <c r="FQL79" s="61"/>
      <c r="FQM79" s="61"/>
      <c r="FQN79" s="61"/>
      <c r="FQO79" s="61"/>
      <c r="FQP79" s="61"/>
      <c r="FQQ79" s="61"/>
      <c r="FQR79" s="61"/>
      <c r="FQS79" s="61"/>
      <c r="FQT79" s="61"/>
      <c r="FQU79" s="61"/>
      <c r="FQV79" s="61"/>
      <c r="FQW79" s="61"/>
      <c r="FQX79" s="61"/>
      <c r="FQY79" s="61"/>
      <c r="FQZ79" s="61"/>
      <c r="FRA79" s="61"/>
      <c r="FRB79" s="61"/>
      <c r="FRC79" s="61"/>
      <c r="FRD79" s="61"/>
      <c r="FRE79" s="61"/>
      <c r="FRF79" s="61"/>
      <c r="FRG79" s="61"/>
      <c r="FRH79" s="61"/>
      <c r="FRI79" s="61"/>
      <c r="FRJ79" s="61"/>
      <c r="FRK79" s="61"/>
      <c r="FRL79" s="61"/>
      <c r="FRM79" s="61"/>
      <c r="FRN79" s="61"/>
      <c r="FRO79" s="61"/>
      <c r="FRP79" s="61"/>
      <c r="FRQ79" s="61"/>
      <c r="FRR79" s="61"/>
      <c r="FRS79" s="61"/>
      <c r="FRT79" s="61"/>
      <c r="FRU79" s="61"/>
      <c r="FRV79" s="61"/>
      <c r="FRW79" s="61"/>
      <c r="FRX79" s="61"/>
      <c r="FRY79" s="61"/>
      <c r="FRZ79" s="61"/>
      <c r="FSA79" s="61"/>
      <c r="FSB79" s="61"/>
      <c r="FSC79" s="61"/>
      <c r="FSD79" s="61"/>
      <c r="FSE79" s="61"/>
      <c r="FSF79" s="61"/>
      <c r="FSG79" s="61"/>
      <c r="FSH79" s="61"/>
      <c r="FSI79" s="61"/>
      <c r="FSJ79" s="61"/>
      <c r="FSK79" s="61"/>
      <c r="FSL79" s="61"/>
      <c r="FSM79" s="61"/>
      <c r="FSN79" s="61"/>
      <c r="FSO79" s="61"/>
      <c r="FSP79" s="61"/>
      <c r="FSQ79" s="61"/>
      <c r="FSR79" s="61"/>
      <c r="FSS79" s="61"/>
      <c r="FST79" s="61"/>
      <c r="FSU79" s="61"/>
      <c r="FSV79" s="61"/>
      <c r="FSW79" s="61"/>
      <c r="FSX79" s="61"/>
      <c r="FSY79" s="61"/>
      <c r="FSZ79" s="61"/>
      <c r="FTA79" s="61"/>
      <c r="FTB79" s="61"/>
      <c r="FTC79" s="61"/>
      <c r="FTD79" s="61"/>
      <c r="FTE79" s="61"/>
      <c r="FTF79" s="61"/>
      <c r="FTG79" s="61"/>
      <c r="FTH79" s="61"/>
      <c r="FTI79" s="61"/>
      <c r="FTJ79" s="61"/>
      <c r="FTK79" s="61"/>
      <c r="FTL79" s="61"/>
      <c r="FTM79" s="61"/>
      <c r="FTN79" s="61"/>
      <c r="FTO79" s="61"/>
      <c r="FTP79" s="61"/>
      <c r="FTQ79" s="61"/>
      <c r="FTR79" s="61"/>
      <c r="FTS79" s="61"/>
      <c r="FTT79" s="61"/>
      <c r="FTU79" s="61"/>
      <c r="FTV79" s="61"/>
      <c r="FTW79" s="61"/>
      <c r="FTX79" s="61"/>
      <c r="FTY79" s="61"/>
      <c r="FTZ79" s="61"/>
      <c r="FUA79" s="61"/>
      <c r="FUB79" s="61"/>
      <c r="FUC79" s="61"/>
      <c r="FUD79" s="61"/>
      <c r="FUE79" s="61"/>
      <c r="FUF79" s="61"/>
      <c r="FUG79" s="61"/>
      <c r="FUH79" s="61"/>
      <c r="FUI79" s="61"/>
      <c r="FUJ79" s="61"/>
      <c r="FUK79" s="61"/>
      <c r="FUL79" s="61"/>
      <c r="FUM79" s="61"/>
      <c r="FUN79" s="61"/>
      <c r="FUO79" s="61"/>
      <c r="FUP79" s="61"/>
      <c r="FUQ79" s="61"/>
      <c r="FUR79" s="61"/>
      <c r="FUS79" s="61"/>
      <c r="FUT79" s="61"/>
      <c r="FUU79" s="61"/>
      <c r="FUV79" s="61"/>
      <c r="FUW79" s="61"/>
      <c r="FUX79" s="61"/>
      <c r="FUY79" s="61"/>
      <c r="FUZ79" s="61"/>
      <c r="FVA79" s="61"/>
      <c r="FVB79" s="61"/>
      <c r="FVC79" s="61"/>
      <c r="FVD79" s="61"/>
      <c r="FVE79" s="61"/>
      <c r="FVF79" s="61"/>
      <c r="FVG79" s="61"/>
      <c r="FVH79" s="61"/>
      <c r="FVI79" s="61"/>
      <c r="FVJ79" s="61"/>
      <c r="FVK79" s="61"/>
      <c r="FVL79" s="61"/>
      <c r="FVM79" s="61"/>
      <c r="FVN79" s="61"/>
      <c r="FVO79" s="61"/>
      <c r="FVP79" s="61"/>
      <c r="FVQ79" s="61"/>
      <c r="FVR79" s="61"/>
      <c r="FVS79" s="61"/>
      <c r="FVT79" s="61"/>
      <c r="FVU79" s="61"/>
      <c r="FVV79" s="61"/>
      <c r="FVW79" s="61"/>
      <c r="FVX79" s="61"/>
      <c r="FVY79" s="61"/>
      <c r="FVZ79" s="61"/>
      <c r="FWA79" s="61"/>
      <c r="FWB79" s="61"/>
      <c r="FWC79" s="61"/>
      <c r="FWD79" s="61"/>
      <c r="FWE79" s="61"/>
      <c r="FWF79" s="61"/>
      <c r="FWG79" s="61"/>
      <c r="FWH79" s="61"/>
      <c r="FWI79" s="61"/>
      <c r="FWJ79" s="61"/>
      <c r="FWK79" s="61"/>
      <c r="FWL79" s="61"/>
      <c r="FWM79" s="61"/>
      <c r="FWN79" s="61"/>
      <c r="FWO79" s="61"/>
      <c r="FWP79" s="61"/>
      <c r="FWQ79" s="61"/>
      <c r="FWR79" s="61"/>
      <c r="FWS79" s="61"/>
      <c r="FWT79" s="61"/>
      <c r="FWU79" s="61"/>
      <c r="FWV79" s="61"/>
      <c r="FWW79" s="61"/>
      <c r="FWX79" s="61"/>
      <c r="FWY79" s="61"/>
      <c r="FWZ79" s="61"/>
      <c r="FXA79" s="61"/>
      <c r="FXB79" s="61"/>
      <c r="FXC79" s="61"/>
      <c r="FXD79" s="61"/>
      <c r="FXE79" s="61"/>
      <c r="FXF79" s="61"/>
      <c r="FXG79" s="61"/>
      <c r="FXH79" s="61"/>
      <c r="FXI79" s="61"/>
      <c r="FXJ79" s="61"/>
      <c r="FXK79" s="61"/>
      <c r="FXL79" s="61"/>
      <c r="FXM79" s="61"/>
      <c r="FXN79" s="61"/>
      <c r="FXO79" s="61"/>
      <c r="FXP79" s="61"/>
      <c r="FXQ79" s="61"/>
      <c r="FXR79" s="61"/>
      <c r="FXS79" s="61"/>
      <c r="FXT79" s="61"/>
      <c r="FXU79" s="61"/>
      <c r="FXV79" s="61"/>
      <c r="FXW79" s="61"/>
      <c r="FXX79" s="61"/>
      <c r="FXY79" s="61"/>
      <c r="FXZ79" s="61"/>
      <c r="FYA79" s="61"/>
      <c r="FYB79" s="61"/>
      <c r="FYC79" s="61"/>
      <c r="FYD79" s="61"/>
      <c r="FYE79" s="61"/>
      <c r="FYF79" s="61"/>
      <c r="FYG79" s="61"/>
      <c r="FYH79" s="61"/>
      <c r="FYI79" s="61"/>
      <c r="FYJ79" s="61"/>
      <c r="FYK79" s="61"/>
      <c r="FYL79" s="61"/>
      <c r="FYM79" s="61"/>
      <c r="FYN79" s="61"/>
      <c r="FYO79" s="61"/>
      <c r="FYP79" s="61"/>
      <c r="FYQ79" s="61"/>
      <c r="FYR79" s="61"/>
      <c r="FYS79" s="61"/>
      <c r="FYT79" s="61"/>
      <c r="FYU79" s="61"/>
      <c r="FYV79" s="61"/>
      <c r="FYW79" s="61"/>
      <c r="FYX79" s="61"/>
      <c r="FYY79" s="61"/>
      <c r="FYZ79" s="61"/>
      <c r="FZA79" s="61"/>
      <c r="FZB79" s="61"/>
      <c r="FZC79" s="61"/>
      <c r="FZD79" s="61"/>
      <c r="FZE79" s="61"/>
      <c r="FZF79" s="61"/>
      <c r="FZG79" s="61"/>
      <c r="FZH79" s="61"/>
      <c r="FZI79" s="61"/>
      <c r="FZJ79" s="61"/>
      <c r="FZK79" s="61"/>
      <c r="FZL79" s="61"/>
      <c r="FZM79" s="61"/>
      <c r="FZN79" s="61"/>
      <c r="FZO79" s="61"/>
      <c r="FZP79" s="61"/>
      <c r="FZQ79" s="61"/>
      <c r="FZR79" s="61"/>
      <c r="FZS79" s="61"/>
      <c r="FZT79" s="61"/>
      <c r="FZU79" s="61"/>
      <c r="FZV79" s="61"/>
      <c r="FZW79" s="61"/>
      <c r="FZX79" s="61"/>
      <c r="FZY79" s="61"/>
      <c r="FZZ79" s="61"/>
      <c r="GAA79" s="61"/>
      <c r="GAB79" s="61"/>
      <c r="GAC79" s="61"/>
      <c r="GAD79" s="61"/>
      <c r="GAE79" s="61"/>
      <c r="GAF79" s="61"/>
      <c r="GAG79" s="61"/>
      <c r="GAH79" s="61"/>
      <c r="GAI79" s="61"/>
      <c r="GAJ79" s="61"/>
      <c r="GAK79" s="61"/>
      <c r="GAL79" s="61"/>
      <c r="GAM79" s="61"/>
      <c r="GAN79" s="61"/>
      <c r="GAO79" s="61"/>
      <c r="GAP79" s="61"/>
      <c r="GAQ79" s="61"/>
      <c r="GAR79" s="61"/>
      <c r="GAS79" s="61"/>
      <c r="GAT79" s="61"/>
      <c r="GAU79" s="61"/>
      <c r="GAV79" s="61"/>
      <c r="GAW79" s="61"/>
      <c r="GAX79" s="61"/>
      <c r="GAY79" s="61"/>
      <c r="GAZ79" s="61"/>
      <c r="GBA79" s="61"/>
      <c r="GBB79" s="61"/>
      <c r="GBC79" s="61"/>
      <c r="GBD79" s="61"/>
      <c r="GBE79" s="61"/>
      <c r="GBF79" s="61"/>
      <c r="GBG79" s="61"/>
      <c r="GBH79" s="61"/>
      <c r="GBI79" s="61"/>
      <c r="GBJ79" s="61"/>
      <c r="GBK79" s="61"/>
      <c r="GBL79" s="61"/>
      <c r="GBM79" s="61"/>
      <c r="GBN79" s="61"/>
      <c r="GBO79" s="61"/>
      <c r="GBP79" s="61"/>
      <c r="GBQ79" s="61"/>
      <c r="GBR79" s="61"/>
      <c r="GBS79" s="61"/>
      <c r="GBT79" s="61"/>
      <c r="GBU79" s="61"/>
      <c r="GBV79" s="61"/>
      <c r="GBW79" s="61"/>
      <c r="GBX79" s="61"/>
      <c r="GBY79" s="61"/>
      <c r="GBZ79" s="61"/>
      <c r="GCA79" s="61"/>
      <c r="GCB79" s="61"/>
      <c r="GCC79" s="61"/>
      <c r="GCD79" s="61"/>
      <c r="GCE79" s="61"/>
      <c r="GCF79" s="61"/>
      <c r="GCG79" s="61"/>
      <c r="GCH79" s="61"/>
      <c r="GCI79" s="61"/>
      <c r="GCJ79" s="61"/>
      <c r="GCK79" s="61"/>
      <c r="GCL79" s="61"/>
      <c r="GCM79" s="61"/>
      <c r="GCN79" s="61"/>
      <c r="GCO79" s="61"/>
      <c r="GCP79" s="61"/>
      <c r="GCQ79" s="61"/>
      <c r="GCR79" s="61"/>
      <c r="GCS79" s="61"/>
      <c r="GCT79" s="61"/>
      <c r="GCU79" s="61"/>
      <c r="GCV79" s="61"/>
      <c r="GCW79" s="61"/>
      <c r="GCX79" s="61"/>
      <c r="GCY79" s="61"/>
      <c r="GCZ79" s="61"/>
      <c r="GDA79" s="61"/>
      <c r="GDB79" s="61"/>
      <c r="GDC79" s="61"/>
      <c r="GDD79" s="61"/>
      <c r="GDE79" s="61"/>
      <c r="GDF79" s="61"/>
      <c r="GDG79" s="61"/>
      <c r="GDH79" s="61"/>
      <c r="GDI79" s="61"/>
      <c r="GDJ79" s="61"/>
      <c r="GDK79" s="61"/>
      <c r="GDL79" s="61"/>
      <c r="GDM79" s="61"/>
      <c r="GDN79" s="61"/>
      <c r="GDO79" s="61"/>
      <c r="GDP79" s="61"/>
      <c r="GDQ79" s="61"/>
      <c r="GDR79" s="61"/>
      <c r="GDS79" s="61"/>
      <c r="GDT79" s="61"/>
      <c r="GDU79" s="61"/>
      <c r="GDV79" s="61"/>
      <c r="GDW79" s="61"/>
      <c r="GDX79" s="61"/>
      <c r="GDY79" s="61"/>
      <c r="GDZ79" s="61"/>
      <c r="GEA79" s="61"/>
      <c r="GEB79" s="61"/>
      <c r="GEC79" s="61"/>
      <c r="GED79" s="61"/>
      <c r="GEE79" s="61"/>
      <c r="GEF79" s="61"/>
      <c r="GEG79" s="61"/>
      <c r="GEH79" s="61"/>
      <c r="GEI79" s="61"/>
      <c r="GEJ79" s="61"/>
      <c r="GEK79" s="61"/>
      <c r="GEL79" s="61"/>
      <c r="GEM79" s="61"/>
      <c r="GEN79" s="61"/>
      <c r="GEO79" s="61"/>
      <c r="GEP79" s="61"/>
      <c r="GEQ79" s="61"/>
      <c r="GER79" s="61"/>
      <c r="GES79" s="61"/>
      <c r="GET79" s="61"/>
      <c r="GEU79" s="61"/>
      <c r="GEV79" s="61"/>
      <c r="GEW79" s="61"/>
      <c r="GEX79" s="61"/>
      <c r="GEY79" s="61"/>
      <c r="GEZ79" s="61"/>
      <c r="GFA79" s="61"/>
      <c r="GFB79" s="61"/>
      <c r="GFC79" s="61"/>
      <c r="GFD79" s="61"/>
      <c r="GFE79" s="61"/>
      <c r="GFF79" s="61"/>
      <c r="GFG79" s="61"/>
      <c r="GFH79" s="61"/>
      <c r="GFI79" s="61"/>
      <c r="GFJ79" s="61"/>
      <c r="GFK79" s="61"/>
      <c r="GFL79" s="61"/>
      <c r="GFM79" s="61"/>
      <c r="GFN79" s="61"/>
      <c r="GFO79" s="61"/>
      <c r="GFP79" s="61"/>
      <c r="GFQ79" s="61"/>
      <c r="GFR79" s="61"/>
      <c r="GFS79" s="61"/>
      <c r="GFT79" s="61"/>
      <c r="GFU79" s="61"/>
      <c r="GFV79" s="61"/>
      <c r="GFW79" s="61"/>
      <c r="GFX79" s="61"/>
      <c r="GFY79" s="61"/>
      <c r="GFZ79" s="61"/>
      <c r="GGA79" s="61"/>
      <c r="GGB79" s="61"/>
      <c r="GGC79" s="61"/>
      <c r="GGD79" s="61"/>
      <c r="GGE79" s="61"/>
      <c r="GGF79" s="61"/>
      <c r="GGG79" s="61"/>
      <c r="GGH79" s="61"/>
      <c r="GGI79" s="61"/>
      <c r="GGJ79" s="61"/>
      <c r="GGK79" s="61"/>
      <c r="GGL79" s="61"/>
      <c r="GGM79" s="61"/>
      <c r="GGN79" s="61"/>
      <c r="GGO79" s="61"/>
      <c r="GGP79" s="61"/>
      <c r="GGQ79" s="61"/>
      <c r="GGR79" s="61"/>
      <c r="GGS79" s="61"/>
      <c r="GGT79" s="61"/>
      <c r="GGU79" s="61"/>
      <c r="GGV79" s="61"/>
      <c r="GGW79" s="61"/>
      <c r="GGX79" s="61"/>
      <c r="GGY79" s="61"/>
      <c r="GGZ79" s="61"/>
      <c r="GHA79" s="61"/>
      <c r="GHB79" s="61"/>
      <c r="GHC79" s="61"/>
      <c r="GHD79" s="61"/>
      <c r="GHE79" s="61"/>
      <c r="GHF79" s="61"/>
      <c r="GHG79" s="61"/>
      <c r="GHH79" s="61"/>
      <c r="GHI79" s="61"/>
      <c r="GHJ79" s="61"/>
      <c r="GHK79" s="61"/>
      <c r="GHL79" s="61"/>
      <c r="GHM79" s="61"/>
      <c r="GHN79" s="61"/>
      <c r="GHO79" s="61"/>
      <c r="GHP79" s="61"/>
      <c r="GHQ79" s="61"/>
      <c r="GHR79" s="61"/>
      <c r="GHS79" s="61"/>
      <c r="GHT79" s="61"/>
      <c r="GHU79" s="61"/>
      <c r="GHV79" s="61"/>
      <c r="GHW79" s="61"/>
      <c r="GHX79" s="61"/>
      <c r="GHY79" s="61"/>
      <c r="GHZ79" s="61"/>
      <c r="GIA79" s="61"/>
      <c r="GIB79" s="61"/>
      <c r="GIC79" s="61"/>
      <c r="GID79" s="61"/>
      <c r="GIE79" s="61"/>
      <c r="GIF79" s="61"/>
      <c r="GIG79" s="61"/>
      <c r="GIH79" s="61"/>
      <c r="GII79" s="61"/>
      <c r="GIJ79" s="61"/>
      <c r="GIK79" s="61"/>
      <c r="GIL79" s="61"/>
      <c r="GIM79" s="61"/>
      <c r="GIN79" s="61"/>
      <c r="GIO79" s="61"/>
      <c r="GIP79" s="61"/>
      <c r="GIQ79" s="61"/>
      <c r="GIR79" s="61"/>
      <c r="GIS79" s="61"/>
      <c r="GIT79" s="61"/>
      <c r="GIU79" s="61"/>
      <c r="GIV79" s="61"/>
      <c r="GIW79" s="61"/>
      <c r="GIX79" s="61"/>
      <c r="GIY79" s="61"/>
      <c r="GIZ79" s="61"/>
      <c r="GJA79" s="61"/>
      <c r="GJB79" s="61"/>
      <c r="GJC79" s="61"/>
      <c r="GJD79" s="61"/>
      <c r="GJE79" s="61"/>
      <c r="GJF79" s="61"/>
      <c r="GJG79" s="61"/>
      <c r="GJH79" s="61"/>
      <c r="GJI79" s="61"/>
      <c r="GJJ79" s="61"/>
      <c r="GJK79" s="61"/>
      <c r="GJL79" s="61"/>
      <c r="GJM79" s="61"/>
      <c r="GJN79" s="61"/>
      <c r="GJO79" s="61"/>
      <c r="GJP79" s="61"/>
      <c r="GJQ79" s="61"/>
      <c r="GJR79" s="61"/>
      <c r="GJS79" s="61"/>
      <c r="GJT79" s="61"/>
      <c r="GJU79" s="61"/>
      <c r="GJV79" s="61"/>
      <c r="GJW79" s="61"/>
      <c r="GJX79" s="61"/>
      <c r="GJY79" s="61"/>
      <c r="GJZ79" s="61"/>
      <c r="GKA79" s="61"/>
      <c r="GKB79" s="61"/>
      <c r="GKC79" s="61"/>
      <c r="GKD79" s="61"/>
      <c r="GKE79" s="61"/>
      <c r="GKF79" s="61"/>
      <c r="GKG79" s="61"/>
      <c r="GKH79" s="61"/>
      <c r="GKI79" s="61"/>
      <c r="GKJ79" s="61"/>
      <c r="GKK79" s="61"/>
      <c r="GKL79" s="61"/>
      <c r="GKM79" s="61"/>
      <c r="GKN79" s="61"/>
      <c r="GKO79" s="61"/>
      <c r="GKP79" s="61"/>
      <c r="GKQ79" s="61"/>
      <c r="GKR79" s="61"/>
      <c r="GKS79" s="61"/>
      <c r="GKT79" s="61"/>
      <c r="GKU79" s="61"/>
      <c r="GKV79" s="61"/>
      <c r="GKW79" s="61"/>
      <c r="GKX79" s="61"/>
      <c r="GKY79" s="61"/>
      <c r="GKZ79" s="61"/>
      <c r="GLA79" s="61"/>
      <c r="GLB79" s="61"/>
      <c r="GLC79" s="61"/>
      <c r="GLD79" s="61"/>
      <c r="GLE79" s="61"/>
      <c r="GLF79" s="61"/>
      <c r="GLG79" s="61"/>
      <c r="GLH79" s="61"/>
      <c r="GLI79" s="61"/>
      <c r="GLJ79" s="61"/>
      <c r="GLK79" s="61"/>
      <c r="GLL79" s="61"/>
      <c r="GLM79" s="61"/>
      <c r="GLN79" s="61"/>
      <c r="GLO79" s="61"/>
      <c r="GLP79" s="61"/>
      <c r="GLQ79" s="61"/>
      <c r="GLR79" s="61"/>
      <c r="GLS79" s="61"/>
      <c r="GLT79" s="61"/>
      <c r="GLU79" s="61"/>
      <c r="GLV79" s="61"/>
      <c r="GLW79" s="61"/>
      <c r="GLX79" s="61"/>
      <c r="GLY79" s="61"/>
      <c r="GLZ79" s="61"/>
      <c r="GMA79" s="61"/>
      <c r="GMB79" s="61"/>
      <c r="GMC79" s="61"/>
      <c r="GMD79" s="61"/>
      <c r="GME79" s="61"/>
      <c r="GMF79" s="61"/>
      <c r="GMG79" s="61"/>
      <c r="GMH79" s="61"/>
      <c r="GMI79" s="61"/>
      <c r="GMJ79" s="61"/>
      <c r="GMK79" s="61"/>
      <c r="GML79" s="61"/>
      <c r="GMM79" s="61"/>
      <c r="GMN79" s="61"/>
      <c r="GMO79" s="61"/>
      <c r="GMP79" s="61"/>
      <c r="GMQ79" s="61"/>
      <c r="GMR79" s="61"/>
      <c r="GMS79" s="61"/>
      <c r="GMT79" s="61"/>
      <c r="GMU79" s="61"/>
      <c r="GMV79" s="61"/>
      <c r="GMW79" s="61"/>
      <c r="GMX79" s="61"/>
      <c r="GMY79" s="61"/>
      <c r="GMZ79" s="61"/>
      <c r="GNA79" s="61"/>
      <c r="GNB79" s="61"/>
      <c r="GNC79" s="61"/>
      <c r="GND79" s="61"/>
      <c r="GNE79" s="61"/>
      <c r="GNF79" s="61"/>
      <c r="GNG79" s="61"/>
      <c r="GNH79" s="61"/>
      <c r="GNI79" s="61"/>
      <c r="GNJ79" s="61"/>
      <c r="GNK79" s="61"/>
      <c r="GNL79" s="61"/>
      <c r="GNM79" s="61"/>
      <c r="GNN79" s="61"/>
      <c r="GNO79" s="61"/>
      <c r="GNP79" s="61"/>
      <c r="GNQ79" s="61"/>
      <c r="GNR79" s="61"/>
      <c r="GNS79" s="61"/>
      <c r="GNT79" s="61"/>
      <c r="GNU79" s="61"/>
      <c r="GNV79" s="61"/>
      <c r="GNW79" s="61"/>
      <c r="GNX79" s="61"/>
      <c r="GNY79" s="61"/>
      <c r="GNZ79" s="61"/>
      <c r="GOA79" s="61"/>
      <c r="GOB79" s="61"/>
      <c r="GOC79" s="61"/>
      <c r="GOD79" s="61"/>
      <c r="GOE79" s="61"/>
      <c r="GOF79" s="61"/>
      <c r="GOG79" s="61"/>
      <c r="GOH79" s="61"/>
      <c r="GOI79" s="61"/>
      <c r="GOJ79" s="61"/>
      <c r="GOK79" s="61"/>
      <c r="GOL79" s="61"/>
      <c r="GOM79" s="61"/>
      <c r="GON79" s="61"/>
      <c r="GOO79" s="61"/>
      <c r="GOP79" s="61"/>
      <c r="GOQ79" s="61"/>
      <c r="GOR79" s="61"/>
      <c r="GOS79" s="61"/>
      <c r="GOT79" s="61"/>
      <c r="GOU79" s="61"/>
      <c r="GOV79" s="61"/>
      <c r="GOW79" s="61"/>
      <c r="GOX79" s="61"/>
      <c r="GOY79" s="61"/>
      <c r="GOZ79" s="61"/>
      <c r="GPA79" s="61"/>
      <c r="GPB79" s="61"/>
      <c r="GPC79" s="61"/>
      <c r="GPD79" s="61"/>
      <c r="GPE79" s="61"/>
      <c r="GPF79" s="61"/>
      <c r="GPG79" s="61"/>
      <c r="GPH79" s="61"/>
      <c r="GPI79" s="61"/>
      <c r="GPJ79" s="61"/>
      <c r="GPK79" s="61"/>
      <c r="GPL79" s="61"/>
      <c r="GPM79" s="61"/>
      <c r="GPN79" s="61"/>
      <c r="GPO79" s="61"/>
      <c r="GPP79" s="61"/>
      <c r="GPQ79" s="61"/>
      <c r="GPR79" s="61"/>
      <c r="GPS79" s="61"/>
      <c r="GPT79" s="61"/>
      <c r="GPU79" s="61"/>
      <c r="GPV79" s="61"/>
      <c r="GPW79" s="61"/>
      <c r="GPX79" s="61"/>
      <c r="GPY79" s="61"/>
      <c r="GPZ79" s="61"/>
      <c r="GQA79" s="61"/>
      <c r="GQB79" s="61"/>
      <c r="GQC79" s="61"/>
      <c r="GQD79" s="61"/>
      <c r="GQE79" s="61"/>
      <c r="GQF79" s="61"/>
      <c r="GQG79" s="61"/>
      <c r="GQH79" s="61"/>
      <c r="GQI79" s="61"/>
      <c r="GQJ79" s="61"/>
      <c r="GQK79" s="61"/>
      <c r="GQL79" s="61"/>
      <c r="GQM79" s="61"/>
      <c r="GQN79" s="61"/>
      <c r="GQO79" s="61"/>
      <c r="GQP79" s="61"/>
      <c r="GQQ79" s="61"/>
      <c r="GQR79" s="61"/>
      <c r="GQS79" s="61"/>
      <c r="GQT79" s="61"/>
      <c r="GQU79" s="61"/>
      <c r="GQV79" s="61"/>
      <c r="GQW79" s="61"/>
      <c r="GQX79" s="61"/>
      <c r="GQY79" s="61"/>
      <c r="GQZ79" s="61"/>
      <c r="GRA79" s="61"/>
      <c r="GRB79" s="61"/>
      <c r="GRC79" s="61"/>
      <c r="GRD79" s="61"/>
      <c r="GRE79" s="61"/>
      <c r="GRF79" s="61"/>
      <c r="GRG79" s="61"/>
      <c r="GRH79" s="61"/>
      <c r="GRI79" s="61"/>
      <c r="GRJ79" s="61"/>
      <c r="GRK79" s="61"/>
      <c r="GRL79" s="61"/>
      <c r="GRM79" s="61"/>
      <c r="GRN79" s="61"/>
      <c r="GRO79" s="61"/>
      <c r="GRP79" s="61"/>
      <c r="GRQ79" s="61"/>
      <c r="GRR79" s="61"/>
      <c r="GRS79" s="61"/>
      <c r="GRT79" s="61"/>
      <c r="GRU79" s="61"/>
      <c r="GRV79" s="61"/>
      <c r="GRW79" s="61"/>
      <c r="GRX79" s="61"/>
      <c r="GRY79" s="61"/>
      <c r="GRZ79" s="61"/>
      <c r="GSA79" s="61"/>
      <c r="GSB79" s="61"/>
      <c r="GSC79" s="61"/>
      <c r="GSD79" s="61"/>
      <c r="GSE79" s="61"/>
      <c r="GSF79" s="61"/>
      <c r="GSG79" s="61"/>
      <c r="GSH79" s="61"/>
      <c r="GSI79" s="61"/>
      <c r="GSJ79" s="61"/>
      <c r="GSK79" s="61"/>
      <c r="GSL79" s="61"/>
      <c r="GSM79" s="61"/>
      <c r="GSN79" s="61"/>
      <c r="GSO79" s="61"/>
      <c r="GSP79" s="61"/>
      <c r="GSQ79" s="61"/>
      <c r="GSR79" s="61"/>
      <c r="GSS79" s="61"/>
      <c r="GST79" s="61"/>
      <c r="GSU79" s="61"/>
      <c r="GSV79" s="61"/>
      <c r="GSW79" s="61"/>
      <c r="GSX79" s="61"/>
      <c r="GSY79" s="61"/>
      <c r="GSZ79" s="61"/>
      <c r="GTA79" s="61"/>
      <c r="GTB79" s="61"/>
      <c r="GTC79" s="61"/>
      <c r="GTD79" s="61"/>
      <c r="GTE79" s="61"/>
      <c r="GTF79" s="61"/>
      <c r="GTG79" s="61"/>
      <c r="GTH79" s="61"/>
      <c r="GTI79" s="61"/>
      <c r="GTJ79" s="61"/>
      <c r="GTK79" s="61"/>
      <c r="GTL79" s="61"/>
      <c r="GTM79" s="61"/>
      <c r="GTN79" s="61"/>
      <c r="GTO79" s="61"/>
      <c r="GTP79" s="61"/>
      <c r="GTQ79" s="61"/>
      <c r="GTR79" s="61"/>
      <c r="GTS79" s="61"/>
      <c r="GTT79" s="61"/>
      <c r="GTU79" s="61"/>
      <c r="GTV79" s="61"/>
      <c r="GTW79" s="61"/>
      <c r="GTX79" s="61"/>
      <c r="GTY79" s="61"/>
      <c r="GTZ79" s="61"/>
      <c r="GUA79" s="61"/>
      <c r="GUB79" s="61"/>
      <c r="GUC79" s="61"/>
      <c r="GUD79" s="61"/>
      <c r="GUE79" s="61"/>
      <c r="GUF79" s="61"/>
      <c r="GUG79" s="61"/>
      <c r="GUH79" s="61"/>
      <c r="GUI79" s="61"/>
      <c r="GUJ79" s="61"/>
      <c r="GUK79" s="61"/>
      <c r="GUL79" s="61"/>
      <c r="GUM79" s="61"/>
      <c r="GUN79" s="61"/>
      <c r="GUO79" s="61"/>
      <c r="GUP79" s="61"/>
      <c r="GUQ79" s="61"/>
      <c r="GUR79" s="61"/>
      <c r="GUS79" s="61"/>
      <c r="GUT79" s="61"/>
      <c r="GUU79" s="61"/>
      <c r="GUV79" s="61"/>
      <c r="GUW79" s="61"/>
      <c r="GUX79" s="61"/>
      <c r="GUY79" s="61"/>
      <c r="GUZ79" s="61"/>
      <c r="GVA79" s="61"/>
      <c r="GVB79" s="61"/>
      <c r="GVC79" s="61"/>
      <c r="GVD79" s="61"/>
      <c r="GVE79" s="61"/>
      <c r="GVF79" s="61"/>
      <c r="GVG79" s="61"/>
      <c r="GVH79" s="61"/>
      <c r="GVI79" s="61"/>
      <c r="GVJ79" s="61"/>
      <c r="GVK79" s="61"/>
      <c r="GVL79" s="61"/>
      <c r="GVM79" s="61"/>
      <c r="GVN79" s="61"/>
      <c r="GVO79" s="61"/>
      <c r="GVP79" s="61"/>
      <c r="GVQ79" s="61"/>
      <c r="GVR79" s="61"/>
      <c r="GVS79" s="61"/>
      <c r="GVT79" s="61"/>
      <c r="GVU79" s="61"/>
      <c r="GVV79" s="61"/>
      <c r="GVW79" s="61"/>
      <c r="GVX79" s="61"/>
      <c r="GVY79" s="61"/>
      <c r="GVZ79" s="61"/>
      <c r="GWA79" s="61"/>
      <c r="GWB79" s="61"/>
      <c r="GWC79" s="61"/>
      <c r="GWD79" s="61"/>
      <c r="GWE79" s="61"/>
      <c r="GWF79" s="61"/>
      <c r="GWG79" s="61"/>
      <c r="GWH79" s="61"/>
      <c r="GWI79" s="61"/>
      <c r="GWJ79" s="61"/>
      <c r="GWK79" s="61"/>
      <c r="GWL79" s="61"/>
      <c r="GWM79" s="61"/>
      <c r="GWN79" s="61"/>
      <c r="GWO79" s="61"/>
      <c r="GWP79" s="61"/>
      <c r="GWQ79" s="61"/>
      <c r="GWR79" s="61"/>
      <c r="GWS79" s="61"/>
      <c r="GWT79" s="61"/>
      <c r="GWU79" s="61"/>
      <c r="GWV79" s="61"/>
      <c r="GWW79" s="61"/>
      <c r="GWX79" s="61"/>
      <c r="GWY79" s="61"/>
      <c r="GWZ79" s="61"/>
      <c r="GXA79" s="61"/>
      <c r="GXB79" s="61"/>
      <c r="GXC79" s="61"/>
      <c r="GXD79" s="61"/>
      <c r="GXE79" s="61"/>
      <c r="GXF79" s="61"/>
      <c r="GXG79" s="61"/>
      <c r="GXH79" s="61"/>
      <c r="GXI79" s="61"/>
      <c r="GXJ79" s="61"/>
      <c r="GXK79" s="61"/>
      <c r="GXL79" s="61"/>
      <c r="GXM79" s="61"/>
      <c r="GXN79" s="61"/>
      <c r="GXO79" s="61"/>
      <c r="GXP79" s="61"/>
      <c r="GXQ79" s="61"/>
      <c r="GXR79" s="61"/>
      <c r="GXS79" s="61"/>
      <c r="GXT79" s="61"/>
      <c r="GXU79" s="61"/>
      <c r="GXV79" s="61"/>
      <c r="GXW79" s="61"/>
      <c r="GXX79" s="61"/>
      <c r="GXY79" s="61"/>
      <c r="GXZ79" s="61"/>
      <c r="GYA79" s="61"/>
      <c r="GYB79" s="61"/>
      <c r="GYC79" s="61"/>
      <c r="GYD79" s="61"/>
      <c r="GYE79" s="61"/>
      <c r="GYF79" s="61"/>
      <c r="GYG79" s="61"/>
      <c r="GYH79" s="61"/>
      <c r="GYI79" s="61"/>
      <c r="GYJ79" s="61"/>
      <c r="GYK79" s="61"/>
      <c r="GYL79" s="61"/>
      <c r="GYM79" s="61"/>
      <c r="GYN79" s="61"/>
      <c r="GYO79" s="61"/>
      <c r="GYP79" s="61"/>
      <c r="GYQ79" s="61"/>
      <c r="GYR79" s="61"/>
      <c r="GYS79" s="61"/>
      <c r="GYT79" s="61"/>
      <c r="GYU79" s="61"/>
      <c r="GYV79" s="61"/>
      <c r="GYW79" s="61"/>
      <c r="GYX79" s="61"/>
      <c r="GYY79" s="61"/>
      <c r="GYZ79" s="61"/>
      <c r="GZA79" s="61"/>
      <c r="GZB79" s="61"/>
      <c r="GZC79" s="61"/>
      <c r="GZD79" s="61"/>
      <c r="GZE79" s="61"/>
      <c r="GZF79" s="61"/>
      <c r="GZG79" s="61"/>
      <c r="GZH79" s="61"/>
      <c r="GZI79" s="61"/>
      <c r="GZJ79" s="61"/>
      <c r="GZK79" s="61"/>
      <c r="GZL79" s="61"/>
      <c r="GZM79" s="61"/>
      <c r="GZN79" s="61"/>
      <c r="GZO79" s="61"/>
      <c r="GZP79" s="61"/>
      <c r="GZQ79" s="61"/>
      <c r="GZR79" s="61"/>
      <c r="GZS79" s="61"/>
      <c r="GZT79" s="61"/>
      <c r="GZU79" s="61"/>
      <c r="GZV79" s="61"/>
      <c r="GZW79" s="61"/>
      <c r="GZX79" s="61"/>
      <c r="GZY79" s="61"/>
      <c r="GZZ79" s="61"/>
      <c r="HAA79" s="61"/>
      <c r="HAB79" s="61"/>
      <c r="HAC79" s="61"/>
      <c r="HAD79" s="61"/>
      <c r="HAE79" s="61"/>
      <c r="HAF79" s="61"/>
      <c r="HAG79" s="61"/>
      <c r="HAH79" s="61"/>
      <c r="HAI79" s="61"/>
      <c r="HAJ79" s="61"/>
      <c r="HAK79" s="61"/>
      <c r="HAL79" s="61"/>
      <c r="HAM79" s="61"/>
      <c r="HAN79" s="61"/>
      <c r="HAO79" s="61"/>
      <c r="HAP79" s="61"/>
      <c r="HAQ79" s="61"/>
      <c r="HAR79" s="61"/>
      <c r="HAS79" s="61"/>
      <c r="HAT79" s="61"/>
      <c r="HAU79" s="61"/>
      <c r="HAV79" s="61"/>
      <c r="HAW79" s="61"/>
      <c r="HAX79" s="61"/>
      <c r="HAY79" s="61"/>
      <c r="HAZ79" s="61"/>
      <c r="HBA79" s="61"/>
      <c r="HBB79" s="61"/>
      <c r="HBC79" s="61"/>
      <c r="HBD79" s="61"/>
      <c r="HBE79" s="61"/>
      <c r="HBF79" s="61"/>
      <c r="HBG79" s="61"/>
      <c r="HBH79" s="61"/>
      <c r="HBI79" s="61"/>
      <c r="HBJ79" s="61"/>
      <c r="HBK79" s="61"/>
      <c r="HBL79" s="61"/>
      <c r="HBM79" s="61"/>
      <c r="HBN79" s="61"/>
      <c r="HBO79" s="61"/>
      <c r="HBP79" s="61"/>
      <c r="HBQ79" s="61"/>
      <c r="HBR79" s="61"/>
      <c r="HBS79" s="61"/>
      <c r="HBT79" s="61"/>
      <c r="HBU79" s="61"/>
      <c r="HBV79" s="61"/>
      <c r="HBW79" s="61"/>
      <c r="HBX79" s="61"/>
      <c r="HBY79" s="61"/>
      <c r="HBZ79" s="61"/>
      <c r="HCA79" s="61"/>
      <c r="HCB79" s="61"/>
      <c r="HCC79" s="61"/>
      <c r="HCD79" s="61"/>
      <c r="HCE79" s="61"/>
      <c r="HCF79" s="61"/>
      <c r="HCG79" s="61"/>
      <c r="HCH79" s="61"/>
      <c r="HCI79" s="61"/>
      <c r="HCJ79" s="61"/>
      <c r="HCK79" s="61"/>
      <c r="HCL79" s="61"/>
      <c r="HCM79" s="61"/>
      <c r="HCN79" s="61"/>
      <c r="HCO79" s="61"/>
      <c r="HCP79" s="61"/>
      <c r="HCQ79" s="61"/>
      <c r="HCR79" s="61"/>
      <c r="HCS79" s="61"/>
      <c r="HCT79" s="61"/>
      <c r="HCU79" s="61"/>
      <c r="HCV79" s="61"/>
      <c r="HCW79" s="61"/>
      <c r="HCX79" s="61"/>
      <c r="HCY79" s="61"/>
      <c r="HCZ79" s="61"/>
      <c r="HDA79" s="61"/>
      <c r="HDB79" s="61"/>
      <c r="HDC79" s="61"/>
      <c r="HDD79" s="61"/>
      <c r="HDE79" s="61"/>
      <c r="HDF79" s="61"/>
      <c r="HDG79" s="61"/>
      <c r="HDH79" s="61"/>
      <c r="HDI79" s="61"/>
      <c r="HDJ79" s="61"/>
      <c r="HDK79" s="61"/>
      <c r="HDL79" s="61"/>
      <c r="HDM79" s="61"/>
      <c r="HDN79" s="61"/>
      <c r="HDO79" s="61"/>
      <c r="HDP79" s="61"/>
      <c r="HDQ79" s="61"/>
      <c r="HDR79" s="61"/>
      <c r="HDS79" s="61"/>
      <c r="HDT79" s="61"/>
      <c r="HDU79" s="61"/>
      <c r="HDV79" s="61"/>
      <c r="HDW79" s="61"/>
      <c r="HDX79" s="61"/>
      <c r="HDY79" s="61"/>
      <c r="HDZ79" s="61"/>
      <c r="HEA79" s="61"/>
      <c r="HEB79" s="61"/>
      <c r="HEC79" s="61"/>
      <c r="HED79" s="61"/>
      <c r="HEE79" s="61"/>
      <c r="HEF79" s="61"/>
      <c r="HEG79" s="61"/>
      <c r="HEH79" s="61"/>
      <c r="HEI79" s="61"/>
      <c r="HEJ79" s="61"/>
      <c r="HEK79" s="61"/>
      <c r="HEL79" s="61"/>
      <c r="HEM79" s="61"/>
      <c r="HEN79" s="61"/>
      <c r="HEO79" s="61"/>
      <c r="HEP79" s="61"/>
      <c r="HEQ79" s="61"/>
      <c r="HER79" s="61"/>
      <c r="HES79" s="61"/>
      <c r="HET79" s="61"/>
      <c r="HEU79" s="61"/>
      <c r="HEV79" s="61"/>
      <c r="HEW79" s="61"/>
      <c r="HEX79" s="61"/>
      <c r="HEY79" s="61"/>
      <c r="HEZ79" s="61"/>
      <c r="HFA79" s="61"/>
      <c r="HFB79" s="61"/>
      <c r="HFC79" s="61"/>
      <c r="HFD79" s="61"/>
      <c r="HFE79" s="61"/>
      <c r="HFF79" s="61"/>
      <c r="HFG79" s="61"/>
      <c r="HFH79" s="61"/>
      <c r="HFI79" s="61"/>
      <c r="HFJ79" s="61"/>
      <c r="HFK79" s="61"/>
      <c r="HFL79" s="61"/>
      <c r="HFM79" s="61"/>
      <c r="HFN79" s="61"/>
      <c r="HFO79" s="61"/>
      <c r="HFP79" s="61"/>
      <c r="HFQ79" s="61"/>
      <c r="HFR79" s="61"/>
      <c r="HFS79" s="61"/>
      <c r="HFT79" s="61"/>
      <c r="HFU79" s="61"/>
      <c r="HFV79" s="61"/>
      <c r="HFW79" s="61"/>
      <c r="HFX79" s="61"/>
      <c r="HFY79" s="61"/>
      <c r="HFZ79" s="61"/>
      <c r="HGA79" s="61"/>
      <c r="HGB79" s="61"/>
      <c r="HGC79" s="61"/>
      <c r="HGD79" s="61"/>
      <c r="HGE79" s="61"/>
      <c r="HGF79" s="61"/>
      <c r="HGG79" s="61"/>
      <c r="HGH79" s="61"/>
      <c r="HGI79" s="61"/>
      <c r="HGJ79" s="61"/>
      <c r="HGK79" s="61"/>
      <c r="HGL79" s="61"/>
      <c r="HGM79" s="61"/>
      <c r="HGN79" s="61"/>
      <c r="HGO79" s="61"/>
      <c r="HGP79" s="61"/>
      <c r="HGQ79" s="61"/>
      <c r="HGR79" s="61"/>
      <c r="HGS79" s="61"/>
      <c r="HGT79" s="61"/>
      <c r="HGU79" s="61"/>
      <c r="HGV79" s="61"/>
      <c r="HGW79" s="61"/>
      <c r="HGX79" s="61"/>
      <c r="HGY79" s="61"/>
      <c r="HGZ79" s="61"/>
      <c r="HHA79" s="61"/>
      <c r="HHB79" s="61"/>
      <c r="HHC79" s="61"/>
      <c r="HHD79" s="61"/>
      <c r="HHE79" s="61"/>
      <c r="HHF79" s="61"/>
      <c r="HHG79" s="61"/>
      <c r="HHH79" s="61"/>
      <c r="HHI79" s="61"/>
      <c r="HHJ79" s="61"/>
      <c r="HHK79" s="61"/>
      <c r="HHL79" s="61"/>
      <c r="HHM79" s="61"/>
      <c r="HHN79" s="61"/>
      <c r="HHO79" s="61"/>
      <c r="HHP79" s="61"/>
      <c r="HHQ79" s="61"/>
      <c r="HHR79" s="61"/>
      <c r="HHS79" s="61"/>
      <c r="HHT79" s="61"/>
      <c r="HHU79" s="61"/>
      <c r="HHV79" s="61"/>
      <c r="HHW79" s="61"/>
      <c r="HHX79" s="61"/>
      <c r="HHY79" s="61"/>
      <c r="HHZ79" s="61"/>
      <c r="HIA79" s="61"/>
      <c r="HIB79" s="61"/>
      <c r="HIC79" s="61"/>
      <c r="HID79" s="61"/>
      <c r="HIE79" s="61"/>
      <c r="HIF79" s="61"/>
      <c r="HIG79" s="61"/>
      <c r="HIH79" s="61"/>
      <c r="HII79" s="61"/>
      <c r="HIJ79" s="61"/>
      <c r="HIK79" s="61"/>
      <c r="HIL79" s="61"/>
      <c r="HIM79" s="61"/>
      <c r="HIN79" s="61"/>
      <c r="HIO79" s="61"/>
      <c r="HIP79" s="61"/>
      <c r="HIQ79" s="61"/>
      <c r="HIR79" s="61"/>
      <c r="HIS79" s="61"/>
      <c r="HIT79" s="61"/>
      <c r="HIU79" s="61"/>
      <c r="HIV79" s="61"/>
      <c r="HIW79" s="61"/>
      <c r="HIX79" s="61"/>
      <c r="HIY79" s="61"/>
      <c r="HIZ79" s="61"/>
      <c r="HJA79" s="61"/>
      <c r="HJB79" s="61"/>
      <c r="HJC79" s="61"/>
      <c r="HJD79" s="61"/>
      <c r="HJE79" s="61"/>
      <c r="HJF79" s="61"/>
      <c r="HJG79" s="61"/>
      <c r="HJH79" s="61"/>
      <c r="HJI79" s="61"/>
      <c r="HJJ79" s="61"/>
      <c r="HJK79" s="61"/>
      <c r="HJL79" s="61"/>
      <c r="HJM79" s="61"/>
      <c r="HJN79" s="61"/>
      <c r="HJO79" s="61"/>
      <c r="HJP79" s="61"/>
      <c r="HJQ79" s="61"/>
      <c r="HJR79" s="61"/>
      <c r="HJS79" s="61"/>
      <c r="HJT79" s="61"/>
      <c r="HJU79" s="61"/>
      <c r="HJV79" s="61"/>
      <c r="HJW79" s="61"/>
      <c r="HJX79" s="61"/>
      <c r="HJY79" s="61"/>
      <c r="HJZ79" s="61"/>
      <c r="HKA79" s="61"/>
      <c r="HKB79" s="61"/>
      <c r="HKC79" s="61"/>
      <c r="HKD79" s="61"/>
      <c r="HKE79" s="61"/>
      <c r="HKF79" s="61"/>
      <c r="HKG79" s="61"/>
      <c r="HKH79" s="61"/>
      <c r="HKI79" s="61"/>
      <c r="HKJ79" s="61"/>
      <c r="HKK79" s="61"/>
      <c r="HKL79" s="61"/>
      <c r="HKM79" s="61"/>
      <c r="HKN79" s="61"/>
      <c r="HKO79" s="61"/>
      <c r="HKP79" s="61"/>
      <c r="HKQ79" s="61"/>
      <c r="HKR79" s="61"/>
      <c r="HKS79" s="61"/>
      <c r="HKT79" s="61"/>
      <c r="HKU79" s="61"/>
      <c r="HKV79" s="61"/>
      <c r="HKW79" s="61"/>
      <c r="HKX79" s="61"/>
      <c r="HKY79" s="61"/>
      <c r="HKZ79" s="61"/>
      <c r="HLA79" s="61"/>
      <c r="HLB79" s="61"/>
      <c r="HLC79" s="61"/>
      <c r="HLD79" s="61"/>
      <c r="HLE79" s="61"/>
      <c r="HLF79" s="61"/>
      <c r="HLG79" s="61"/>
      <c r="HLH79" s="61"/>
      <c r="HLI79" s="61"/>
      <c r="HLJ79" s="61"/>
      <c r="HLK79" s="61"/>
      <c r="HLL79" s="61"/>
      <c r="HLM79" s="61"/>
      <c r="HLN79" s="61"/>
      <c r="HLO79" s="61"/>
      <c r="HLP79" s="61"/>
      <c r="HLQ79" s="61"/>
      <c r="HLR79" s="61"/>
      <c r="HLS79" s="61"/>
      <c r="HLT79" s="61"/>
      <c r="HLU79" s="61"/>
      <c r="HLV79" s="61"/>
      <c r="HLW79" s="61"/>
      <c r="HLX79" s="61"/>
      <c r="HLY79" s="61"/>
      <c r="HLZ79" s="61"/>
      <c r="HMA79" s="61"/>
      <c r="HMB79" s="61"/>
      <c r="HMC79" s="61"/>
      <c r="HMD79" s="61"/>
      <c r="HME79" s="61"/>
      <c r="HMF79" s="61"/>
      <c r="HMG79" s="61"/>
      <c r="HMH79" s="61"/>
      <c r="HMI79" s="61"/>
      <c r="HMJ79" s="61"/>
      <c r="HMK79" s="61"/>
      <c r="HML79" s="61"/>
      <c r="HMM79" s="61"/>
      <c r="HMN79" s="61"/>
      <c r="HMO79" s="61"/>
      <c r="HMP79" s="61"/>
      <c r="HMQ79" s="61"/>
      <c r="HMR79" s="61"/>
      <c r="HMS79" s="61"/>
      <c r="HMT79" s="61"/>
      <c r="HMU79" s="61"/>
      <c r="HMV79" s="61"/>
      <c r="HMW79" s="61"/>
      <c r="HMX79" s="61"/>
      <c r="HMY79" s="61"/>
      <c r="HMZ79" s="61"/>
      <c r="HNA79" s="61"/>
      <c r="HNB79" s="61"/>
      <c r="HNC79" s="61"/>
      <c r="HND79" s="61"/>
      <c r="HNE79" s="61"/>
      <c r="HNF79" s="61"/>
      <c r="HNG79" s="61"/>
      <c r="HNH79" s="61"/>
      <c r="HNI79" s="61"/>
      <c r="HNJ79" s="61"/>
      <c r="HNK79" s="61"/>
      <c r="HNL79" s="61"/>
      <c r="HNM79" s="61"/>
      <c r="HNN79" s="61"/>
      <c r="HNO79" s="61"/>
      <c r="HNP79" s="61"/>
      <c r="HNQ79" s="61"/>
      <c r="HNR79" s="61"/>
      <c r="HNS79" s="61"/>
      <c r="HNT79" s="61"/>
      <c r="HNU79" s="61"/>
      <c r="HNV79" s="61"/>
      <c r="HNW79" s="61"/>
      <c r="HNX79" s="61"/>
      <c r="HNY79" s="61"/>
      <c r="HNZ79" s="61"/>
      <c r="HOA79" s="61"/>
      <c r="HOB79" s="61"/>
      <c r="HOC79" s="61"/>
      <c r="HOD79" s="61"/>
      <c r="HOE79" s="61"/>
      <c r="HOF79" s="61"/>
      <c r="HOG79" s="61"/>
      <c r="HOH79" s="61"/>
      <c r="HOI79" s="61"/>
      <c r="HOJ79" s="61"/>
      <c r="HOK79" s="61"/>
      <c r="HOL79" s="61"/>
      <c r="HOM79" s="61"/>
      <c r="HON79" s="61"/>
      <c r="HOO79" s="61"/>
      <c r="HOP79" s="61"/>
      <c r="HOQ79" s="61"/>
      <c r="HOR79" s="61"/>
      <c r="HOS79" s="61"/>
      <c r="HOT79" s="61"/>
      <c r="HOU79" s="61"/>
      <c r="HOV79" s="61"/>
      <c r="HOW79" s="61"/>
      <c r="HOX79" s="61"/>
      <c r="HOY79" s="61"/>
      <c r="HOZ79" s="61"/>
      <c r="HPA79" s="61"/>
      <c r="HPB79" s="61"/>
      <c r="HPC79" s="61"/>
      <c r="HPD79" s="61"/>
      <c r="HPE79" s="61"/>
      <c r="HPF79" s="61"/>
      <c r="HPG79" s="61"/>
      <c r="HPH79" s="61"/>
      <c r="HPI79" s="61"/>
      <c r="HPJ79" s="61"/>
      <c r="HPK79" s="61"/>
      <c r="HPL79" s="61"/>
      <c r="HPM79" s="61"/>
      <c r="HPN79" s="61"/>
      <c r="HPO79" s="61"/>
      <c r="HPP79" s="61"/>
      <c r="HPQ79" s="61"/>
      <c r="HPR79" s="61"/>
      <c r="HPS79" s="61"/>
      <c r="HPT79" s="61"/>
      <c r="HPU79" s="61"/>
      <c r="HPV79" s="61"/>
      <c r="HPW79" s="61"/>
      <c r="HPX79" s="61"/>
      <c r="HPY79" s="61"/>
      <c r="HPZ79" s="61"/>
      <c r="HQA79" s="61"/>
      <c r="HQB79" s="61"/>
      <c r="HQC79" s="61"/>
      <c r="HQD79" s="61"/>
      <c r="HQE79" s="61"/>
      <c r="HQF79" s="61"/>
      <c r="HQG79" s="61"/>
      <c r="HQH79" s="61"/>
      <c r="HQI79" s="61"/>
      <c r="HQJ79" s="61"/>
      <c r="HQK79" s="61"/>
      <c r="HQL79" s="61"/>
      <c r="HQM79" s="61"/>
      <c r="HQN79" s="61"/>
      <c r="HQO79" s="61"/>
      <c r="HQP79" s="61"/>
      <c r="HQQ79" s="61"/>
      <c r="HQR79" s="61"/>
      <c r="HQS79" s="61"/>
      <c r="HQT79" s="61"/>
      <c r="HQU79" s="61"/>
      <c r="HQV79" s="61"/>
      <c r="HQW79" s="61"/>
      <c r="HQX79" s="61"/>
      <c r="HQY79" s="61"/>
      <c r="HQZ79" s="61"/>
      <c r="HRA79" s="61"/>
      <c r="HRB79" s="61"/>
      <c r="HRC79" s="61"/>
      <c r="HRD79" s="61"/>
      <c r="HRE79" s="61"/>
      <c r="HRF79" s="61"/>
      <c r="HRG79" s="61"/>
      <c r="HRH79" s="61"/>
      <c r="HRI79" s="61"/>
      <c r="HRJ79" s="61"/>
      <c r="HRK79" s="61"/>
      <c r="HRL79" s="61"/>
      <c r="HRM79" s="61"/>
      <c r="HRN79" s="61"/>
      <c r="HRO79" s="61"/>
      <c r="HRP79" s="61"/>
      <c r="HRQ79" s="61"/>
      <c r="HRR79" s="61"/>
      <c r="HRS79" s="61"/>
      <c r="HRT79" s="61"/>
      <c r="HRU79" s="61"/>
      <c r="HRV79" s="61"/>
      <c r="HRW79" s="61"/>
      <c r="HRX79" s="61"/>
      <c r="HRY79" s="61"/>
      <c r="HRZ79" s="61"/>
      <c r="HSA79" s="61"/>
      <c r="HSB79" s="61"/>
      <c r="HSC79" s="61"/>
      <c r="HSD79" s="61"/>
      <c r="HSE79" s="61"/>
      <c r="HSF79" s="61"/>
      <c r="HSG79" s="61"/>
      <c r="HSH79" s="61"/>
      <c r="HSI79" s="61"/>
      <c r="HSJ79" s="61"/>
      <c r="HSK79" s="61"/>
      <c r="HSL79" s="61"/>
      <c r="HSM79" s="61"/>
      <c r="HSN79" s="61"/>
      <c r="HSO79" s="61"/>
      <c r="HSP79" s="61"/>
      <c r="HSQ79" s="61"/>
      <c r="HSR79" s="61"/>
      <c r="HSS79" s="61"/>
      <c r="HST79" s="61"/>
      <c r="HSU79" s="61"/>
      <c r="HSV79" s="61"/>
      <c r="HSW79" s="61"/>
      <c r="HSX79" s="61"/>
      <c r="HSY79" s="61"/>
      <c r="HSZ79" s="61"/>
      <c r="HTA79" s="61"/>
      <c r="HTB79" s="61"/>
      <c r="HTC79" s="61"/>
      <c r="HTD79" s="61"/>
      <c r="HTE79" s="61"/>
      <c r="HTF79" s="61"/>
      <c r="HTG79" s="61"/>
      <c r="HTH79" s="61"/>
      <c r="HTI79" s="61"/>
      <c r="HTJ79" s="61"/>
      <c r="HTK79" s="61"/>
      <c r="HTL79" s="61"/>
      <c r="HTM79" s="61"/>
      <c r="HTN79" s="61"/>
      <c r="HTO79" s="61"/>
      <c r="HTP79" s="61"/>
      <c r="HTQ79" s="61"/>
      <c r="HTR79" s="61"/>
      <c r="HTS79" s="61"/>
      <c r="HTT79" s="61"/>
      <c r="HTU79" s="61"/>
      <c r="HTV79" s="61"/>
      <c r="HTW79" s="61"/>
      <c r="HTX79" s="61"/>
      <c r="HTY79" s="61"/>
      <c r="HTZ79" s="61"/>
      <c r="HUA79" s="61"/>
      <c r="HUB79" s="61"/>
      <c r="HUC79" s="61"/>
      <c r="HUD79" s="61"/>
      <c r="HUE79" s="61"/>
      <c r="HUF79" s="61"/>
      <c r="HUG79" s="61"/>
      <c r="HUH79" s="61"/>
      <c r="HUI79" s="61"/>
      <c r="HUJ79" s="61"/>
      <c r="HUK79" s="61"/>
      <c r="HUL79" s="61"/>
      <c r="HUM79" s="61"/>
      <c r="HUN79" s="61"/>
      <c r="HUO79" s="61"/>
      <c r="HUP79" s="61"/>
      <c r="HUQ79" s="61"/>
      <c r="HUR79" s="61"/>
      <c r="HUS79" s="61"/>
      <c r="HUT79" s="61"/>
      <c r="HUU79" s="61"/>
      <c r="HUV79" s="61"/>
      <c r="HUW79" s="61"/>
      <c r="HUX79" s="61"/>
      <c r="HUY79" s="61"/>
      <c r="HUZ79" s="61"/>
      <c r="HVA79" s="61"/>
      <c r="HVB79" s="61"/>
      <c r="HVC79" s="61"/>
      <c r="HVD79" s="61"/>
      <c r="HVE79" s="61"/>
      <c r="HVF79" s="61"/>
      <c r="HVG79" s="61"/>
      <c r="HVH79" s="61"/>
      <c r="HVI79" s="61"/>
      <c r="HVJ79" s="61"/>
      <c r="HVK79" s="61"/>
      <c r="HVL79" s="61"/>
      <c r="HVM79" s="61"/>
      <c r="HVN79" s="61"/>
      <c r="HVO79" s="61"/>
      <c r="HVP79" s="61"/>
      <c r="HVQ79" s="61"/>
      <c r="HVR79" s="61"/>
      <c r="HVS79" s="61"/>
      <c r="HVT79" s="61"/>
      <c r="HVU79" s="61"/>
      <c r="HVV79" s="61"/>
      <c r="HVW79" s="61"/>
      <c r="HVX79" s="61"/>
      <c r="HVY79" s="61"/>
      <c r="HVZ79" s="61"/>
      <c r="HWA79" s="61"/>
      <c r="HWB79" s="61"/>
      <c r="HWC79" s="61"/>
      <c r="HWD79" s="61"/>
      <c r="HWE79" s="61"/>
      <c r="HWF79" s="61"/>
      <c r="HWG79" s="61"/>
      <c r="HWH79" s="61"/>
      <c r="HWI79" s="61"/>
      <c r="HWJ79" s="61"/>
      <c r="HWK79" s="61"/>
      <c r="HWL79" s="61"/>
      <c r="HWM79" s="61"/>
      <c r="HWN79" s="61"/>
      <c r="HWO79" s="61"/>
      <c r="HWP79" s="61"/>
      <c r="HWQ79" s="61"/>
      <c r="HWR79" s="61"/>
      <c r="HWS79" s="61"/>
      <c r="HWT79" s="61"/>
      <c r="HWU79" s="61"/>
      <c r="HWV79" s="61"/>
      <c r="HWW79" s="61"/>
      <c r="HWX79" s="61"/>
      <c r="HWY79" s="61"/>
      <c r="HWZ79" s="61"/>
      <c r="HXA79" s="61"/>
      <c r="HXB79" s="61"/>
      <c r="HXC79" s="61"/>
      <c r="HXD79" s="61"/>
      <c r="HXE79" s="61"/>
      <c r="HXF79" s="61"/>
      <c r="HXG79" s="61"/>
      <c r="HXH79" s="61"/>
      <c r="HXI79" s="61"/>
      <c r="HXJ79" s="61"/>
      <c r="HXK79" s="61"/>
      <c r="HXL79" s="61"/>
      <c r="HXM79" s="61"/>
      <c r="HXN79" s="61"/>
      <c r="HXO79" s="61"/>
      <c r="HXP79" s="61"/>
      <c r="HXQ79" s="61"/>
      <c r="HXR79" s="61"/>
      <c r="HXS79" s="61"/>
      <c r="HXT79" s="61"/>
      <c r="HXU79" s="61"/>
      <c r="HXV79" s="61"/>
      <c r="HXW79" s="61"/>
      <c r="HXX79" s="61"/>
      <c r="HXY79" s="61"/>
      <c r="HXZ79" s="61"/>
      <c r="HYA79" s="61"/>
      <c r="HYB79" s="61"/>
      <c r="HYC79" s="61"/>
      <c r="HYD79" s="61"/>
      <c r="HYE79" s="61"/>
      <c r="HYF79" s="61"/>
      <c r="HYG79" s="61"/>
      <c r="HYH79" s="61"/>
      <c r="HYI79" s="61"/>
      <c r="HYJ79" s="61"/>
      <c r="HYK79" s="61"/>
      <c r="HYL79" s="61"/>
      <c r="HYM79" s="61"/>
      <c r="HYN79" s="61"/>
      <c r="HYO79" s="61"/>
      <c r="HYP79" s="61"/>
      <c r="HYQ79" s="61"/>
      <c r="HYR79" s="61"/>
      <c r="HYS79" s="61"/>
      <c r="HYT79" s="61"/>
      <c r="HYU79" s="61"/>
      <c r="HYV79" s="61"/>
      <c r="HYW79" s="61"/>
      <c r="HYX79" s="61"/>
      <c r="HYY79" s="61"/>
      <c r="HYZ79" s="61"/>
      <c r="HZA79" s="61"/>
      <c r="HZB79" s="61"/>
      <c r="HZC79" s="61"/>
      <c r="HZD79" s="61"/>
      <c r="HZE79" s="61"/>
      <c r="HZF79" s="61"/>
      <c r="HZG79" s="61"/>
      <c r="HZH79" s="61"/>
      <c r="HZI79" s="61"/>
      <c r="HZJ79" s="61"/>
      <c r="HZK79" s="61"/>
      <c r="HZL79" s="61"/>
      <c r="HZM79" s="61"/>
      <c r="HZN79" s="61"/>
      <c r="HZO79" s="61"/>
      <c r="HZP79" s="61"/>
      <c r="HZQ79" s="61"/>
      <c r="HZR79" s="61"/>
      <c r="HZS79" s="61"/>
      <c r="HZT79" s="61"/>
      <c r="HZU79" s="61"/>
      <c r="HZV79" s="61"/>
      <c r="HZW79" s="61"/>
      <c r="HZX79" s="61"/>
      <c r="HZY79" s="61"/>
      <c r="HZZ79" s="61"/>
      <c r="IAA79" s="61"/>
      <c r="IAB79" s="61"/>
      <c r="IAC79" s="61"/>
      <c r="IAD79" s="61"/>
      <c r="IAE79" s="61"/>
      <c r="IAF79" s="61"/>
      <c r="IAG79" s="61"/>
      <c r="IAH79" s="61"/>
      <c r="IAI79" s="61"/>
      <c r="IAJ79" s="61"/>
      <c r="IAK79" s="61"/>
      <c r="IAL79" s="61"/>
      <c r="IAM79" s="61"/>
      <c r="IAN79" s="61"/>
      <c r="IAO79" s="61"/>
      <c r="IAP79" s="61"/>
      <c r="IAQ79" s="61"/>
      <c r="IAR79" s="61"/>
      <c r="IAS79" s="61"/>
      <c r="IAT79" s="61"/>
      <c r="IAU79" s="61"/>
      <c r="IAV79" s="61"/>
      <c r="IAW79" s="61"/>
      <c r="IAX79" s="61"/>
      <c r="IAY79" s="61"/>
      <c r="IAZ79" s="61"/>
      <c r="IBA79" s="61"/>
      <c r="IBB79" s="61"/>
      <c r="IBC79" s="61"/>
      <c r="IBD79" s="61"/>
      <c r="IBE79" s="61"/>
      <c r="IBF79" s="61"/>
      <c r="IBG79" s="61"/>
      <c r="IBH79" s="61"/>
      <c r="IBI79" s="61"/>
      <c r="IBJ79" s="61"/>
      <c r="IBK79" s="61"/>
      <c r="IBL79" s="61"/>
      <c r="IBM79" s="61"/>
      <c r="IBN79" s="61"/>
      <c r="IBO79" s="61"/>
      <c r="IBP79" s="61"/>
      <c r="IBQ79" s="61"/>
      <c r="IBR79" s="61"/>
      <c r="IBS79" s="61"/>
      <c r="IBT79" s="61"/>
      <c r="IBU79" s="61"/>
      <c r="IBV79" s="61"/>
      <c r="IBW79" s="61"/>
      <c r="IBX79" s="61"/>
      <c r="IBY79" s="61"/>
      <c r="IBZ79" s="61"/>
      <c r="ICA79" s="61"/>
      <c r="ICB79" s="61"/>
      <c r="ICC79" s="61"/>
      <c r="ICD79" s="61"/>
      <c r="ICE79" s="61"/>
      <c r="ICF79" s="61"/>
      <c r="ICG79" s="61"/>
      <c r="ICH79" s="61"/>
      <c r="ICI79" s="61"/>
      <c r="ICJ79" s="61"/>
      <c r="ICK79" s="61"/>
      <c r="ICL79" s="61"/>
      <c r="ICM79" s="61"/>
      <c r="ICN79" s="61"/>
      <c r="ICO79" s="61"/>
      <c r="ICP79" s="61"/>
      <c r="ICQ79" s="61"/>
      <c r="ICR79" s="61"/>
      <c r="ICS79" s="61"/>
      <c r="ICT79" s="61"/>
      <c r="ICU79" s="61"/>
      <c r="ICV79" s="61"/>
      <c r="ICW79" s="61"/>
      <c r="ICX79" s="61"/>
      <c r="ICY79" s="61"/>
      <c r="ICZ79" s="61"/>
      <c r="IDA79" s="61"/>
      <c r="IDB79" s="61"/>
      <c r="IDC79" s="61"/>
      <c r="IDD79" s="61"/>
      <c r="IDE79" s="61"/>
      <c r="IDF79" s="61"/>
      <c r="IDG79" s="61"/>
      <c r="IDH79" s="61"/>
      <c r="IDI79" s="61"/>
      <c r="IDJ79" s="61"/>
      <c r="IDK79" s="61"/>
      <c r="IDL79" s="61"/>
      <c r="IDM79" s="61"/>
      <c r="IDN79" s="61"/>
      <c r="IDO79" s="61"/>
      <c r="IDP79" s="61"/>
      <c r="IDQ79" s="61"/>
      <c r="IDR79" s="61"/>
      <c r="IDS79" s="61"/>
      <c r="IDT79" s="61"/>
      <c r="IDU79" s="61"/>
      <c r="IDV79" s="61"/>
      <c r="IDW79" s="61"/>
      <c r="IDX79" s="61"/>
      <c r="IDY79" s="61"/>
      <c r="IDZ79" s="61"/>
      <c r="IEA79" s="61"/>
      <c r="IEB79" s="61"/>
      <c r="IEC79" s="61"/>
      <c r="IED79" s="61"/>
      <c r="IEE79" s="61"/>
      <c r="IEF79" s="61"/>
      <c r="IEG79" s="61"/>
      <c r="IEH79" s="61"/>
      <c r="IEI79" s="61"/>
      <c r="IEJ79" s="61"/>
      <c r="IEK79" s="61"/>
      <c r="IEL79" s="61"/>
      <c r="IEM79" s="61"/>
      <c r="IEN79" s="61"/>
      <c r="IEO79" s="61"/>
      <c r="IEP79" s="61"/>
      <c r="IEQ79" s="61"/>
      <c r="IER79" s="61"/>
      <c r="IES79" s="61"/>
      <c r="IET79" s="61"/>
      <c r="IEU79" s="61"/>
      <c r="IEV79" s="61"/>
      <c r="IEW79" s="61"/>
      <c r="IEX79" s="61"/>
      <c r="IEY79" s="61"/>
      <c r="IEZ79" s="61"/>
      <c r="IFA79" s="61"/>
      <c r="IFB79" s="61"/>
      <c r="IFC79" s="61"/>
      <c r="IFD79" s="61"/>
      <c r="IFE79" s="61"/>
      <c r="IFF79" s="61"/>
      <c r="IFG79" s="61"/>
      <c r="IFH79" s="61"/>
      <c r="IFI79" s="61"/>
      <c r="IFJ79" s="61"/>
      <c r="IFK79" s="61"/>
      <c r="IFL79" s="61"/>
      <c r="IFM79" s="61"/>
      <c r="IFN79" s="61"/>
      <c r="IFO79" s="61"/>
      <c r="IFP79" s="61"/>
      <c r="IFQ79" s="61"/>
      <c r="IFR79" s="61"/>
      <c r="IFS79" s="61"/>
      <c r="IFT79" s="61"/>
      <c r="IFU79" s="61"/>
      <c r="IFV79" s="61"/>
      <c r="IFW79" s="61"/>
      <c r="IFX79" s="61"/>
      <c r="IFY79" s="61"/>
      <c r="IFZ79" s="61"/>
      <c r="IGA79" s="61"/>
      <c r="IGB79" s="61"/>
      <c r="IGC79" s="61"/>
      <c r="IGD79" s="61"/>
      <c r="IGE79" s="61"/>
      <c r="IGF79" s="61"/>
      <c r="IGG79" s="61"/>
      <c r="IGH79" s="61"/>
      <c r="IGI79" s="61"/>
      <c r="IGJ79" s="61"/>
      <c r="IGK79" s="61"/>
      <c r="IGL79" s="61"/>
      <c r="IGM79" s="61"/>
      <c r="IGN79" s="61"/>
      <c r="IGO79" s="61"/>
      <c r="IGP79" s="61"/>
      <c r="IGQ79" s="61"/>
      <c r="IGR79" s="61"/>
      <c r="IGS79" s="61"/>
      <c r="IGT79" s="61"/>
      <c r="IGU79" s="61"/>
      <c r="IGV79" s="61"/>
      <c r="IGW79" s="61"/>
      <c r="IGX79" s="61"/>
      <c r="IGY79" s="61"/>
      <c r="IGZ79" s="61"/>
      <c r="IHA79" s="61"/>
      <c r="IHB79" s="61"/>
      <c r="IHC79" s="61"/>
      <c r="IHD79" s="61"/>
      <c r="IHE79" s="61"/>
      <c r="IHF79" s="61"/>
      <c r="IHG79" s="61"/>
      <c r="IHH79" s="61"/>
      <c r="IHI79" s="61"/>
      <c r="IHJ79" s="61"/>
      <c r="IHK79" s="61"/>
      <c r="IHL79" s="61"/>
      <c r="IHM79" s="61"/>
      <c r="IHN79" s="61"/>
      <c r="IHO79" s="61"/>
      <c r="IHP79" s="61"/>
      <c r="IHQ79" s="61"/>
      <c r="IHR79" s="61"/>
      <c r="IHS79" s="61"/>
      <c r="IHT79" s="61"/>
      <c r="IHU79" s="61"/>
      <c r="IHV79" s="61"/>
      <c r="IHW79" s="61"/>
      <c r="IHX79" s="61"/>
      <c r="IHY79" s="61"/>
      <c r="IHZ79" s="61"/>
      <c r="IIA79" s="61"/>
      <c r="IIB79" s="61"/>
      <c r="IIC79" s="61"/>
      <c r="IID79" s="61"/>
      <c r="IIE79" s="61"/>
      <c r="IIF79" s="61"/>
      <c r="IIG79" s="61"/>
      <c r="IIH79" s="61"/>
      <c r="III79" s="61"/>
      <c r="IIJ79" s="61"/>
      <c r="IIK79" s="61"/>
      <c r="IIL79" s="61"/>
      <c r="IIM79" s="61"/>
      <c r="IIN79" s="61"/>
      <c r="IIO79" s="61"/>
      <c r="IIP79" s="61"/>
      <c r="IIQ79" s="61"/>
      <c r="IIR79" s="61"/>
      <c r="IIS79" s="61"/>
      <c r="IIT79" s="61"/>
      <c r="IIU79" s="61"/>
      <c r="IIV79" s="61"/>
      <c r="IIW79" s="61"/>
      <c r="IIX79" s="61"/>
      <c r="IIY79" s="61"/>
      <c r="IIZ79" s="61"/>
      <c r="IJA79" s="61"/>
      <c r="IJB79" s="61"/>
      <c r="IJC79" s="61"/>
      <c r="IJD79" s="61"/>
      <c r="IJE79" s="61"/>
      <c r="IJF79" s="61"/>
      <c r="IJG79" s="61"/>
      <c r="IJH79" s="61"/>
      <c r="IJI79" s="61"/>
      <c r="IJJ79" s="61"/>
      <c r="IJK79" s="61"/>
      <c r="IJL79" s="61"/>
      <c r="IJM79" s="61"/>
      <c r="IJN79" s="61"/>
      <c r="IJO79" s="61"/>
      <c r="IJP79" s="61"/>
      <c r="IJQ79" s="61"/>
      <c r="IJR79" s="61"/>
      <c r="IJS79" s="61"/>
      <c r="IJT79" s="61"/>
      <c r="IJU79" s="61"/>
      <c r="IJV79" s="61"/>
      <c r="IJW79" s="61"/>
      <c r="IJX79" s="61"/>
      <c r="IJY79" s="61"/>
      <c r="IJZ79" s="61"/>
      <c r="IKA79" s="61"/>
      <c r="IKB79" s="61"/>
      <c r="IKC79" s="61"/>
      <c r="IKD79" s="61"/>
      <c r="IKE79" s="61"/>
      <c r="IKF79" s="61"/>
      <c r="IKG79" s="61"/>
      <c r="IKH79" s="61"/>
      <c r="IKI79" s="61"/>
      <c r="IKJ79" s="61"/>
      <c r="IKK79" s="61"/>
      <c r="IKL79" s="61"/>
      <c r="IKM79" s="61"/>
      <c r="IKN79" s="61"/>
      <c r="IKO79" s="61"/>
      <c r="IKP79" s="61"/>
      <c r="IKQ79" s="61"/>
      <c r="IKR79" s="61"/>
      <c r="IKS79" s="61"/>
      <c r="IKT79" s="61"/>
      <c r="IKU79" s="61"/>
      <c r="IKV79" s="61"/>
      <c r="IKW79" s="61"/>
      <c r="IKX79" s="61"/>
      <c r="IKY79" s="61"/>
      <c r="IKZ79" s="61"/>
      <c r="ILA79" s="61"/>
      <c r="ILB79" s="61"/>
      <c r="ILC79" s="61"/>
      <c r="ILD79" s="61"/>
      <c r="ILE79" s="61"/>
      <c r="ILF79" s="61"/>
      <c r="ILG79" s="61"/>
      <c r="ILH79" s="61"/>
      <c r="ILI79" s="61"/>
      <c r="ILJ79" s="61"/>
      <c r="ILK79" s="61"/>
      <c r="ILL79" s="61"/>
      <c r="ILM79" s="61"/>
      <c r="ILN79" s="61"/>
      <c r="ILO79" s="61"/>
      <c r="ILP79" s="61"/>
      <c r="ILQ79" s="61"/>
      <c r="ILR79" s="61"/>
      <c r="ILS79" s="61"/>
      <c r="ILT79" s="61"/>
      <c r="ILU79" s="61"/>
      <c r="ILV79" s="61"/>
      <c r="ILW79" s="61"/>
      <c r="ILX79" s="61"/>
      <c r="ILY79" s="61"/>
      <c r="ILZ79" s="61"/>
      <c r="IMA79" s="61"/>
      <c r="IMB79" s="61"/>
      <c r="IMC79" s="61"/>
      <c r="IMD79" s="61"/>
      <c r="IME79" s="61"/>
      <c r="IMF79" s="61"/>
      <c r="IMG79" s="61"/>
      <c r="IMH79" s="61"/>
      <c r="IMI79" s="61"/>
      <c r="IMJ79" s="61"/>
      <c r="IMK79" s="61"/>
      <c r="IML79" s="61"/>
      <c r="IMM79" s="61"/>
      <c r="IMN79" s="61"/>
      <c r="IMO79" s="61"/>
      <c r="IMP79" s="61"/>
      <c r="IMQ79" s="61"/>
      <c r="IMR79" s="61"/>
      <c r="IMS79" s="61"/>
      <c r="IMT79" s="61"/>
      <c r="IMU79" s="61"/>
      <c r="IMV79" s="61"/>
      <c r="IMW79" s="61"/>
      <c r="IMX79" s="61"/>
      <c r="IMY79" s="61"/>
      <c r="IMZ79" s="61"/>
      <c r="INA79" s="61"/>
      <c r="INB79" s="61"/>
      <c r="INC79" s="61"/>
      <c r="IND79" s="61"/>
      <c r="INE79" s="61"/>
      <c r="INF79" s="61"/>
      <c r="ING79" s="61"/>
      <c r="INH79" s="61"/>
      <c r="INI79" s="61"/>
      <c r="INJ79" s="61"/>
      <c r="INK79" s="61"/>
      <c r="INL79" s="61"/>
      <c r="INM79" s="61"/>
      <c r="INN79" s="61"/>
      <c r="INO79" s="61"/>
      <c r="INP79" s="61"/>
      <c r="INQ79" s="61"/>
      <c r="INR79" s="61"/>
      <c r="INS79" s="61"/>
      <c r="INT79" s="61"/>
      <c r="INU79" s="61"/>
      <c r="INV79" s="61"/>
      <c r="INW79" s="61"/>
      <c r="INX79" s="61"/>
      <c r="INY79" s="61"/>
      <c r="INZ79" s="61"/>
      <c r="IOA79" s="61"/>
      <c r="IOB79" s="61"/>
      <c r="IOC79" s="61"/>
      <c r="IOD79" s="61"/>
      <c r="IOE79" s="61"/>
      <c r="IOF79" s="61"/>
      <c r="IOG79" s="61"/>
      <c r="IOH79" s="61"/>
      <c r="IOI79" s="61"/>
      <c r="IOJ79" s="61"/>
      <c r="IOK79" s="61"/>
      <c r="IOL79" s="61"/>
      <c r="IOM79" s="61"/>
      <c r="ION79" s="61"/>
      <c r="IOO79" s="61"/>
      <c r="IOP79" s="61"/>
      <c r="IOQ79" s="61"/>
      <c r="IOR79" s="61"/>
      <c r="IOS79" s="61"/>
      <c r="IOT79" s="61"/>
      <c r="IOU79" s="61"/>
      <c r="IOV79" s="61"/>
      <c r="IOW79" s="61"/>
      <c r="IOX79" s="61"/>
      <c r="IOY79" s="61"/>
      <c r="IOZ79" s="61"/>
      <c r="IPA79" s="61"/>
      <c r="IPB79" s="61"/>
      <c r="IPC79" s="61"/>
      <c r="IPD79" s="61"/>
      <c r="IPE79" s="61"/>
      <c r="IPF79" s="61"/>
      <c r="IPG79" s="61"/>
      <c r="IPH79" s="61"/>
      <c r="IPI79" s="61"/>
      <c r="IPJ79" s="61"/>
      <c r="IPK79" s="61"/>
      <c r="IPL79" s="61"/>
      <c r="IPM79" s="61"/>
      <c r="IPN79" s="61"/>
      <c r="IPO79" s="61"/>
      <c r="IPP79" s="61"/>
      <c r="IPQ79" s="61"/>
      <c r="IPR79" s="61"/>
      <c r="IPS79" s="61"/>
      <c r="IPT79" s="61"/>
      <c r="IPU79" s="61"/>
      <c r="IPV79" s="61"/>
      <c r="IPW79" s="61"/>
      <c r="IPX79" s="61"/>
      <c r="IPY79" s="61"/>
      <c r="IPZ79" s="61"/>
      <c r="IQA79" s="61"/>
      <c r="IQB79" s="61"/>
      <c r="IQC79" s="61"/>
      <c r="IQD79" s="61"/>
      <c r="IQE79" s="61"/>
      <c r="IQF79" s="61"/>
      <c r="IQG79" s="61"/>
      <c r="IQH79" s="61"/>
      <c r="IQI79" s="61"/>
      <c r="IQJ79" s="61"/>
      <c r="IQK79" s="61"/>
      <c r="IQL79" s="61"/>
      <c r="IQM79" s="61"/>
      <c r="IQN79" s="61"/>
      <c r="IQO79" s="61"/>
      <c r="IQP79" s="61"/>
      <c r="IQQ79" s="61"/>
      <c r="IQR79" s="61"/>
      <c r="IQS79" s="61"/>
      <c r="IQT79" s="61"/>
      <c r="IQU79" s="61"/>
      <c r="IQV79" s="61"/>
      <c r="IQW79" s="61"/>
      <c r="IQX79" s="61"/>
      <c r="IQY79" s="61"/>
      <c r="IQZ79" s="61"/>
      <c r="IRA79" s="61"/>
      <c r="IRB79" s="61"/>
      <c r="IRC79" s="61"/>
      <c r="IRD79" s="61"/>
      <c r="IRE79" s="61"/>
      <c r="IRF79" s="61"/>
      <c r="IRG79" s="61"/>
      <c r="IRH79" s="61"/>
      <c r="IRI79" s="61"/>
      <c r="IRJ79" s="61"/>
      <c r="IRK79" s="61"/>
      <c r="IRL79" s="61"/>
      <c r="IRM79" s="61"/>
      <c r="IRN79" s="61"/>
      <c r="IRO79" s="61"/>
      <c r="IRP79" s="61"/>
      <c r="IRQ79" s="61"/>
      <c r="IRR79" s="61"/>
      <c r="IRS79" s="61"/>
      <c r="IRT79" s="61"/>
      <c r="IRU79" s="61"/>
      <c r="IRV79" s="61"/>
      <c r="IRW79" s="61"/>
      <c r="IRX79" s="61"/>
      <c r="IRY79" s="61"/>
      <c r="IRZ79" s="61"/>
      <c r="ISA79" s="61"/>
      <c r="ISB79" s="61"/>
      <c r="ISC79" s="61"/>
      <c r="ISD79" s="61"/>
      <c r="ISE79" s="61"/>
      <c r="ISF79" s="61"/>
      <c r="ISG79" s="61"/>
      <c r="ISH79" s="61"/>
      <c r="ISI79" s="61"/>
      <c r="ISJ79" s="61"/>
      <c r="ISK79" s="61"/>
      <c r="ISL79" s="61"/>
      <c r="ISM79" s="61"/>
      <c r="ISN79" s="61"/>
      <c r="ISO79" s="61"/>
      <c r="ISP79" s="61"/>
      <c r="ISQ79" s="61"/>
      <c r="ISR79" s="61"/>
      <c r="ISS79" s="61"/>
      <c r="IST79" s="61"/>
      <c r="ISU79" s="61"/>
      <c r="ISV79" s="61"/>
      <c r="ISW79" s="61"/>
      <c r="ISX79" s="61"/>
      <c r="ISY79" s="61"/>
      <c r="ISZ79" s="61"/>
      <c r="ITA79" s="61"/>
      <c r="ITB79" s="61"/>
      <c r="ITC79" s="61"/>
      <c r="ITD79" s="61"/>
      <c r="ITE79" s="61"/>
      <c r="ITF79" s="61"/>
      <c r="ITG79" s="61"/>
      <c r="ITH79" s="61"/>
      <c r="ITI79" s="61"/>
      <c r="ITJ79" s="61"/>
      <c r="ITK79" s="61"/>
      <c r="ITL79" s="61"/>
      <c r="ITM79" s="61"/>
      <c r="ITN79" s="61"/>
      <c r="ITO79" s="61"/>
      <c r="ITP79" s="61"/>
      <c r="ITQ79" s="61"/>
      <c r="ITR79" s="61"/>
      <c r="ITS79" s="61"/>
      <c r="ITT79" s="61"/>
      <c r="ITU79" s="61"/>
      <c r="ITV79" s="61"/>
      <c r="ITW79" s="61"/>
      <c r="ITX79" s="61"/>
      <c r="ITY79" s="61"/>
      <c r="ITZ79" s="61"/>
      <c r="IUA79" s="61"/>
      <c r="IUB79" s="61"/>
      <c r="IUC79" s="61"/>
      <c r="IUD79" s="61"/>
      <c r="IUE79" s="61"/>
      <c r="IUF79" s="61"/>
      <c r="IUG79" s="61"/>
      <c r="IUH79" s="61"/>
      <c r="IUI79" s="61"/>
      <c r="IUJ79" s="61"/>
      <c r="IUK79" s="61"/>
      <c r="IUL79" s="61"/>
      <c r="IUM79" s="61"/>
      <c r="IUN79" s="61"/>
      <c r="IUO79" s="61"/>
      <c r="IUP79" s="61"/>
      <c r="IUQ79" s="61"/>
      <c r="IUR79" s="61"/>
      <c r="IUS79" s="61"/>
      <c r="IUT79" s="61"/>
      <c r="IUU79" s="61"/>
      <c r="IUV79" s="61"/>
      <c r="IUW79" s="61"/>
      <c r="IUX79" s="61"/>
      <c r="IUY79" s="61"/>
      <c r="IUZ79" s="61"/>
      <c r="IVA79" s="61"/>
      <c r="IVB79" s="61"/>
      <c r="IVC79" s="61"/>
      <c r="IVD79" s="61"/>
      <c r="IVE79" s="61"/>
      <c r="IVF79" s="61"/>
      <c r="IVG79" s="61"/>
      <c r="IVH79" s="61"/>
      <c r="IVI79" s="61"/>
      <c r="IVJ79" s="61"/>
      <c r="IVK79" s="61"/>
      <c r="IVL79" s="61"/>
      <c r="IVM79" s="61"/>
      <c r="IVN79" s="61"/>
      <c r="IVO79" s="61"/>
      <c r="IVP79" s="61"/>
      <c r="IVQ79" s="61"/>
      <c r="IVR79" s="61"/>
      <c r="IVS79" s="61"/>
      <c r="IVT79" s="61"/>
      <c r="IVU79" s="61"/>
      <c r="IVV79" s="61"/>
      <c r="IVW79" s="61"/>
      <c r="IVX79" s="61"/>
      <c r="IVY79" s="61"/>
      <c r="IVZ79" s="61"/>
      <c r="IWA79" s="61"/>
      <c r="IWB79" s="61"/>
      <c r="IWC79" s="61"/>
      <c r="IWD79" s="61"/>
      <c r="IWE79" s="61"/>
      <c r="IWF79" s="61"/>
      <c r="IWG79" s="61"/>
      <c r="IWH79" s="61"/>
      <c r="IWI79" s="61"/>
      <c r="IWJ79" s="61"/>
      <c r="IWK79" s="61"/>
      <c r="IWL79" s="61"/>
      <c r="IWM79" s="61"/>
      <c r="IWN79" s="61"/>
      <c r="IWO79" s="61"/>
      <c r="IWP79" s="61"/>
      <c r="IWQ79" s="61"/>
      <c r="IWR79" s="61"/>
      <c r="IWS79" s="61"/>
      <c r="IWT79" s="61"/>
      <c r="IWU79" s="61"/>
      <c r="IWV79" s="61"/>
      <c r="IWW79" s="61"/>
      <c r="IWX79" s="61"/>
      <c r="IWY79" s="61"/>
      <c r="IWZ79" s="61"/>
      <c r="IXA79" s="61"/>
      <c r="IXB79" s="61"/>
      <c r="IXC79" s="61"/>
      <c r="IXD79" s="61"/>
      <c r="IXE79" s="61"/>
      <c r="IXF79" s="61"/>
      <c r="IXG79" s="61"/>
      <c r="IXH79" s="61"/>
      <c r="IXI79" s="61"/>
      <c r="IXJ79" s="61"/>
      <c r="IXK79" s="61"/>
      <c r="IXL79" s="61"/>
      <c r="IXM79" s="61"/>
      <c r="IXN79" s="61"/>
      <c r="IXO79" s="61"/>
      <c r="IXP79" s="61"/>
      <c r="IXQ79" s="61"/>
      <c r="IXR79" s="61"/>
      <c r="IXS79" s="61"/>
      <c r="IXT79" s="61"/>
      <c r="IXU79" s="61"/>
      <c r="IXV79" s="61"/>
      <c r="IXW79" s="61"/>
      <c r="IXX79" s="61"/>
      <c r="IXY79" s="61"/>
      <c r="IXZ79" s="61"/>
      <c r="IYA79" s="61"/>
      <c r="IYB79" s="61"/>
      <c r="IYC79" s="61"/>
      <c r="IYD79" s="61"/>
      <c r="IYE79" s="61"/>
      <c r="IYF79" s="61"/>
      <c r="IYG79" s="61"/>
      <c r="IYH79" s="61"/>
      <c r="IYI79" s="61"/>
      <c r="IYJ79" s="61"/>
      <c r="IYK79" s="61"/>
      <c r="IYL79" s="61"/>
      <c r="IYM79" s="61"/>
      <c r="IYN79" s="61"/>
      <c r="IYO79" s="61"/>
      <c r="IYP79" s="61"/>
      <c r="IYQ79" s="61"/>
      <c r="IYR79" s="61"/>
      <c r="IYS79" s="61"/>
      <c r="IYT79" s="61"/>
      <c r="IYU79" s="61"/>
      <c r="IYV79" s="61"/>
      <c r="IYW79" s="61"/>
      <c r="IYX79" s="61"/>
      <c r="IYY79" s="61"/>
      <c r="IYZ79" s="61"/>
      <c r="IZA79" s="61"/>
      <c r="IZB79" s="61"/>
      <c r="IZC79" s="61"/>
      <c r="IZD79" s="61"/>
      <c r="IZE79" s="61"/>
      <c r="IZF79" s="61"/>
      <c r="IZG79" s="61"/>
      <c r="IZH79" s="61"/>
      <c r="IZI79" s="61"/>
      <c r="IZJ79" s="61"/>
      <c r="IZK79" s="61"/>
      <c r="IZL79" s="61"/>
      <c r="IZM79" s="61"/>
      <c r="IZN79" s="61"/>
      <c r="IZO79" s="61"/>
      <c r="IZP79" s="61"/>
      <c r="IZQ79" s="61"/>
      <c r="IZR79" s="61"/>
      <c r="IZS79" s="61"/>
      <c r="IZT79" s="61"/>
      <c r="IZU79" s="61"/>
      <c r="IZV79" s="61"/>
      <c r="IZW79" s="61"/>
      <c r="IZX79" s="61"/>
      <c r="IZY79" s="61"/>
      <c r="IZZ79" s="61"/>
      <c r="JAA79" s="61"/>
      <c r="JAB79" s="61"/>
      <c r="JAC79" s="61"/>
      <c r="JAD79" s="61"/>
      <c r="JAE79" s="61"/>
      <c r="JAF79" s="61"/>
      <c r="JAG79" s="61"/>
      <c r="JAH79" s="61"/>
      <c r="JAI79" s="61"/>
      <c r="JAJ79" s="61"/>
      <c r="JAK79" s="61"/>
      <c r="JAL79" s="61"/>
      <c r="JAM79" s="61"/>
      <c r="JAN79" s="61"/>
      <c r="JAO79" s="61"/>
      <c r="JAP79" s="61"/>
      <c r="JAQ79" s="61"/>
      <c r="JAR79" s="61"/>
      <c r="JAS79" s="61"/>
      <c r="JAT79" s="61"/>
      <c r="JAU79" s="61"/>
      <c r="JAV79" s="61"/>
      <c r="JAW79" s="61"/>
      <c r="JAX79" s="61"/>
      <c r="JAY79" s="61"/>
      <c r="JAZ79" s="61"/>
      <c r="JBA79" s="61"/>
      <c r="JBB79" s="61"/>
      <c r="JBC79" s="61"/>
      <c r="JBD79" s="61"/>
      <c r="JBE79" s="61"/>
      <c r="JBF79" s="61"/>
      <c r="JBG79" s="61"/>
      <c r="JBH79" s="61"/>
      <c r="JBI79" s="61"/>
      <c r="JBJ79" s="61"/>
      <c r="JBK79" s="61"/>
      <c r="JBL79" s="61"/>
      <c r="JBM79" s="61"/>
      <c r="JBN79" s="61"/>
      <c r="JBO79" s="61"/>
      <c r="JBP79" s="61"/>
      <c r="JBQ79" s="61"/>
      <c r="JBR79" s="61"/>
      <c r="JBS79" s="61"/>
      <c r="JBT79" s="61"/>
      <c r="JBU79" s="61"/>
      <c r="JBV79" s="61"/>
      <c r="JBW79" s="61"/>
      <c r="JBX79" s="61"/>
      <c r="JBY79" s="61"/>
      <c r="JBZ79" s="61"/>
      <c r="JCA79" s="61"/>
      <c r="JCB79" s="61"/>
      <c r="JCC79" s="61"/>
      <c r="JCD79" s="61"/>
      <c r="JCE79" s="61"/>
      <c r="JCF79" s="61"/>
      <c r="JCG79" s="61"/>
      <c r="JCH79" s="61"/>
      <c r="JCI79" s="61"/>
      <c r="JCJ79" s="61"/>
      <c r="JCK79" s="61"/>
      <c r="JCL79" s="61"/>
      <c r="JCM79" s="61"/>
      <c r="JCN79" s="61"/>
      <c r="JCO79" s="61"/>
      <c r="JCP79" s="61"/>
      <c r="JCQ79" s="61"/>
      <c r="JCR79" s="61"/>
      <c r="JCS79" s="61"/>
      <c r="JCT79" s="61"/>
      <c r="JCU79" s="61"/>
      <c r="JCV79" s="61"/>
      <c r="JCW79" s="61"/>
      <c r="JCX79" s="61"/>
      <c r="JCY79" s="61"/>
      <c r="JCZ79" s="61"/>
      <c r="JDA79" s="61"/>
      <c r="JDB79" s="61"/>
      <c r="JDC79" s="61"/>
      <c r="JDD79" s="61"/>
      <c r="JDE79" s="61"/>
      <c r="JDF79" s="61"/>
      <c r="JDG79" s="61"/>
      <c r="JDH79" s="61"/>
      <c r="JDI79" s="61"/>
      <c r="JDJ79" s="61"/>
      <c r="JDK79" s="61"/>
      <c r="JDL79" s="61"/>
      <c r="JDM79" s="61"/>
      <c r="JDN79" s="61"/>
      <c r="JDO79" s="61"/>
      <c r="JDP79" s="61"/>
      <c r="JDQ79" s="61"/>
      <c r="JDR79" s="61"/>
      <c r="JDS79" s="61"/>
      <c r="JDT79" s="61"/>
      <c r="JDU79" s="61"/>
      <c r="JDV79" s="61"/>
      <c r="JDW79" s="61"/>
      <c r="JDX79" s="61"/>
      <c r="JDY79" s="61"/>
      <c r="JDZ79" s="61"/>
      <c r="JEA79" s="61"/>
      <c r="JEB79" s="61"/>
      <c r="JEC79" s="61"/>
      <c r="JED79" s="61"/>
      <c r="JEE79" s="61"/>
      <c r="JEF79" s="61"/>
      <c r="JEG79" s="61"/>
      <c r="JEH79" s="61"/>
      <c r="JEI79" s="61"/>
      <c r="JEJ79" s="61"/>
      <c r="JEK79" s="61"/>
      <c r="JEL79" s="61"/>
      <c r="JEM79" s="61"/>
      <c r="JEN79" s="61"/>
      <c r="JEO79" s="61"/>
      <c r="JEP79" s="61"/>
      <c r="JEQ79" s="61"/>
      <c r="JER79" s="61"/>
      <c r="JES79" s="61"/>
      <c r="JET79" s="61"/>
      <c r="JEU79" s="61"/>
      <c r="JEV79" s="61"/>
      <c r="JEW79" s="61"/>
      <c r="JEX79" s="61"/>
      <c r="JEY79" s="61"/>
      <c r="JEZ79" s="61"/>
      <c r="JFA79" s="61"/>
      <c r="JFB79" s="61"/>
      <c r="JFC79" s="61"/>
      <c r="JFD79" s="61"/>
      <c r="JFE79" s="61"/>
      <c r="JFF79" s="61"/>
      <c r="JFG79" s="61"/>
      <c r="JFH79" s="61"/>
      <c r="JFI79" s="61"/>
      <c r="JFJ79" s="61"/>
      <c r="JFK79" s="61"/>
      <c r="JFL79" s="61"/>
      <c r="JFM79" s="61"/>
      <c r="JFN79" s="61"/>
      <c r="JFO79" s="61"/>
      <c r="JFP79" s="61"/>
      <c r="JFQ79" s="61"/>
      <c r="JFR79" s="61"/>
      <c r="JFS79" s="61"/>
      <c r="JFT79" s="61"/>
      <c r="JFU79" s="61"/>
      <c r="JFV79" s="61"/>
      <c r="JFW79" s="61"/>
      <c r="JFX79" s="61"/>
      <c r="JFY79" s="61"/>
      <c r="JFZ79" s="61"/>
      <c r="JGA79" s="61"/>
      <c r="JGB79" s="61"/>
      <c r="JGC79" s="61"/>
      <c r="JGD79" s="61"/>
      <c r="JGE79" s="61"/>
      <c r="JGF79" s="61"/>
      <c r="JGG79" s="61"/>
      <c r="JGH79" s="61"/>
      <c r="JGI79" s="61"/>
      <c r="JGJ79" s="61"/>
      <c r="JGK79" s="61"/>
      <c r="JGL79" s="61"/>
      <c r="JGM79" s="61"/>
      <c r="JGN79" s="61"/>
      <c r="JGO79" s="61"/>
      <c r="JGP79" s="61"/>
      <c r="JGQ79" s="61"/>
      <c r="JGR79" s="61"/>
      <c r="JGS79" s="61"/>
      <c r="JGT79" s="61"/>
      <c r="JGU79" s="61"/>
      <c r="JGV79" s="61"/>
      <c r="JGW79" s="61"/>
      <c r="JGX79" s="61"/>
      <c r="JGY79" s="61"/>
      <c r="JGZ79" s="61"/>
      <c r="JHA79" s="61"/>
      <c r="JHB79" s="61"/>
      <c r="JHC79" s="61"/>
      <c r="JHD79" s="61"/>
      <c r="JHE79" s="61"/>
      <c r="JHF79" s="61"/>
      <c r="JHG79" s="61"/>
      <c r="JHH79" s="61"/>
      <c r="JHI79" s="61"/>
      <c r="JHJ79" s="61"/>
      <c r="JHK79" s="61"/>
      <c r="JHL79" s="61"/>
      <c r="JHM79" s="61"/>
      <c r="JHN79" s="61"/>
      <c r="JHO79" s="61"/>
      <c r="JHP79" s="61"/>
      <c r="JHQ79" s="61"/>
      <c r="JHR79" s="61"/>
      <c r="JHS79" s="61"/>
      <c r="JHT79" s="61"/>
      <c r="JHU79" s="61"/>
      <c r="JHV79" s="61"/>
      <c r="JHW79" s="61"/>
      <c r="JHX79" s="61"/>
      <c r="JHY79" s="61"/>
      <c r="JHZ79" s="61"/>
      <c r="JIA79" s="61"/>
      <c r="JIB79" s="61"/>
      <c r="JIC79" s="61"/>
      <c r="JID79" s="61"/>
      <c r="JIE79" s="61"/>
      <c r="JIF79" s="61"/>
      <c r="JIG79" s="61"/>
      <c r="JIH79" s="61"/>
      <c r="JII79" s="61"/>
      <c r="JIJ79" s="61"/>
      <c r="JIK79" s="61"/>
      <c r="JIL79" s="61"/>
      <c r="JIM79" s="61"/>
      <c r="JIN79" s="61"/>
      <c r="JIO79" s="61"/>
      <c r="JIP79" s="61"/>
      <c r="JIQ79" s="61"/>
      <c r="JIR79" s="61"/>
      <c r="JIS79" s="61"/>
      <c r="JIT79" s="61"/>
      <c r="JIU79" s="61"/>
      <c r="JIV79" s="61"/>
      <c r="JIW79" s="61"/>
      <c r="JIX79" s="61"/>
      <c r="JIY79" s="61"/>
      <c r="JIZ79" s="61"/>
      <c r="JJA79" s="61"/>
      <c r="JJB79" s="61"/>
      <c r="JJC79" s="61"/>
      <c r="JJD79" s="61"/>
      <c r="JJE79" s="61"/>
      <c r="JJF79" s="61"/>
      <c r="JJG79" s="61"/>
      <c r="JJH79" s="61"/>
      <c r="JJI79" s="61"/>
      <c r="JJJ79" s="61"/>
      <c r="JJK79" s="61"/>
      <c r="JJL79" s="61"/>
      <c r="JJM79" s="61"/>
      <c r="JJN79" s="61"/>
      <c r="JJO79" s="61"/>
      <c r="JJP79" s="61"/>
      <c r="JJQ79" s="61"/>
      <c r="JJR79" s="61"/>
      <c r="JJS79" s="61"/>
      <c r="JJT79" s="61"/>
      <c r="JJU79" s="61"/>
      <c r="JJV79" s="61"/>
      <c r="JJW79" s="61"/>
      <c r="JJX79" s="61"/>
      <c r="JJY79" s="61"/>
      <c r="JJZ79" s="61"/>
      <c r="JKA79" s="61"/>
      <c r="JKB79" s="61"/>
      <c r="JKC79" s="61"/>
      <c r="JKD79" s="61"/>
      <c r="JKE79" s="61"/>
      <c r="JKF79" s="61"/>
      <c r="JKG79" s="61"/>
      <c r="JKH79" s="61"/>
      <c r="JKI79" s="61"/>
      <c r="JKJ79" s="61"/>
      <c r="JKK79" s="61"/>
      <c r="JKL79" s="61"/>
      <c r="JKM79" s="61"/>
      <c r="JKN79" s="61"/>
      <c r="JKO79" s="61"/>
      <c r="JKP79" s="61"/>
      <c r="JKQ79" s="61"/>
      <c r="JKR79" s="61"/>
      <c r="JKS79" s="61"/>
      <c r="JKT79" s="61"/>
      <c r="JKU79" s="61"/>
      <c r="JKV79" s="61"/>
      <c r="JKW79" s="61"/>
      <c r="JKX79" s="61"/>
      <c r="JKY79" s="61"/>
      <c r="JKZ79" s="61"/>
      <c r="JLA79" s="61"/>
      <c r="JLB79" s="61"/>
      <c r="JLC79" s="61"/>
      <c r="JLD79" s="61"/>
      <c r="JLE79" s="61"/>
      <c r="JLF79" s="61"/>
      <c r="JLG79" s="61"/>
      <c r="JLH79" s="61"/>
      <c r="JLI79" s="61"/>
      <c r="JLJ79" s="61"/>
      <c r="JLK79" s="61"/>
      <c r="JLL79" s="61"/>
      <c r="JLM79" s="61"/>
      <c r="JLN79" s="61"/>
      <c r="JLO79" s="61"/>
      <c r="JLP79" s="61"/>
      <c r="JLQ79" s="61"/>
      <c r="JLR79" s="61"/>
      <c r="JLS79" s="61"/>
      <c r="JLT79" s="61"/>
      <c r="JLU79" s="61"/>
      <c r="JLV79" s="61"/>
      <c r="JLW79" s="61"/>
      <c r="JLX79" s="61"/>
      <c r="JLY79" s="61"/>
      <c r="JLZ79" s="61"/>
      <c r="JMA79" s="61"/>
      <c r="JMB79" s="61"/>
      <c r="JMC79" s="61"/>
      <c r="JMD79" s="61"/>
      <c r="JME79" s="61"/>
      <c r="JMF79" s="61"/>
      <c r="JMG79" s="61"/>
      <c r="JMH79" s="61"/>
      <c r="JMI79" s="61"/>
      <c r="JMJ79" s="61"/>
      <c r="JMK79" s="61"/>
      <c r="JML79" s="61"/>
      <c r="JMM79" s="61"/>
      <c r="JMN79" s="61"/>
      <c r="JMO79" s="61"/>
      <c r="JMP79" s="61"/>
      <c r="JMQ79" s="61"/>
      <c r="JMR79" s="61"/>
      <c r="JMS79" s="61"/>
      <c r="JMT79" s="61"/>
      <c r="JMU79" s="61"/>
      <c r="JMV79" s="61"/>
      <c r="JMW79" s="61"/>
      <c r="JMX79" s="61"/>
      <c r="JMY79" s="61"/>
      <c r="JMZ79" s="61"/>
      <c r="JNA79" s="61"/>
      <c r="JNB79" s="61"/>
      <c r="JNC79" s="61"/>
      <c r="JND79" s="61"/>
      <c r="JNE79" s="61"/>
      <c r="JNF79" s="61"/>
      <c r="JNG79" s="61"/>
      <c r="JNH79" s="61"/>
      <c r="JNI79" s="61"/>
      <c r="JNJ79" s="61"/>
      <c r="JNK79" s="61"/>
      <c r="JNL79" s="61"/>
      <c r="JNM79" s="61"/>
      <c r="JNN79" s="61"/>
      <c r="JNO79" s="61"/>
      <c r="JNP79" s="61"/>
      <c r="JNQ79" s="61"/>
      <c r="JNR79" s="61"/>
      <c r="JNS79" s="61"/>
      <c r="JNT79" s="61"/>
      <c r="JNU79" s="61"/>
      <c r="JNV79" s="61"/>
      <c r="JNW79" s="61"/>
      <c r="JNX79" s="61"/>
      <c r="JNY79" s="61"/>
      <c r="JNZ79" s="61"/>
      <c r="JOA79" s="61"/>
      <c r="JOB79" s="61"/>
      <c r="JOC79" s="61"/>
      <c r="JOD79" s="61"/>
      <c r="JOE79" s="61"/>
      <c r="JOF79" s="61"/>
      <c r="JOG79" s="61"/>
      <c r="JOH79" s="61"/>
      <c r="JOI79" s="61"/>
      <c r="JOJ79" s="61"/>
      <c r="JOK79" s="61"/>
      <c r="JOL79" s="61"/>
      <c r="JOM79" s="61"/>
      <c r="JON79" s="61"/>
      <c r="JOO79" s="61"/>
      <c r="JOP79" s="61"/>
      <c r="JOQ79" s="61"/>
      <c r="JOR79" s="61"/>
      <c r="JOS79" s="61"/>
      <c r="JOT79" s="61"/>
      <c r="JOU79" s="61"/>
      <c r="JOV79" s="61"/>
      <c r="JOW79" s="61"/>
      <c r="JOX79" s="61"/>
      <c r="JOY79" s="61"/>
      <c r="JOZ79" s="61"/>
      <c r="JPA79" s="61"/>
      <c r="JPB79" s="61"/>
      <c r="JPC79" s="61"/>
      <c r="JPD79" s="61"/>
      <c r="JPE79" s="61"/>
      <c r="JPF79" s="61"/>
      <c r="JPG79" s="61"/>
      <c r="JPH79" s="61"/>
      <c r="JPI79" s="61"/>
      <c r="JPJ79" s="61"/>
      <c r="JPK79" s="61"/>
      <c r="JPL79" s="61"/>
      <c r="JPM79" s="61"/>
      <c r="JPN79" s="61"/>
      <c r="JPO79" s="61"/>
      <c r="JPP79" s="61"/>
      <c r="JPQ79" s="61"/>
      <c r="JPR79" s="61"/>
      <c r="JPS79" s="61"/>
      <c r="JPT79" s="61"/>
      <c r="JPU79" s="61"/>
      <c r="JPV79" s="61"/>
      <c r="JPW79" s="61"/>
      <c r="JPX79" s="61"/>
      <c r="JPY79" s="61"/>
      <c r="JPZ79" s="61"/>
      <c r="JQA79" s="61"/>
      <c r="JQB79" s="61"/>
      <c r="JQC79" s="61"/>
      <c r="JQD79" s="61"/>
      <c r="JQE79" s="61"/>
      <c r="JQF79" s="61"/>
      <c r="JQG79" s="61"/>
      <c r="JQH79" s="61"/>
      <c r="JQI79" s="61"/>
      <c r="JQJ79" s="61"/>
      <c r="JQK79" s="61"/>
      <c r="JQL79" s="61"/>
      <c r="JQM79" s="61"/>
      <c r="JQN79" s="61"/>
      <c r="JQO79" s="61"/>
      <c r="JQP79" s="61"/>
      <c r="JQQ79" s="61"/>
      <c r="JQR79" s="61"/>
      <c r="JQS79" s="61"/>
      <c r="JQT79" s="61"/>
      <c r="JQU79" s="61"/>
      <c r="JQV79" s="61"/>
      <c r="JQW79" s="61"/>
      <c r="JQX79" s="61"/>
      <c r="JQY79" s="61"/>
      <c r="JQZ79" s="61"/>
      <c r="JRA79" s="61"/>
      <c r="JRB79" s="61"/>
      <c r="JRC79" s="61"/>
      <c r="JRD79" s="61"/>
      <c r="JRE79" s="61"/>
      <c r="JRF79" s="61"/>
      <c r="JRG79" s="61"/>
      <c r="JRH79" s="61"/>
      <c r="JRI79" s="61"/>
      <c r="JRJ79" s="61"/>
      <c r="JRK79" s="61"/>
      <c r="JRL79" s="61"/>
      <c r="JRM79" s="61"/>
      <c r="JRN79" s="61"/>
      <c r="JRO79" s="61"/>
      <c r="JRP79" s="61"/>
      <c r="JRQ79" s="61"/>
      <c r="JRR79" s="61"/>
      <c r="JRS79" s="61"/>
      <c r="JRT79" s="61"/>
      <c r="JRU79" s="61"/>
      <c r="JRV79" s="61"/>
      <c r="JRW79" s="61"/>
      <c r="JRX79" s="61"/>
      <c r="JRY79" s="61"/>
      <c r="JRZ79" s="61"/>
      <c r="JSA79" s="61"/>
      <c r="JSB79" s="61"/>
      <c r="JSC79" s="61"/>
      <c r="JSD79" s="61"/>
      <c r="JSE79" s="61"/>
      <c r="JSF79" s="61"/>
      <c r="JSG79" s="61"/>
      <c r="JSH79" s="61"/>
      <c r="JSI79" s="61"/>
      <c r="JSJ79" s="61"/>
      <c r="JSK79" s="61"/>
      <c r="JSL79" s="61"/>
      <c r="JSM79" s="61"/>
      <c r="JSN79" s="61"/>
      <c r="JSO79" s="61"/>
      <c r="JSP79" s="61"/>
      <c r="JSQ79" s="61"/>
      <c r="JSR79" s="61"/>
      <c r="JSS79" s="61"/>
      <c r="JST79" s="61"/>
      <c r="JSU79" s="61"/>
      <c r="JSV79" s="61"/>
      <c r="JSW79" s="61"/>
      <c r="JSX79" s="61"/>
      <c r="JSY79" s="61"/>
      <c r="JSZ79" s="61"/>
      <c r="JTA79" s="61"/>
      <c r="JTB79" s="61"/>
      <c r="JTC79" s="61"/>
      <c r="JTD79" s="61"/>
      <c r="JTE79" s="61"/>
      <c r="JTF79" s="61"/>
      <c r="JTG79" s="61"/>
      <c r="JTH79" s="61"/>
      <c r="JTI79" s="61"/>
      <c r="JTJ79" s="61"/>
      <c r="JTK79" s="61"/>
      <c r="JTL79" s="61"/>
      <c r="JTM79" s="61"/>
      <c r="JTN79" s="61"/>
      <c r="JTO79" s="61"/>
      <c r="JTP79" s="61"/>
      <c r="JTQ79" s="61"/>
      <c r="JTR79" s="61"/>
      <c r="JTS79" s="61"/>
      <c r="JTT79" s="61"/>
      <c r="JTU79" s="61"/>
      <c r="JTV79" s="61"/>
      <c r="JTW79" s="61"/>
      <c r="JTX79" s="61"/>
      <c r="JTY79" s="61"/>
      <c r="JTZ79" s="61"/>
      <c r="JUA79" s="61"/>
      <c r="JUB79" s="61"/>
      <c r="JUC79" s="61"/>
      <c r="JUD79" s="61"/>
      <c r="JUE79" s="61"/>
      <c r="JUF79" s="61"/>
      <c r="JUG79" s="61"/>
      <c r="JUH79" s="61"/>
      <c r="JUI79" s="61"/>
      <c r="JUJ79" s="61"/>
      <c r="JUK79" s="61"/>
      <c r="JUL79" s="61"/>
      <c r="JUM79" s="61"/>
      <c r="JUN79" s="61"/>
      <c r="JUO79" s="61"/>
      <c r="JUP79" s="61"/>
      <c r="JUQ79" s="61"/>
      <c r="JUR79" s="61"/>
      <c r="JUS79" s="61"/>
      <c r="JUT79" s="61"/>
      <c r="JUU79" s="61"/>
      <c r="JUV79" s="61"/>
      <c r="JUW79" s="61"/>
      <c r="JUX79" s="61"/>
      <c r="JUY79" s="61"/>
      <c r="JUZ79" s="61"/>
      <c r="JVA79" s="61"/>
      <c r="JVB79" s="61"/>
      <c r="JVC79" s="61"/>
      <c r="JVD79" s="61"/>
      <c r="JVE79" s="61"/>
      <c r="JVF79" s="61"/>
      <c r="JVG79" s="61"/>
      <c r="JVH79" s="61"/>
      <c r="JVI79" s="61"/>
      <c r="JVJ79" s="61"/>
      <c r="JVK79" s="61"/>
      <c r="JVL79" s="61"/>
      <c r="JVM79" s="61"/>
      <c r="JVN79" s="61"/>
      <c r="JVO79" s="61"/>
      <c r="JVP79" s="61"/>
      <c r="JVQ79" s="61"/>
      <c r="JVR79" s="61"/>
      <c r="JVS79" s="61"/>
      <c r="JVT79" s="61"/>
      <c r="JVU79" s="61"/>
      <c r="JVV79" s="61"/>
      <c r="JVW79" s="61"/>
      <c r="JVX79" s="61"/>
      <c r="JVY79" s="61"/>
      <c r="JVZ79" s="61"/>
      <c r="JWA79" s="61"/>
      <c r="JWB79" s="61"/>
      <c r="JWC79" s="61"/>
      <c r="JWD79" s="61"/>
      <c r="JWE79" s="61"/>
      <c r="JWF79" s="61"/>
      <c r="JWG79" s="61"/>
      <c r="JWH79" s="61"/>
      <c r="JWI79" s="61"/>
      <c r="JWJ79" s="61"/>
      <c r="JWK79" s="61"/>
      <c r="JWL79" s="61"/>
      <c r="JWM79" s="61"/>
      <c r="JWN79" s="61"/>
      <c r="JWO79" s="61"/>
      <c r="JWP79" s="61"/>
      <c r="JWQ79" s="61"/>
      <c r="JWR79" s="61"/>
      <c r="JWS79" s="61"/>
      <c r="JWT79" s="61"/>
      <c r="JWU79" s="61"/>
      <c r="JWV79" s="61"/>
      <c r="JWW79" s="61"/>
      <c r="JWX79" s="61"/>
      <c r="JWY79" s="61"/>
      <c r="JWZ79" s="61"/>
      <c r="JXA79" s="61"/>
      <c r="JXB79" s="61"/>
      <c r="JXC79" s="61"/>
      <c r="JXD79" s="61"/>
      <c r="JXE79" s="61"/>
      <c r="JXF79" s="61"/>
      <c r="JXG79" s="61"/>
      <c r="JXH79" s="61"/>
      <c r="JXI79" s="61"/>
      <c r="JXJ79" s="61"/>
      <c r="JXK79" s="61"/>
      <c r="JXL79" s="61"/>
      <c r="JXM79" s="61"/>
      <c r="JXN79" s="61"/>
      <c r="JXO79" s="61"/>
      <c r="JXP79" s="61"/>
      <c r="JXQ79" s="61"/>
      <c r="JXR79" s="61"/>
      <c r="JXS79" s="61"/>
      <c r="JXT79" s="61"/>
      <c r="JXU79" s="61"/>
      <c r="JXV79" s="61"/>
      <c r="JXW79" s="61"/>
      <c r="JXX79" s="61"/>
      <c r="JXY79" s="61"/>
      <c r="JXZ79" s="61"/>
      <c r="JYA79" s="61"/>
      <c r="JYB79" s="61"/>
      <c r="JYC79" s="61"/>
      <c r="JYD79" s="61"/>
      <c r="JYE79" s="61"/>
      <c r="JYF79" s="61"/>
      <c r="JYG79" s="61"/>
      <c r="JYH79" s="61"/>
      <c r="JYI79" s="61"/>
      <c r="JYJ79" s="61"/>
      <c r="JYK79" s="61"/>
      <c r="JYL79" s="61"/>
      <c r="JYM79" s="61"/>
      <c r="JYN79" s="61"/>
      <c r="JYO79" s="61"/>
      <c r="JYP79" s="61"/>
      <c r="JYQ79" s="61"/>
      <c r="JYR79" s="61"/>
      <c r="JYS79" s="61"/>
      <c r="JYT79" s="61"/>
      <c r="JYU79" s="61"/>
      <c r="JYV79" s="61"/>
      <c r="JYW79" s="61"/>
      <c r="JYX79" s="61"/>
      <c r="JYY79" s="61"/>
      <c r="JYZ79" s="61"/>
      <c r="JZA79" s="61"/>
      <c r="JZB79" s="61"/>
      <c r="JZC79" s="61"/>
      <c r="JZD79" s="61"/>
      <c r="JZE79" s="61"/>
      <c r="JZF79" s="61"/>
      <c r="JZG79" s="61"/>
      <c r="JZH79" s="61"/>
      <c r="JZI79" s="61"/>
      <c r="JZJ79" s="61"/>
      <c r="JZK79" s="61"/>
      <c r="JZL79" s="61"/>
      <c r="JZM79" s="61"/>
      <c r="JZN79" s="61"/>
      <c r="JZO79" s="61"/>
      <c r="JZP79" s="61"/>
      <c r="JZQ79" s="61"/>
      <c r="JZR79" s="61"/>
      <c r="JZS79" s="61"/>
      <c r="JZT79" s="61"/>
      <c r="JZU79" s="61"/>
      <c r="JZV79" s="61"/>
      <c r="JZW79" s="61"/>
      <c r="JZX79" s="61"/>
      <c r="JZY79" s="61"/>
      <c r="JZZ79" s="61"/>
      <c r="KAA79" s="61"/>
      <c r="KAB79" s="61"/>
      <c r="KAC79" s="61"/>
      <c r="KAD79" s="61"/>
      <c r="KAE79" s="61"/>
      <c r="KAF79" s="61"/>
      <c r="KAG79" s="61"/>
      <c r="KAH79" s="61"/>
      <c r="KAI79" s="61"/>
      <c r="KAJ79" s="61"/>
      <c r="KAK79" s="61"/>
      <c r="KAL79" s="61"/>
      <c r="KAM79" s="61"/>
      <c r="KAN79" s="61"/>
      <c r="KAO79" s="61"/>
      <c r="KAP79" s="61"/>
      <c r="KAQ79" s="61"/>
      <c r="KAR79" s="61"/>
      <c r="KAS79" s="61"/>
      <c r="KAT79" s="61"/>
      <c r="KAU79" s="61"/>
      <c r="KAV79" s="61"/>
      <c r="KAW79" s="61"/>
      <c r="KAX79" s="61"/>
      <c r="KAY79" s="61"/>
      <c r="KAZ79" s="61"/>
      <c r="KBA79" s="61"/>
      <c r="KBB79" s="61"/>
      <c r="KBC79" s="61"/>
      <c r="KBD79" s="61"/>
      <c r="KBE79" s="61"/>
      <c r="KBF79" s="61"/>
      <c r="KBG79" s="61"/>
      <c r="KBH79" s="61"/>
      <c r="KBI79" s="61"/>
      <c r="KBJ79" s="61"/>
      <c r="KBK79" s="61"/>
      <c r="KBL79" s="61"/>
      <c r="KBM79" s="61"/>
      <c r="KBN79" s="61"/>
      <c r="KBO79" s="61"/>
      <c r="KBP79" s="61"/>
      <c r="KBQ79" s="61"/>
      <c r="KBR79" s="61"/>
      <c r="KBS79" s="61"/>
      <c r="KBT79" s="61"/>
      <c r="KBU79" s="61"/>
      <c r="KBV79" s="61"/>
      <c r="KBW79" s="61"/>
      <c r="KBX79" s="61"/>
      <c r="KBY79" s="61"/>
      <c r="KBZ79" s="61"/>
      <c r="KCA79" s="61"/>
      <c r="KCB79" s="61"/>
      <c r="KCC79" s="61"/>
      <c r="KCD79" s="61"/>
      <c r="KCE79" s="61"/>
      <c r="KCF79" s="61"/>
      <c r="KCG79" s="61"/>
      <c r="KCH79" s="61"/>
      <c r="KCI79" s="61"/>
      <c r="KCJ79" s="61"/>
      <c r="KCK79" s="61"/>
      <c r="KCL79" s="61"/>
      <c r="KCM79" s="61"/>
      <c r="KCN79" s="61"/>
      <c r="KCO79" s="61"/>
      <c r="KCP79" s="61"/>
      <c r="KCQ79" s="61"/>
      <c r="KCR79" s="61"/>
      <c r="KCS79" s="61"/>
      <c r="KCT79" s="61"/>
      <c r="KCU79" s="61"/>
      <c r="KCV79" s="61"/>
      <c r="KCW79" s="61"/>
      <c r="KCX79" s="61"/>
      <c r="KCY79" s="61"/>
      <c r="KCZ79" s="61"/>
      <c r="KDA79" s="61"/>
      <c r="KDB79" s="61"/>
      <c r="KDC79" s="61"/>
      <c r="KDD79" s="61"/>
      <c r="KDE79" s="61"/>
      <c r="KDF79" s="61"/>
      <c r="KDG79" s="61"/>
      <c r="KDH79" s="61"/>
      <c r="KDI79" s="61"/>
      <c r="KDJ79" s="61"/>
      <c r="KDK79" s="61"/>
      <c r="KDL79" s="61"/>
      <c r="KDM79" s="61"/>
      <c r="KDN79" s="61"/>
      <c r="KDO79" s="61"/>
      <c r="KDP79" s="61"/>
      <c r="KDQ79" s="61"/>
      <c r="KDR79" s="61"/>
      <c r="KDS79" s="61"/>
      <c r="KDT79" s="61"/>
      <c r="KDU79" s="61"/>
      <c r="KDV79" s="61"/>
      <c r="KDW79" s="61"/>
      <c r="KDX79" s="61"/>
      <c r="KDY79" s="61"/>
      <c r="KDZ79" s="61"/>
      <c r="KEA79" s="61"/>
      <c r="KEB79" s="61"/>
      <c r="KEC79" s="61"/>
      <c r="KED79" s="61"/>
      <c r="KEE79" s="61"/>
      <c r="KEF79" s="61"/>
      <c r="KEG79" s="61"/>
      <c r="KEH79" s="61"/>
      <c r="KEI79" s="61"/>
      <c r="KEJ79" s="61"/>
      <c r="KEK79" s="61"/>
      <c r="KEL79" s="61"/>
      <c r="KEM79" s="61"/>
      <c r="KEN79" s="61"/>
      <c r="KEO79" s="61"/>
      <c r="KEP79" s="61"/>
      <c r="KEQ79" s="61"/>
      <c r="KER79" s="61"/>
      <c r="KES79" s="61"/>
      <c r="KET79" s="61"/>
      <c r="KEU79" s="61"/>
      <c r="KEV79" s="61"/>
      <c r="KEW79" s="61"/>
      <c r="KEX79" s="61"/>
      <c r="KEY79" s="61"/>
      <c r="KEZ79" s="61"/>
      <c r="KFA79" s="61"/>
      <c r="KFB79" s="61"/>
      <c r="KFC79" s="61"/>
      <c r="KFD79" s="61"/>
      <c r="KFE79" s="61"/>
      <c r="KFF79" s="61"/>
      <c r="KFG79" s="61"/>
      <c r="KFH79" s="61"/>
      <c r="KFI79" s="61"/>
      <c r="KFJ79" s="61"/>
      <c r="KFK79" s="61"/>
      <c r="KFL79" s="61"/>
      <c r="KFM79" s="61"/>
      <c r="KFN79" s="61"/>
      <c r="KFO79" s="61"/>
      <c r="KFP79" s="61"/>
      <c r="KFQ79" s="61"/>
      <c r="KFR79" s="61"/>
      <c r="KFS79" s="61"/>
      <c r="KFT79" s="61"/>
      <c r="KFU79" s="61"/>
      <c r="KFV79" s="61"/>
      <c r="KFW79" s="61"/>
      <c r="KFX79" s="61"/>
      <c r="KFY79" s="61"/>
      <c r="KFZ79" s="61"/>
      <c r="KGA79" s="61"/>
      <c r="KGB79" s="61"/>
      <c r="KGC79" s="61"/>
      <c r="KGD79" s="61"/>
      <c r="KGE79" s="61"/>
      <c r="KGF79" s="61"/>
      <c r="KGG79" s="61"/>
      <c r="KGH79" s="61"/>
      <c r="KGI79" s="61"/>
      <c r="KGJ79" s="61"/>
      <c r="KGK79" s="61"/>
      <c r="KGL79" s="61"/>
      <c r="KGM79" s="61"/>
      <c r="KGN79" s="61"/>
      <c r="KGO79" s="61"/>
      <c r="KGP79" s="61"/>
      <c r="KGQ79" s="61"/>
      <c r="KGR79" s="61"/>
      <c r="KGS79" s="61"/>
      <c r="KGT79" s="61"/>
      <c r="KGU79" s="61"/>
      <c r="KGV79" s="61"/>
      <c r="KGW79" s="61"/>
      <c r="KGX79" s="61"/>
      <c r="KGY79" s="61"/>
      <c r="KGZ79" s="61"/>
      <c r="KHA79" s="61"/>
      <c r="KHB79" s="61"/>
      <c r="KHC79" s="61"/>
      <c r="KHD79" s="61"/>
      <c r="KHE79" s="61"/>
      <c r="KHF79" s="61"/>
      <c r="KHG79" s="61"/>
      <c r="KHH79" s="61"/>
      <c r="KHI79" s="61"/>
      <c r="KHJ79" s="61"/>
      <c r="KHK79" s="61"/>
      <c r="KHL79" s="61"/>
      <c r="KHM79" s="61"/>
      <c r="KHN79" s="61"/>
      <c r="KHO79" s="61"/>
      <c r="KHP79" s="61"/>
      <c r="KHQ79" s="61"/>
      <c r="KHR79" s="61"/>
      <c r="KHS79" s="61"/>
      <c r="KHT79" s="61"/>
      <c r="KHU79" s="61"/>
      <c r="KHV79" s="61"/>
      <c r="KHW79" s="61"/>
      <c r="KHX79" s="61"/>
      <c r="KHY79" s="61"/>
      <c r="KHZ79" s="61"/>
      <c r="KIA79" s="61"/>
      <c r="KIB79" s="61"/>
      <c r="KIC79" s="61"/>
      <c r="KID79" s="61"/>
      <c r="KIE79" s="61"/>
      <c r="KIF79" s="61"/>
      <c r="KIG79" s="61"/>
      <c r="KIH79" s="61"/>
      <c r="KII79" s="61"/>
      <c r="KIJ79" s="61"/>
      <c r="KIK79" s="61"/>
      <c r="KIL79" s="61"/>
      <c r="KIM79" s="61"/>
      <c r="KIN79" s="61"/>
      <c r="KIO79" s="61"/>
      <c r="KIP79" s="61"/>
      <c r="KIQ79" s="61"/>
      <c r="KIR79" s="61"/>
      <c r="KIS79" s="61"/>
      <c r="KIT79" s="61"/>
      <c r="KIU79" s="61"/>
      <c r="KIV79" s="61"/>
      <c r="KIW79" s="61"/>
      <c r="KIX79" s="61"/>
      <c r="KIY79" s="61"/>
      <c r="KIZ79" s="61"/>
      <c r="KJA79" s="61"/>
      <c r="KJB79" s="61"/>
      <c r="KJC79" s="61"/>
      <c r="KJD79" s="61"/>
      <c r="KJE79" s="61"/>
      <c r="KJF79" s="61"/>
      <c r="KJG79" s="61"/>
      <c r="KJH79" s="61"/>
      <c r="KJI79" s="61"/>
      <c r="KJJ79" s="61"/>
      <c r="KJK79" s="61"/>
      <c r="KJL79" s="61"/>
      <c r="KJM79" s="61"/>
      <c r="KJN79" s="61"/>
      <c r="KJO79" s="61"/>
      <c r="KJP79" s="61"/>
      <c r="KJQ79" s="61"/>
      <c r="KJR79" s="61"/>
      <c r="KJS79" s="61"/>
      <c r="KJT79" s="61"/>
      <c r="KJU79" s="61"/>
      <c r="KJV79" s="61"/>
      <c r="KJW79" s="61"/>
      <c r="KJX79" s="61"/>
      <c r="KJY79" s="61"/>
      <c r="KJZ79" s="61"/>
      <c r="KKA79" s="61"/>
      <c r="KKB79" s="61"/>
      <c r="KKC79" s="61"/>
      <c r="KKD79" s="61"/>
      <c r="KKE79" s="61"/>
      <c r="KKF79" s="61"/>
      <c r="KKG79" s="61"/>
      <c r="KKH79" s="61"/>
      <c r="KKI79" s="61"/>
      <c r="KKJ79" s="61"/>
      <c r="KKK79" s="61"/>
      <c r="KKL79" s="61"/>
      <c r="KKM79" s="61"/>
      <c r="KKN79" s="61"/>
      <c r="KKO79" s="61"/>
      <c r="KKP79" s="61"/>
      <c r="KKQ79" s="61"/>
      <c r="KKR79" s="61"/>
      <c r="KKS79" s="61"/>
      <c r="KKT79" s="61"/>
      <c r="KKU79" s="61"/>
      <c r="KKV79" s="61"/>
      <c r="KKW79" s="61"/>
      <c r="KKX79" s="61"/>
      <c r="KKY79" s="61"/>
      <c r="KKZ79" s="61"/>
      <c r="KLA79" s="61"/>
      <c r="KLB79" s="61"/>
      <c r="KLC79" s="61"/>
      <c r="KLD79" s="61"/>
      <c r="KLE79" s="61"/>
      <c r="KLF79" s="61"/>
      <c r="KLG79" s="61"/>
      <c r="KLH79" s="61"/>
      <c r="KLI79" s="61"/>
      <c r="KLJ79" s="61"/>
      <c r="KLK79" s="61"/>
      <c r="KLL79" s="61"/>
      <c r="KLM79" s="61"/>
      <c r="KLN79" s="61"/>
      <c r="KLO79" s="61"/>
      <c r="KLP79" s="61"/>
      <c r="KLQ79" s="61"/>
      <c r="KLR79" s="61"/>
      <c r="KLS79" s="61"/>
      <c r="KLT79" s="61"/>
      <c r="KLU79" s="61"/>
      <c r="KLV79" s="61"/>
      <c r="KLW79" s="61"/>
      <c r="KLX79" s="61"/>
      <c r="KLY79" s="61"/>
      <c r="KLZ79" s="61"/>
      <c r="KMA79" s="61"/>
      <c r="KMB79" s="61"/>
      <c r="KMC79" s="61"/>
      <c r="KMD79" s="61"/>
      <c r="KME79" s="61"/>
      <c r="KMF79" s="61"/>
      <c r="KMG79" s="61"/>
      <c r="KMH79" s="61"/>
      <c r="KMI79" s="61"/>
      <c r="KMJ79" s="61"/>
      <c r="KMK79" s="61"/>
      <c r="KML79" s="61"/>
      <c r="KMM79" s="61"/>
      <c r="KMN79" s="61"/>
      <c r="KMO79" s="61"/>
      <c r="KMP79" s="61"/>
      <c r="KMQ79" s="61"/>
      <c r="KMR79" s="61"/>
      <c r="KMS79" s="61"/>
      <c r="KMT79" s="61"/>
      <c r="KMU79" s="61"/>
      <c r="KMV79" s="61"/>
      <c r="KMW79" s="61"/>
      <c r="KMX79" s="61"/>
      <c r="KMY79" s="61"/>
      <c r="KMZ79" s="61"/>
      <c r="KNA79" s="61"/>
      <c r="KNB79" s="61"/>
      <c r="KNC79" s="61"/>
      <c r="KND79" s="61"/>
      <c r="KNE79" s="61"/>
      <c r="KNF79" s="61"/>
      <c r="KNG79" s="61"/>
      <c r="KNH79" s="61"/>
      <c r="KNI79" s="61"/>
      <c r="KNJ79" s="61"/>
      <c r="KNK79" s="61"/>
      <c r="KNL79" s="61"/>
      <c r="KNM79" s="61"/>
      <c r="KNN79" s="61"/>
      <c r="KNO79" s="61"/>
      <c r="KNP79" s="61"/>
      <c r="KNQ79" s="61"/>
      <c r="KNR79" s="61"/>
      <c r="KNS79" s="61"/>
      <c r="KNT79" s="61"/>
      <c r="KNU79" s="61"/>
      <c r="KNV79" s="61"/>
      <c r="KNW79" s="61"/>
      <c r="KNX79" s="61"/>
      <c r="KNY79" s="61"/>
      <c r="KNZ79" s="61"/>
      <c r="KOA79" s="61"/>
      <c r="KOB79" s="61"/>
      <c r="KOC79" s="61"/>
      <c r="KOD79" s="61"/>
      <c r="KOE79" s="61"/>
      <c r="KOF79" s="61"/>
      <c r="KOG79" s="61"/>
      <c r="KOH79" s="61"/>
      <c r="KOI79" s="61"/>
      <c r="KOJ79" s="61"/>
      <c r="KOK79" s="61"/>
      <c r="KOL79" s="61"/>
      <c r="KOM79" s="61"/>
      <c r="KON79" s="61"/>
      <c r="KOO79" s="61"/>
      <c r="KOP79" s="61"/>
      <c r="KOQ79" s="61"/>
      <c r="KOR79" s="61"/>
      <c r="KOS79" s="61"/>
      <c r="KOT79" s="61"/>
      <c r="KOU79" s="61"/>
      <c r="KOV79" s="61"/>
      <c r="KOW79" s="61"/>
      <c r="KOX79" s="61"/>
      <c r="KOY79" s="61"/>
      <c r="KOZ79" s="61"/>
      <c r="KPA79" s="61"/>
      <c r="KPB79" s="61"/>
      <c r="KPC79" s="61"/>
      <c r="KPD79" s="61"/>
      <c r="KPE79" s="61"/>
      <c r="KPF79" s="61"/>
      <c r="KPG79" s="61"/>
      <c r="KPH79" s="61"/>
      <c r="KPI79" s="61"/>
      <c r="KPJ79" s="61"/>
      <c r="KPK79" s="61"/>
      <c r="KPL79" s="61"/>
      <c r="KPM79" s="61"/>
      <c r="KPN79" s="61"/>
      <c r="KPO79" s="61"/>
      <c r="KPP79" s="61"/>
      <c r="KPQ79" s="61"/>
      <c r="KPR79" s="61"/>
      <c r="KPS79" s="61"/>
      <c r="KPT79" s="61"/>
      <c r="KPU79" s="61"/>
      <c r="KPV79" s="61"/>
      <c r="KPW79" s="61"/>
      <c r="KPX79" s="61"/>
      <c r="KPY79" s="61"/>
      <c r="KPZ79" s="61"/>
      <c r="KQA79" s="61"/>
      <c r="KQB79" s="61"/>
      <c r="KQC79" s="61"/>
      <c r="KQD79" s="61"/>
      <c r="KQE79" s="61"/>
      <c r="KQF79" s="61"/>
      <c r="KQG79" s="61"/>
      <c r="KQH79" s="61"/>
      <c r="KQI79" s="61"/>
      <c r="KQJ79" s="61"/>
      <c r="KQK79" s="61"/>
      <c r="KQL79" s="61"/>
      <c r="KQM79" s="61"/>
      <c r="KQN79" s="61"/>
      <c r="KQO79" s="61"/>
      <c r="KQP79" s="61"/>
      <c r="KQQ79" s="61"/>
      <c r="KQR79" s="61"/>
      <c r="KQS79" s="61"/>
      <c r="KQT79" s="61"/>
      <c r="KQU79" s="61"/>
      <c r="KQV79" s="61"/>
      <c r="KQW79" s="61"/>
      <c r="KQX79" s="61"/>
      <c r="KQY79" s="61"/>
      <c r="KQZ79" s="61"/>
      <c r="KRA79" s="61"/>
      <c r="KRB79" s="61"/>
      <c r="KRC79" s="61"/>
      <c r="KRD79" s="61"/>
      <c r="KRE79" s="61"/>
      <c r="KRF79" s="61"/>
      <c r="KRG79" s="61"/>
      <c r="KRH79" s="61"/>
      <c r="KRI79" s="61"/>
      <c r="KRJ79" s="61"/>
      <c r="KRK79" s="61"/>
      <c r="KRL79" s="61"/>
      <c r="KRM79" s="61"/>
      <c r="KRN79" s="61"/>
      <c r="KRO79" s="61"/>
      <c r="KRP79" s="61"/>
      <c r="KRQ79" s="61"/>
      <c r="KRR79" s="61"/>
      <c r="KRS79" s="61"/>
      <c r="KRT79" s="61"/>
      <c r="KRU79" s="61"/>
      <c r="KRV79" s="61"/>
      <c r="KRW79" s="61"/>
      <c r="KRX79" s="61"/>
      <c r="KRY79" s="61"/>
      <c r="KRZ79" s="61"/>
      <c r="KSA79" s="61"/>
      <c r="KSB79" s="61"/>
      <c r="KSC79" s="61"/>
      <c r="KSD79" s="61"/>
      <c r="KSE79" s="61"/>
      <c r="KSF79" s="61"/>
      <c r="KSG79" s="61"/>
      <c r="KSH79" s="61"/>
      <c r="KSI79" s="61"/>
      <c r="KSJ79" s="61"/>
      <c r="KSK79" s="61"/>
      <c r="KSL79" s="61"/>
      <c r="KSM79" s="61"/>
      <c r="KSN79" s="61"/>
      <c r="KSO79" s="61"/>
      <c r="KSP79" s="61"/>
      <c r="KSQ79" s="61"/>
      <c r="KSR79" s="61"/>
      <c r="KSS79" s="61"/>
      <c r="KST79" s="61"/>
      <c r="KSU79" s="61"/>
      <c r="KSV79" s="61"/>
      <c r="KSW79" s="61"/>
      <c r="KSX79" s="61"/>
      <c r="KSY79" s="61"/>
      <c r="KSZ79" s="61"/>
      <c r="KTA79" s="61"/>
      <c r="KTB79" s="61"/>
      <c r="KTC79" s="61"/>
      <c r="KTD79" s="61"/>
      <c r="KTE79" s="61"/>
      <c r="KTF79" s="61"/>
      <c r="KTG79" s="61"/>
      <c r="KTH79" s="61"/>
      <c r="KTI79" s="61"/>
      <c r="KTJ79" s="61"/>
      <c r="KTK79" s="61"/>
      <c r="KTL79" s="61"/>
      <c r="KTM79" s="61"/>
      <c r="KTN79" s="61"/>
      <c r="KTO79" s="61"/>
      <c r="KTP79" s="61"/>
      <c r="KTQ79" s="61"/>
      <c r="KTR79" s="61"/>
      <c r="KTS79" s="61"/>
      <c r="KTT79" s="61"/>
      <c r="KTU79" s="61"/>
      <c r="KTV79" s="61"/>
      <c r="KTW79" s="61"/>
      <c r="KTX79" s="61"/>
      <c r="KTY79" s="61"/>
      <c r="KTZ79" s="61"/>
      <c r="KUA79" s="61"/>
      <c r="KUB79" s="61"/>
      <c r="KUC79" s="61"/>
      <c r="KUD79" s="61"/>
      <c r="KUE79" s="61"/>
      <c r="KUF79" s="61"/>
      <c r="KUG79" s="61"/>
      <c r="KUH79" s="61"/>
      <c r="KUI79" s="61"/>
      <c r="KUJ79" s="61"/>
      <c r="KUK79" s="61"/>
      <c r="KUL79" s="61"/>
      <c r="KUM79" s="61"/>
      <c r="KUN79" s="61"/>
      <c r="KUO79" s="61"/>
      <c r="KUP79" s="61"/>
      <c r="KUQ79" s="61"/>
      <c r="KUR79" s="61"/>
      <c r="KUS79" s="61"/>
      <c r="KUT79" s="61"/>
      <c r="KUU79" s="61"/>
      <c r="KUV79" s="61"/>
      <c r="KUW79" s="61"/>
      <c r="KUX79" s="61"/>
      <c r="KUY79" s="61"/>
      <c r="KUZ79" s="61"/>
      <c r="KVA79" s="61"/>
      <c r="KVB79" s="61"/>
      <c r="KVC79" s="61"/>
      <c r="KVD79" s="61"/>
      <c r="KVE79" s="61"/>
      <c r="KVF79" s="61"/>
      <c r="KVG79" s="61"/>
      <c r="KVH79" s="61"/>
      <c r="KVI79" s="61"/>
      <c r="KVJ79" s="61"/>
      <c r="KVK79" s="61"/>
      <c r="KVL79" s="61"/>
      <c r="KVM79" s="61"/>
      <c r="KVN79" s="61"/>
      <c r="KVO79" s="61"/>
      <c r="KVP79" s="61"/>
      <c r="KVQ79" s="61"/>
      <c r="KVR79" s="61"/>
      <c r="KVS79" s="61"/>
      <c r="KVT79" s="61"/>
      <c r="KVU79" s="61"/>
      <c r="KVV79" s="61"/>
      <c r="KVW79" s="61"/>
      <c r="KVX79" s="61"/>
      <c r="KVY79" s="61"/>
      <c r="KVZ79" s="61"/>
      <c r="KWA79" s="61"/>
      <c r="KWB79" s="61"/>
      <c r="KWC79" s="61"/>
      <c r="KWD79" s="61"/>
      <c r="KWE79" s="61"/>
      <c r="KWF79" s="61"/>
      <c r="KWG79" s="61"/>
      <c r="KWH79" s="61"/>
      <c r="KWI79" s="61"/>
      <c r="KWJ79" s="61"/>
      <c r="KWK79" s="61"/>
      <c r="KWL79" s="61"/>
      <c r="KWM79" s="61"/>
      <c r="KWN79" s="61"/>
      <c r="KWO79" s="61"/>
      <c r="KWP79" s="61"/>
      <c r="KWQ79" s="61"/>
      <c r="KWR79" s="61"/>
      <c r="KWS79" s="61"/>
      <c r="KWT79" s="61"/>
      <c r="KWU79" s="61"/>
      <c r="KWV79" s="61"/>
      <c r="KWW79" s="61"/>
      <c r="KWX79" s="61"/>
      <c r="KWY79" s="61"/>
      <c r="KWZ79" s="61"/>
      <c r="KXA79" s="61"/>
      <c r="KXB79" s="61"/>
      <c r="KXC79" s="61"/>
      <c r="KXD79" s="61"/>
      <c r="KXE79" s="61"/>
      <c r="KXF79" s="61"/>
      <c r="KXG79" s="61"/>
      <c r="KXH79" s="61"/>
      <c r="KXI79" s="61"/>
      <c r="KXJ79" s="61"/>
      <c r="KXK79" s="61"/>
      <c r="KXL79" s="61"/>
      <c r="KXM79" s="61"/>
      <c r="KXN79" s="61"/>
      <c r="KXO79" s="61"/>
      <c r="KXP79" s="61"/>
      <c r="KXQ79" s="61"/>
      <c r="KXR79" s="61"/>
      <c r="KXS79" s="61"/>
      <c r="KXT79" s="61"/>
      <c r="KXU79" s="61"/>
      <c r="KXV79" s="61"/>
      <c r="KXW79" s="61"/>
      <c r="KXX79" s="61"/>
      <c r="KXY79" s="61"/>
      <c r="KXZ79" s="61"/>
      <c r="KYA79" s="61"/>
      <c r="KYB79" s="61"/>
      <c r="KYC79" s="61"/>
      <c r="KYD79" s="61"/>
      <c r="KYE79" s="61"/>
      <c r="KYF79" s="61"/>
      <c r="KYG79" s="61"/>
      <c r="KYH79" s="61"/>
      <c r="KYI79" s="61"/>
      <c r="KYJ79" s="61"/>
      <c r="KYK79" s="61"/>
      <c r="KYL79" s="61"/>
      <c r="KYM79" s="61"/>
      <c r="KYN79" s="61"/>
      <c r="KYO79" s="61"/>
      <c r="KYP79" s="61"/>
      <c r="KYQ79" s="61"/>
      <c r="KYR79" s="61"/>
      <c r="KYS79" s="61"/>
      <c r="KYT79" s="61"/>
      <c r="KYU79" s="61"/>
      <c r="KYV79" s="61"/>
      <c r="KYW79" s="61"/>
      <c r="KYX79" s="61"/>
      <c r="KYY79" s="61"/>
      <c r="KYZ79" s="61"/>
      <c r="KZA79" s="61"/>
      <c r="KZB79" s="61"/>
      <c r="KZC79" s="61"/>
      <c r="KZD79" s="61"/>
      <c r="KZE79" s="61"/>
      <c r="KZF79" s="61"/>
      <c r="KZG79" s="61"/>
      <c r="KZH79" s="61"/>
      <c r="KZI79" s="61"/>
      <c r="KZJ79" s="61"/>
      <c r="KZK79" s="61"/>
      <c r="KZL79" s="61"/>
      <c r="KZM79" s="61"/>
      <c r="KZN79" s="61"/>
      <c r="KZO79" s="61"/>
      <c r="KZP79" s="61"/>
      <c r="KZQ79" s="61"/>
      <c r="KZR79" s="61"/>
      <c r="KZS79" s="61"/>
      <c r="KZT79" s="61"/>
      <c r="KZU79" s="61"/>
      <c r="KZV79" s="61"/>
      <c r="KZW79" s="61"/>
      <c r="KZX79" s="61"/>
      <c r="KZY79" s="61"/>
      <c r="KZZ79" s="61"/>
      <c r="LAA79" s="61"/>
      <c r="LAB79" s="61"/>
      <c r="LAC79" s="61"/>
      <c r="LAD79" s="61"/>
      <c r="LAE79" s="61"/>
      <c r="LAF79" s="61"/>
      <c r="LAG79" s="61"/>
      <c r="LAH79" s="61"/>
      <c r="LAI79" s="61"/>
      <c r="LAJ79" s="61"/>
      <c r="LAK79" s="61"/>
      <c r="LAL79" s="61"/>
      <c r="LAM79" s="61"/>
      <c r="LAN79" s="61"/>
      <c r="LAO79" s="61"/>
      <c r="LAP79" s="61"/>
      <c r="LAQ79" s="61"/>
      <c r="LAR79" s="61"/>
      <c r="LAS79" s="61"/>
      <c r="LAT79" s="61"/>
      <c r="LAU79" s="61"/>
      <c r="LAV79" s="61"/>
      <c r="LAW79" s="61"/>
      <c r="LAX79" s="61"/>
      <c r="LAY79" s="61"/>
      <c r="LAZ79" s="61"/>
      <c r="LBA79" s="61"/>
      <c r="LBB79" s="61"/>
      <c r="LBC79" s="61"/>
      <c r="LBD79" s="61"/>
      <c r="LBE79" s="61"/>
      <c r="LBF79" s="61"/>
      <c r="LBG79" s="61"/>
      <c r="LBH79" s="61"/>
      <c r="LBI79" s="61"/>
      <c r="LBJ79" s="61"/>
      <c r="LBK79" s="61"/>
      <c r="LBL79" s="61"/>
      <c r="LBM79" s="61"/>
      <c r="LBN79" s="61"/>
      <c r="LBO79" s="61"/>
      <c r="LBP79" s="61"/>
      <c r="LBQ79" s="61"/>
      <c r="LBR79" s="61"/>
      <c r="LBS79" s="61"/>
      <c r="LBT79" s="61"/>
      <c r="LBU79" s="61"/>
      <c r="LBV79" s="61"/>
      <c r="LBW79" s="61"/>
      <c r="LBX79" s="61"/>
      <c r="LBY79" s="61"/>
      <c r="LBZ79" s="61"/>
      <c r="LCA79" s="61"/>
      <c r="LCB79" s="61"/>
      <c r="LCC79" s="61"/>
      <c r="LCD79" s="61"/>
      <c r="LCE79" s="61"/>
      <c r="LCF79" s="61"/>
      <c r="LCG79" s="61"/>
      <c r="LCH79" s="61"/>
      <c r="LCI79" s="61"/>
      <c r="LCJ79" s="61"/>
      <c r="LCK79" s="61"/>
      <c r="LCL79" s="61"/>
      <c r="LCM79" s="61"/>
      <c r="LCN79" s="61"/>
      <c r="LCO79" s="61"/>
      <c r="LCP79" s="61"/>
      <c r="LCQ79" s="61"/>
      <c r="LCR79" s="61"/>
      <c r="LCS79" s="61"/>
      <c r="LCT79" s="61"/>
      <c r="LCU79" s="61"/>
      <c r="LCV79" s="61"/>
      <c r="LCW79" s="61"/>
      <c r="LCX79" s="61"/>
      <c r="LCY79" s="61"/>
      <c r="LCZ79" s="61"/>
      <c r="LDA79" s="61"/>
      <c r="LDB79" s="61"/>
      <c r="LDC79" s="61"/>
      <c r="LDD79" s="61"/>
      <c r="LDE79" s="61"/>
      <c r="LDF79" s="61"/>
      <c r="LDG79" s="61"/>
      <c r="LDH79" s="61"/>
      <c r="LDI79" s="61"/>
      <c r="LDJ79" s="61"/>
      <c r="LDK79" s="61"/>
      <c r="LDL79" s="61"/>
      <c r="LDM79" s="61"/>
      <c r="LDN79" s="61"/>
      <c r="LDO79" s="61"/>
      <c r="LDP79" s="61"/>
      <c r="LDQ79" s="61"/>
      <c r="LDR79" s="61"/>
      <c r="LDS79" s="61"/>
      <c r="LDT79" s="61"/>
      <c r="LDU79" s="61"/>
      <c r="LDV79" s="61"/>
      <c r="LDW79" s="61"/>
      <c r="LDX79" s="61"/>
      <c r="LDY79" s="61"/>
      <c r="LDZ79" s="61"/>
      <c r="LEA79" s="61"/>
      <c r="LEB79" s="61"/>
      <c r="LEC79" s="61"/>
      <c r="LED79" s="61"/>
      <c r="LEE79" s="61"/>
      <c r="LEF79" s="61"/>
      <c r="LEG79" s="61"/>
      <c r="LEH79" s="61"/>
      <c r="LEI79" s="61"/>
      <c r="LEJ79" s="61"/>
      <c r="LEK79" s="61"/>
      <c r="LEL79" s="61"/>
      <c r="LEM79" s="61"/>
      <c r="LEN79" s="61"/>
      <c r="LEO79" s="61"/>
      <c r="LEP79" s="61"/>
      <c r="LEQ79" s="61"/>
      <c r="LER79" s="61"/>
      <c r="LES79" s="61"/>
      <c r="LET79" s="61"/>
      <c r="LEU79" s="61"/>
      <c r="LEV79" s="61"/>
      <c r="LEW79" s="61"/>
      <c r="LEX79" s="61"/>
      <c r="LEY79" s="61"/>
      <c r="LEZ79" s="61"/>
      <c r="LFA79" s="61"/>
      <c r="LFB79" s="61"/>
      <c r="LFC79" s="61"/>
      <c r="LFD79" s="61"/>
      <c r="LFE79" s="61"/>
      <c r="LFF79" s="61"/>
      <c r="LFG79" s="61"/>
      <c r="LFH79" s="61"/>
      <c r="LFI79" s="61"/>
      <c r="LFJ79" s="61"/>
      <c r="LFK79" s="61"/>
      <c r="LFL79" s="61"/>
      <c r="LFM79" s="61"/>
      <c r="LFN79" s="61"/>
      <c r="LFO79" s="61"/>
      <c r="LFP79" s="61"/>
      <c r="LFQ79" s="61"/>
      <c r="LFR79" s="61"/>
      <c r="LFS79" s="61"/>
      <c r="LFT79" s="61"/>
      <c r="LFU79" s="61"/>
      <c r="LFV79" s="61"/>
      <c r="LFW79" s="61"/>
      <c r="LFX79" s="61"/>
      <c r="LFY79" s="61"/>
      <c r="LFZ79" s="61"/>
      <c r="LGA79" s="61"/>
      <c r="LGB79" s="61"/>
      <c r="LGC79" s="61"/>
      <c r="LGD79" s="61"/>
      <c r="LGE79" s="61"/>
      <c r="LGF79" s="61"/>
      <c r="LGG79" s="61"/>
      <c r="LGH79" s="61"/>
      <c r="LGI79" s="61"/>
      <c r="LGJ79" s="61"/>
      <c r="LGK79" s="61"/>
      <c r="LGL79" s="61"/>
      <c r="LGM79" s="61"/>
      <c r="LGN79" s="61"/>
      <c r="LGO79" s="61"/>
      <c r="LGP79" s="61"/>
      <c r="LGQ79" s="61"/>
      <c r="LGR79" s="61"/>
      <c r="LGS79" s="61"/>
      <c r="LGT79" s="61"/>
      <c r="LGU79" s="61"/>
      <c r="LGV79" s="61"/>
      <c r="LGW79" s="61"/>
      <c r="LGX79" s="61"/>
      <c r="LGY79" s="61"/>
      <c r="LGZ79" s="61"/>
      <c r="LHA79" s="61"/>
      <c r="LHB79" s="61"/>
      <c r="LHC79" s="61"/>
      <c r="LHD79" s="61"/>
      <c r="LHE79" s="61"/>
      <c r="LHF79" s="61"/>
      <c r="LHG79" s="61"/>
      <c r="LHH79" s="61"/>
      <c r="LHI79" s="61"/>
      <c r="LHJ79" s="61"/>
      <c r="LHK79" s="61"/>
      <c r="LHL79" s="61"/>
      <c r="LHM79" s="61"/>
      <c r="LHN79" s="61"/>
      <c r="LHO79" s="61"/>
      <c r="LHP79" s="61"/>
      <c r="LHQ79" s="61"/>
      <c r="LHR79" s="61"/>
      <c r="LHS79" s="61"/>
      <c r="LHT79" s="61"/>
      <c r="LHU79" s="61"/>
      <c r="LHV79" s="61"/>
      <c r="LHW79" s="61"/>
      <c r="LHX79" s="61"/>
      <c r="LHY79" s="61"/>
      <c r="LHZ79" s="61"/>
      <c r="LIA79" s="61"/>
      <c r="LIB79" s="61"/>
      <c r="LIC79" s="61"/>
      <c r="LID79" s="61"/>
      <c r="LIE79" s="61"/>
      <c r="LIF79" s="61"/>
      <c r="LIG79" s="61"/>
      <c r="LIH79" s="61"/>
      <c r="LII79" s="61"/>
      <c r="LIJ79" s="61"/>
      <c r="LIK79" s="61"/>
      <c r="LIL79" s="61"/>
      <c r="LIM79" s="61"/>
      <c r="LIN79" s="61"/>
      <c r="LIO79" s="61"/>
      <c r="LIP79" s="61"/>
      <c r="LIQ79" s="61"/>
      <c r="LIR79" s="61"/>
      <c r="LIS79" s="61"/>
      <c r="LIT79" s="61"/>
      <c r="LIU79" s="61"/>
      <c r="LIV79" s="61"/>
      <c r="LIW79" s="61"/>
      <c r="LIX79" s="61"/>
      <c r="LIY79" s="61"/>
      <c r="LIZ79" s="61"/>
      <c r="LJA79" s="61"/>
      <c r="LJB79" s="61"/>
      <c r="LJC79" s="61"/>
      <c r="LJD79" s="61"/>
      <c r="LJE79" s="61"/>
      <c r="LJF79" s="61"/>
      <c r="LJG79" s="61"/>
      <c r="LJH79" s="61"/>
      <c r="LJI79" s="61"/>
      <c r="LJJ79" s="61"/>
      <c r="LJK79" s="61"/>
      <c r="LJL79" s="61"/>
      <c r="LJM79" s="61"/>
      <c r="LJN79" s="61"/>
      <c r="LJO79" s="61"/>
      <c r="LJP79" s="61"/>
      <c r="LJQ79" s="61"/>
      <c r="LJR79" s="61"/>
      <c r="LJS79" s="61"/>
      <c r="LJT79" s="61"/>
      <c r="LJU79" s="61"/>
      <c r="LJV79" s="61"/>
      <c r="LJW79" s="61"/>
      <c r="LJX79" s="61"/>
      <c r="LJY79" s="61"/>
      <c r="LJZ79" s="61"/>
      <c r="LKA79" s="61"/>
      <c r="LKB79" s="61"/>
      <c r="LKC79" s="61"/>
      <c r="LKD79" s="61"/>
      <c r="LKE79" s="61"/>
      <c r="LKF79" s="61"/>
      <c r="LKG79" s="61"/>
      <c r="LKH79" s="61"/>
      <c r="LKI79" s="61"/>
      <c r="LKJ79" s="61"/>
      <c r="LKK79" s="61"/>
      <c r="LKL79" s="61"/>
      <c r="LKM79" s="61"/>
      <c r="LKN79" s="61"/>
      <c r="LKO79" s="61"/>
      <c r="LKP79" s="61"/>
      <c r="LKQ79" s="61"/>
      <c r="LKR79" s="61"/>
      <c r="LKS79" s="61"/>
      <c r="LKT79" s="61"/>
      <c r="LKU79" s="61"/>
      <c r="LKV79" s="61"/>
      <c r="LKW79" s="61"/>
      <c r="LKX79" s="61"/>
      <c r="LKY79" s="61"/>
      <c r="LKZ79" s="61"/>
      <c r="LLA79" s="61"/>
      <c r="LLB79" s="61"/>
      <c r="LLC79" s="61"/>
      <c r="LLD79" s="61"/>
      <c r="LLE79" s="61"/>
      <c r="LLF79" s="61"/>
      <c r="LLG79" s="61"/>
      <c r="LLH79" s="61"/>
      <c r="LLI79" s="61"/>
      <c r="LLJ79" s="61"/>
      <c r="LLK79" s="61"/>
      <c r="LLL79" s="61"/>
      <c r="LLM79" s="61"/>
      <c r="LLN79" s="61"/>
      <c r="LLO79" s="61"/>
      <c r="LLP79" s="61"/>
      <c r="LLQ79" s="61"/>
      <c r="LLR79" s="61"/>
      <c r="LLS79" s="61"/>
      <c r="LLT79" s="61"/>
      <c r="LLU79" s="61"/>
      <c r="LLV79" s="61"/>
      <c r="LLW79" s="61"/>
      <c r="LLX79" s="61"/>
      <c r="LLY79" s="61"/>
      <c r="LLZ79" s="61"/>
      <c r="LMA79" s="61"/>
      <c r="LMB79" s="61"/>
      <c r="LMC79" s="61"/>
      <c r="LMD79" s="61"/>
      <c r="LME79" s="61"/>
      <c r="LMF79" s="61"/>
      <c r="LMG79" s="61"/>
      <c r="LMH79" s="61"/>
      <c r="LMI79" s="61"/>
      <c r="LMJ79" s="61"/>
      <c r="LMK79" s="61"/>
      <c r="LML79" s="61"/>
      <c r="LMM79" s="61"/>
      <c r="LMN79" s="61"/>
      <c r="LMO79" s="61"/>
      <c r="LMP79" s="61"/>
      <c r="LMQ79" s="61"/>
      <c r="LMR79" s="61"/>
      <c r="LMS79" s="61"/>
      <c r="LMT79" s="61"/>
      <c r="LMU79" s="61"/>
      <c r="LMV79" s="61"/>
      <c r="LMW79" s="61"/>
      <c r="LMX79" s="61"/>
      <c r="LMY79" s="61"/>
      <c r="LMZ79" s="61"/>
      <c r="LNA79" s="61"/>
      <c r="LNB79" s="61"/>
      <c r="LNC79" s="61"/>
      <c r="LND79" s="61"/>
      <c r="LNE79" s="61"/>
      <c r="LNF79" s="61"/>
      <c r="LNG79" s="61"/>
      <c r="LNH79" s="61"/>
      <c r="LNI79" s="61"/>
      <c r="LNJ79" s="61"/>
      <c r="LNK79" s="61"/>
      <c r="LNL79" s="61"/>
      <c r="LNM79" s="61"/>
      <c r="LNN79" s="61"/>
      <c r="LNO79" s="61"/>
      <c r="LNP79" s="61"/>
      <c r="LNQ79" s="61"/>
      <c r="LNR79" s="61"/>
      <c r="LNS79" s="61"/>
      <c r="LNT79" s="61"/>
      <c r="LNU79" s="61"/>
      <c r="LNV79" s="61"/>
      <c r="LNW79" s="61"/>
      <c r="LNX79" s="61"/>
      <c r="LNY79" s="61"/>
      <c r="LNZ79" s="61"/>
      <c r="LOA79" s="61"/>
      <c r="LOB79" s="61"/>
      <c r="LOC79" s="61"/>
      <c r="LOD79" s="61"/>
      <c r="LOE79" s="61"/>
      <c r="LOF79" s="61"/>
      <c r="LOG79" s="61"/>
      <c r="LOH79" s="61"/>
      <c r="LOI79" s="61"/>
      <c r="LOJ79" s="61"/>
      <c r="LOK79" s="61"/>
      <c r="LOL79" s="61"/>
      <c r="LOM79" s="61"/>
      <c r="LON79" s="61"/>
      <c r="LOO79" s="61"/>
      <c r="LOP79" s="61"/>
      <c r="LOQ79" s="61"/>
      <c r="LOR79" s="61"/>
      <c r="LOS79" s="61"/>
      <c r="LOT79" s="61"/>
      <c r="LOU79" s="61"/>
      <c r="LOV79" s="61"/>
      <c r="LOW79" s="61"/>
      <c r="LOX79" s="61"/>
      <c r="LOY79" s="61"/>
      <c r="LOZ79" s="61"/>
      <c r="LPA79" s="61"/>
      <c r="LPB79" s="61"/>
      <c r="LPC79" s="61"/>
      <c r="LPD79" s="61"/>
      <c r="LPE79" s="61"/>
      <c r="LPF79" s="61"/>
      <c r="LPG79" s="61"/>
      <c r="LPH79" s="61"/>
      <c r="LPI79" s="61"/>
      <c r="LPJ79" s="61"/>
      <c r="LPK79" s="61"/>
      <c r="LPL79" s="61"/>
      <c r="LPM79" s="61"/>
      <c r="LPN79" s="61"/>
      <c r="LPO79" s="61"/>
      <c r="LPP79" s="61"/>
      <c r="LPQ79" s="61"/>
      <c r="LPR79" s="61"/>
      <c r="LPS79" s="61"/>
      <c r="LPT79" s="61"/>
      <c r="LPU79" s="61"/>
      <c r="LPV79" s="61"/>
      <c r="LPW79" s="61"/>
      <c r="LPX79" s="61"/>
      <c r="LPY79" s="61"/>
      <c r="LPZ79" s="61"/>
      <c r="LQA79" s="61"/>
      <c r="LQB79" s="61"/>
      <c r="LQC79" s="61"/>
      <c r="LQD79" s="61"/>
      <c r="LQE79" s="61"/>
      <c r="LQF79" s="61"/>
      <c r="LQG79" s="61"/>
      <c r="LQH79" s="61"/>
      <c r="LQI79" s="61"/>
      <c r="LQJ79" s="61"/>
      <c r="LQK79" s="61"/>
      <c r="LQL79" s="61"/>
      <c r="LQM79" s="61"/>
      <c r="LQN79" s="61"/>
      <c r="LQO79" s="61"/>
      <c r="LQP79" s="61"/>
      <c r="LQQ79" s="61"/>
      <c r="LQR79" s="61"/>
      <c r="LQS79" s="61"/>
      <c r="LQT79" s="61"/>
      <c r="LQU79" s="61"/>
      <c r="LQV79" s="61"/>
      <c r="LQW79" s="61"/>
      <c r="LQX79" s="61"/>
      <c r="LQY79" s="61"/>
      <c r="LQZ79" s="61"/>
      <c r="LRA79" s="61"/>
      <c r="LRB79" s="61"/>
      <c r="LRC79" s="61"/>
      <c r="LRD79" s="61"/>
      <c r="LRE79" s="61"/>
      <c r="LRF79" s="61"/>
      <c r="LRG79" s="61"/>
      <c r="LRH79" s="61"/>
      <c r="LRI79" s="61"/>
      <c r="LRJ79" s="61"/>
      <c r="LRK79" s="61"/>
      <c r="LRL79" s="61"/>
      <c r="LRM79" s="61"/>
      <c r="LRN79" s="61"/>
      <c r="LRO79" s="61"/>
      <c r="LRP79" s="61"/>
      <c r="LRQ79" s="61"/>
      <c r="LRR79" s="61"/>
      <c r="LRS79" s="61"/>
      <c r="LRT79" s="61"/>
      <c r="LRU79" s="61"/>
      <c r="LRV79" s="61"/>
      <c r="LRW79" s="61"/>
      <c r="LRX79" s="61"/>
      <c r="LRY79" s="61"/>
      <c r="LRZ79" s="61"/>
      <c r="LSA79" s="61"/>
      <c r="LSB79" s="61"/>
      <c r="LSC79" s="61"/>
      <c r="LSD79" s="61"/>
      <c r="LSE79" s="61"/>
      <c r="LSF79" s="61"/>
      <c r="LSG79" s="61"/>
      <c r="LSH79" s="61"/>
      <c r="LSI79" s="61"/>
      <c r="LSJ79" s="61"/>
      <c r="LSK79" s="61"/>
      <c r="LSL79" s="61"/>
      <c r="LSM79" s="61"/>
      <c r="LSN79" s="61"/>
      <c r="LSO79" s="61"/>
      <c r="LSP79" s="61"/>
      <c r="LSQ79" s="61"/>
      <c r="LSR79" s="61"/>
      <c r="LSS79" s="61"/>
      <c r="LST79" s="61"/>
      <c r="LSU79" s="61"/>
      <c r="LSV79" s="61"/>
      <c r="LSW79" s="61"/>
      <c r="LSX79" s="61"/>
      <c r="LSY79" s="61"/>
      <c r="LSZ79" s="61"/>
      <c r="LTA79" s="61"/>
      <c r="LTB79" s="61"/>
      <c r="LTC79" s="61"/>
      <c r="LTD79" s="61"/>
      <c r="LTE79" s="61"/>
      <c r="LTF79" s="61"/>
      <c r="LTG79" s="61"/>
      <c r="LTH79" s="61"/>
      <c r="LTI79" s="61"/>
      <c r="LTJ79" s="61"/>
      <c r="LTK79" s="61"/>
      <c r="LTL79" s="61"/>
      <c r="LTM79" s="61"/>
      <c r="LTN79" s="61"/>
      <c r="LTO79" s="61"/>
      <c r="LTP79" s="61"/>
      <c r="LTQ79" s="61"/>
      <c r="LTR79" s="61"/>
      <c r="LTS79" s="61"/>
      <c r="LTT79" s="61"/>
      <c r="LTU79" s="61"/>
      <c r="LTV79" s="61"/>
      <c r="LTW79" s="61"/>
      <c r="LTX79" s="61"/>
      <c r="LTY79" s="61"/>
      <c r="LTZ79" s="61"/>
      <c r="LUA79" s="61"/>
      <c r="LUB79" s="61"/>
      <c r="LUC79" s="61"/>
      <c r="LUD79" s="61"/>
      <c r="LUE79" s="61"/>
      <c r="LUF79" s="61"/>
      <c r="LUG79" s="61"/>
      <c r="LUH79" s="61"/>
      <c r="LUI79" s="61"/>
      <c r="LUJ79" s="61"/>
      <c r="LUK79" s="61"/>
      <c r="LUL79" s="61"/>
      <c r="LUM79" s="61"/>
      <c r="LUN79" s="61"/>
      <c r="LUO79" s="61"/>
      <c r="LUP79" s="61"/>
      <c r="LUQ79" s="61"/>
      <c r="LUR79" s="61"/>
      <c r="LUS79" s="61"/>
      <c r="LUT79" s="61"/>
      <c r="LUU79" s="61"/>
      <c r="LUV79" s="61"/>
      <c r="LUW79" s="61"/>
      <c r="LUX79" s="61"/>
      <c r="LUY79" s="61"/>
      <c r="LUZ79" s="61"/>
      <c r="LVA79" s="61"/>
      <c r="LVB79" s="61"/>
      <c r="LVC79" s="61"/>
      <c r="LVD79" s="61"/>
      <c r="LVE79" s="61"/>
      <c r="LVF79" s="61"/>
      <c r="LVG79" s="61"/>
      <c r="LVH79" s="61"/>
      <c r="LVI79" s="61"/>
      <c r="LVJ79" s="61"/>
      <c r="LVK79" s="61"/>
      <c r="LVL79" s="61"/>
      <c r="LVM79" s="61"/>
      <c r="LVN79" s="61"/>
      <c r="LVO79" s="61"/>
      <c r="LVP79" s="61"/>
      <c r="LVQ79" s="61"/>
      <c r="LVR79" s="61"/>
      <c r="LVS79" s="61"/>
      <c r="LVT79" s="61"/>
      <c r="LVU79" s="61"/>
      <c r="LVV79" s="61"/>
      <c r="LVW79" s="61"/>
      <c r="LVX79" s="61"/>
      <c r="LVY79" s="61"/>
      <c r="LVZ79" s="61"/>
      <c r="LWA79" s="61"/>
      <c r="LWB79" s="61"/>
      <c r="LWC79" s="61"/>
      <c r="LWD79" s="61"/>
      <c r="LWE79" s="61"/>
      <c r="LWF79" s="61"/>
      <c r="LWG79" s="61"/>
      <c r="LWH79" s="61"/>
      <c r="LWI79" s="61"/>
      <c r="LWJ79" s="61"/>
      <c r="LWK79" s="61"/>
      <c r="LWL79" s="61"/>
      <c r="LWM79" s="61"/>
      <c r="LWN79" s="61"/>
      <c r="LWO79" s="61"/>
      <c r="LWP79" s="61"/>
      <c r="LWQ79" s="61"/>
      <c r="LWR79" s="61"/>
      <c r="LWS79" s="61"/>
      <c r="LWT79" s="61"/>
      <c r="LWU79" s="61"/>
      <c r="LWV79" s="61"/>
      <c r="LWW79" s="61"/>
      <c r="LWX79" s="61"/>
      <c r="LWY79" s="61"/>
      <c r="LWZ79" s="61"/>
      <c r="LXA79" s="61"/>
      <c r="LXB79" s="61"/>
      <c r="LXC79" s="61"/>
      <c r="LXD79" s="61"/>
      <c r="LXE79" s="61"/>
      <c r="LXF79" s="61"/>
      <c r="LXG79" s="61"/>
      <c r="LXH79" s="61"/>
      <c r="LXI79" s="61"/>
      <c r="LXJ79" s="61"/>
      <c r="LXK79" s="61"/>
      <c r="LXL79" s="61"/>
      <c r="LXM79" s="61"/>
      <c r="LXN79" s="61"/>
      <c r="LXO79" s="61"/>
      <c r="LXP79" s="61"/>
      <c r="LXQ79" s="61"/>
      <c r="LXR79" s="61"/>
      <c r="LXS79" s="61"/>
      <c r="LXT79" s="61"/>
      <c r="LXU79" s="61"/>
      <c r="LXV79" s="61"/>
      <c r="LXW79" s="61"/>
      <c r="LXX79" s="61"/>
      <c r="LXY79" s="61"/>
      <c r="LXZ79" s="61"/>
      <c r="LYA79" s="61"/>
      <c r="LYB79" s="61"/>
      <c r="LYC79" s="61"/>
      <c r="LYD79" s="61"/>
      <c r="LYE79" s="61"/>
      <c r="LYF79" s="61"/>
      <c r="LYG79" s="61"/>
      <c r="LYH79" s="61"/>
      <c r="LYI79" s="61"/>
      <c r="LYJ79" s="61"/>
      <c r="LYK79" s="61"/>
      <c r="LYL79" s="61"/>
      <c r="LYM79" s="61"/>
      <c r="LYN79" s="61"/>
      <c r="LYO79" s="61"/>
      <c r="LYP79" s="61"/>
      <c r="LYQ79" s="61"/>
      <c r="LYR79" s="61"/>
      <c r="LYS79" s="61"/>
      <c r="LYT79" s="61"/>
      <c r="LYU79" s="61"/>
      <c r="LYV79" s="61"/>
      <c r="LYW79" s="61"/>
      <c r="LYX79" s="61"/>
      <c r="LYY79" s="61"/>
      <c r="LYZ79" s="61"/>
      <c r="LZA79" s="61"/>
      <c r="LZB79" s="61"/>
      <c r="LZC79" s="61"/>
      <c r="LZD79" s="61"/>
      <c r="LZE79" s="61"/>
      <c r="LZF79" s="61"/>
      <c r="LZG79" s="61"/>
      <c r="LZH79" s="61"/>
      <c r="LZI79" s="61"/>
      <c r="LZJ79" s="61"/>
      <c r="LZK79" s="61"/>
      <c r="LZL79" s="61"/>
      <c r="LZM79" s="61"/>
      <c r="LZN79" s="61"/>
      <c r="LZO79" s="61"/>
      <c r="LZP79" s="61"/>
      <c r="LZQ79" s="61"/>
      <c r="LZR79" s="61"/>
      <c r="LZS79" s="61"/>
      <c r="LZT79" s="61"/>
      <c r="LZU79" s="61"/>
      <c r="LZV79" s="61"/>
      <c r="LZW79" s="61"/>
      <c r="LZX79" s="61"/>
      <c r="LZY79" s="61"/>
      <c r="LZZ79" s="61"/>
      <c r="MAA79" s="61"/>
      <c r="MAB79" s="61"/>
      <c r="MAC79" s="61"/>
      <c r="MAD79" s="61"/>
      <c r="MAE79" s="61"/>
      <c r="MAF79" s="61"/>
      <c r="MAG79" s="61"/>
      <c r="MAH79" s="61"/>
      <c r="MAI79" s="61"/>
      <c r="MAJ79" s="61"/>
      <c r="MAK79" s="61"/>
      <c r="MAL79" s="61"/>
      <c r="MAM79" s="61"/>
      <c r="MAN79" s="61"/>
      <c r="MAO79" s="61"/>
      <c r="MAP79" s="61"/>
      <c r="MAQ79" s="61"/>
      <c r="MAR79" s="61"/>
      <c r="MAS79" s="61"/>
      <c r="MAT79" s="61"/>
      <c r="MAU79" s="61"/>
      <c r="MAV79" s="61"/>
      <c r="MAW79" s="61"/>
      <c r="MAX79" s="61"/>
      <c r="MAY79" s="61"/>
      <c r="MAZ79" s="61"/>
      <c r="MBA79" s="61"/>
      <c r="MBB79" s="61"/>
      <c r="MBC79" s="61"/>
      <c r="MBD79" s="61"/>
      <c r="MBE79" s="61"/>
      <c r="MBF79" s="61"/>
      <c r="MBG79" s="61"/>
      <c r="MBH79" s="61"/>
      <c r="MBI79" s="61"/>
      <c r="MBJ79" s="61"/>
      <c r="MBK79" s="61"/>
      <c r="MBL79" s="61"/>
      <c r="MBM79" s="61"/>
      <c r="MBN79" s="61"/>
      <c r="MBO79" s="61"/>
      <c r="MBP79" s="61"/>
      <c r="MBQ79" s="61"/>
      <c r="MBR79" s="61"/>
      <c r="MBS79" s="61"/>
      <c r="MBT79" s="61"/>
      <c r="MBU79" s="61"/>
      <c r="MBV79" s="61"/>
      <c r="MBW79" s="61"/>
      <c r="MBX79" s="61"/>
      <c r="MBY79" s="61"/>
      <c r="MBZ79" s="61"/>
      <c r="MCA79" s="61"/>
      <c r="MCB79" s="61"/>
      <c r="MCC79" s="61"/>
      <c r="MCD79" s="61"/>
      <c r="MCE79" s="61"/>
      <c r="MCF79" s="61"/>
      <c r="MCG79" s="61"/>
      <c r="MCH79" s="61"/>
      <c r="MCI79" s="61"/>
      <c r="MCJ79" s="61"/>
      <c r="MCK79" s="61"/>
      <c r="MCL79" s="61"/>
      <c r="MCM79" s="61"/>
      <c r="MCN79" s="61"/>
      <c r="MCO79" s="61"/>
      <c r="MCP79" s="61"/>
      <c r="MCQ79" s="61"/>
      <c r="MCR79" s="61"/>
      <c r="MCS79" s="61"/>
      <c r="MCT79" s="61"/>
      <c r="MCU79" s="61"/>
      <c r="MCV79" s="61"/>
      <c r="MCW79" s="61"/>
      <c r="MCX79" s="61"/>
      <c r="MCY79" s="61"/>
      <c r="MCZ79" s="61"/>
      <c r="MDA79" s="61"/>
      <c r="MDB79" s="61"/>
      <c r="MDC79" s="61"/>
      <c r="MDD79" s="61"/>
      <c r="MDE79" s="61"/>
      <c r="MDF79" s="61"/>
      <c r="MDG79" s="61"/>
      <c r="MDH79" s="61"/>
      <c r="MDI79" s="61"/>
      <c r="MDJ79" s="61"/>
      <c r="MDK79" s="61"/>
      <c r="MDL79" s="61"/>
      <c r="MDM79" s="61"/>
      <c r="MDN79" s="61"/>
      <c r="MDO79" s="61"/>
      <c r="MDP79" s="61"/>
      <c r="MDQ79" s="61"/>
      <c r="MDR79" s="61"/>
      <c r="MDS79" s="61"/>
      <c r="MDT79" s="61"/>
      <c r="MDU79" s="61"/>
      <c r="MDV79" s="61"/>
      <c r="MDW79" s="61"/>
      <c r="MDX79" s="61"/>
      <c r="MDY79" s="61"/>
      <c r="MDZ79" s="61"/>
      <c r="MEA79" s="61"/>
      <c r="MEB79" s="61"/>
      <c r="MEC79" s="61"/>
      <c r="MED79" s="61"/>
      <c r="MEE79" s="61"/>
      <c r="MEF79" s="61"/>
      <c r="MEG79" s="61"/>
      <c r="MEH79" s="61"/>
      <c r="MEI79" s="61"/>
      <c r="MEJ79" s="61"/>
      <c r="MEK79" s="61"/>
      <c r="MEL79" s="61"/>
      <c r="MEM79" s="61"/>
      <c r="MEN79" s="61"/>
      <c r="MEO79" s="61"/>
      <c r="MEP79" s="61"/>
      <c r="MEQ79" s="61"/>
      <c r="MER79" s="61"/>
      <c r="MES79" s="61"/>
      <c r="MET79" s="61"/>
      <c r="MEU79" s="61"/>
      <c r="MEV79" s="61"/>
      <c r="MEW79" s="61"/>
      <c r="MEX79" s="61"/>
      <c r="MEY79" s="61"/>
      <c r="MEZ79" s="61"/>
      <c r="MFA79" s="61"/>
      <c r="MFB79" s="61"/>
      <c r="MFC79" s="61"/>
      <c r="MFD79" s="61"/>
      <c r="MFE79" s="61"/>
      <c r="MFF79" s="61"/>
      <c r="MFG79" s="61"/>
      <c r="MFH79" s="61"/>
      <c r="MFI79" s="61"/>
      <c r="MFJ79" s="61"/>
      <c r="MFK79" s="61"/>
      <c r="MFL79" s="61"/>
      <c r="MFM79" s="61"/>
      <c r="MFN79" s="61"/>
      <c r="MFO79" s="61"/>
      <c r="MFP79" s="61"/>
      <c r="MFQ79" s="61"/>
      <c r="MFR79" s="61"/>
      <c r="MFS79" s="61"/>
      <c r="MFT79" s="61"/>
      <c r="MFU79" s="61"/>
      <c r="MFV79" s="61"/>
      <c r="MFW79" s="61"/>
      <c r="MFX79" s="61"/>
      <c r="MFY79" s="61"/>
      <c r="MFZ79" s="61"/>
      <c r="MGA79" s="61"/>
      <c r="MGB79" s="61"/>
      <c r="MGC79" s="61"/>
      <c r="MGD79" s="61"/>
      <c r="MGE79" s="61"/>
      <c r="MGF79" s="61"/>
      <c r="MGG79" s="61"/>
      <c r="MGH79" s="61"/>
      <c r="MGI79" s="61"/>
      <c r="MGJ79" s="61"/>
      <c r="MGK79" s="61"/>
      <c r="MGL79" s="61"/>
      <c r="MGM79" s="61"/>
      <c r="MGN79" s="61"/>
      <c r="MGO79" s="61"/>
      <c r="MGP79" s="61"/>
      <c r="MGQ79" s="61"/>
      <c r="MGR79" s="61"/>
      <c r="MGS79" s="61"/>
      <c r="MGT79" s="61"/>
      <c r="MGU79" s="61"/>
      <c r="MGV79" s="61"/>
      <c r="MGW79" s="61"/>
      <c r="MGX79" s="61"/>
      <c r="MGY79" s="61"/>
      <c r="MGZ79" s="61"/>
      <c r="MHA79" s="61"/>
      <c r="MHB79" s="61"/>
      <c r="MHC79" s="61"/>
      <c r="MHD79" s="61"/>
      <c r="MHE79" s="61"/>
      <c r="MHF79" s="61"/>
      <c r="MHG79" s="61"/>
      <c r="MHH79" s="61"/>
      <c r="MHI79" s="61"/>
      <c r="MHJ79" s="61"/>
      <c r="MHK79" s="61"/>
      <c r="MHL79" s="61"/>
      <c r="MHM79" s="61"/>
      <c r="MHN79" s="61"/>
      <c r="MHO79" s="61"/>
      <c r="MHP79" s="61"/>
      <c r="MHQ79" s="61"/>
      <c r="MHR79" s="61"/>
      <c r="MHS79" s="61"/>
      <c r="MHT79" s="61"/>
      <c r="MHU79" s="61"/>
      <c r="MHV79" s="61"/>
      <c r="MHW79" s="61"/>
      <c r="MHX79" s="61"/>
      <c r="MHY79" s="61"/>
      <c r="MHZ79" s="61"/>
      <c r="MIA79" s="61"/>
      <c r="MIB79" s="61"/>
      <c r="MIC79" s="61"/>
      <c r="MID79" s="61"/>
      <c r="MIE79" s="61"/>
      <c r="MIF79" s="61"/>
      <c r="MIG79" s="61"/>
      <c r="MIH79" s="61"/>
      <c r="MII79" s="61"/>
      <c r="MIJ79" s="61"/>
      <c r="MIK79" s="61"/>
      <c r="MIL79" s="61"/>
      <c r="MIM79" s="61"/>
      <c r="MIN79" s="61"/>
      <c r="MIO79" s="61"/>
      <c r="MIP79" s="61"/>
      <c r="MIQ79" s="61"/>
      <c r="MIR79" s="61"/>
      <c r="MIS79" s="61"/>
      <c r="MIT79" s="61"/>
      <c r="MIU79" s="61"/>
      <c r="MIV79" s="61"/>
      <c r="MIW79" s="61"/>
      <c r="MIX79" s="61"/>
      <c r="MIY79" s="61"/>
      <c r="MIZ79" s="61"/>
      <c r="MJA79" s="61"/>
      <c r="MJB79" s="61"/>
      <c r="MJC79" s="61"/>
      <c r="MJD79" s="61"/>
      <c r="MJE79" s="61"/>
      <c r="MJF79" s="61"/>
      <c r="MJG79" s="61"/>
      <c r="MJH79" s="61"/>
      <c r="MJI79" s="61"/>
      <c r="MJJ79" s="61"/>
      <c r="MJK79" s="61"/>
      <c r="MJL79" s="61"/>
      <c r="MJM79" s="61"/>
      <c r="MJN79" s="61"/>
      <c r="MJO79" s="61"/>
      <c r="MJP79" s="61"/>
      <c r="MJQ79" s="61"/>
      <c r="MJR79" s="61"/>
      <c r="MJS79" s="61"/>
      <c r="MJT79" s="61"/>
      <c r="MJU79" s="61"/>
      <c r="MJV79" s="61"/>
      <c r="MJW79" s="61"/>
      <c r="MJX79" s="61"/>
      <c r="MJY79" s="61"/>
      <c r="MJZ79" s="61"/>
      <c r="MKA79" s="61"/>
      <c r="MKB79" s="61"/>
      <c r="MKC79" s="61"/>
      <c r="MKD79" s="61"/>
      <c r="MKE79" s="61"/>
      <c r="MKF79" s="61"/>
      <c r="MKG79" s="61"/>
      <c r="MKH79" s="61"/>
      <c r="MKI79" s="61"/>
      <c r="MKJ79" s="61"/>
      <c r="MKK79" s="61"/>
      <c r="MKL79" s="61"/>
      <c r="MKM79" s="61"/>
      <c r="MKN79" s="61"/>
      <c r="MKO79" s="61"/>
      <c r="MKP79" s="61"/>
      <c r="MKQ79" s="61"/>
      <c r="MKR79" s="61"/>
      <c r="MKS79" s="61"/>
      <c r="MKT79" s="61"/>
      <c r="MKU79" s="61"/>
      <c r="MKV79" s="61"/>
      <c r="MKW79" s="61"/>
      <c r="MKX79" s="61"/>
      <c r="MKY79" s="61"/>
      <c r="MKZ79" s="61"/>
      <c r="MLA79" s="61"/>
      <c r="MLB79" s="61"/>
      <c r="MLC79" s="61"/>
      <c r="MLD79" s="61"/>
      <c r="MLE79" s="61"/>
      <c r="MLF79" s="61"/>
      <c r="MLG79" s="61"/>
      <c r="MLH79" s="61"/>
      <c r="MLI79" s="61"/>
      <c r="MLJ79" s="61"/>
      <c r="MLK79" s="61"/>
      <c r="MLL79" s="61"/>
      <c r="MLM79" s="61"/>
      <c r="MLN79" s="61"/>
      <c r="MLO79" s="61"/>
      <c r="MLP79" s="61"/>
      <c r="MLQ79" s="61"/>
      <c r="MLR79" s="61"/>
      <c r="MLS79" s="61"/>
      <c r="MLT79" s="61"/>
      <c r="MLU79" s="61"/>
      <c r="MLV79" s="61"/>
      <c r="MLW79" s="61"/>
      <c r="MLX79" s="61"/>
      <c r="MLY79" s="61"/>
      <c r="MLZ79" s="61"/>
      <c r="MMA79" s="61"/>
      <c r="MMB79" s="61"/>
      <c r="MMC79" s="61"/>
      <c r="MMD79" s="61"/>
      <c r="MME79" s="61"/>
      <c r="MMF79" s="61"/>
      <c r="MMG79" s="61"/>
      <c r="MMH79" s="61"/>
      <c r="MMI79" s="61"/>
      <c r="MMJ79" s="61"/>
      <c r="MMK79" s="61"/>
      <c r="MML79" s="61"/>
      <c r="MMM79" s="61"/>
      <c r="MMN79" s="61"/>
      <c r="MMO79" s="61"/>
      <c r="MMP79" s="61"/>
      <c r="MMQ79" s="61"/>
      <c r="MMR79" s="61"/>
      <c r="MMS79" s="61"/>
      <c r="MMT79" s="61"/>
      <c r="MMU79" s="61"/>
      <c r="MMV79" s="61"/>
      <c r="MMW79" s="61"/>
      <c r="MMX79" s="61"/>
      <c r="MMY79" s="61"/>
      <c r="MMZ79" s="61"/>
      <c r="MNA79" s="61"/>
      <c r="MNB79" s="61"/>
      <c r="MNC79" s="61"/>
      <c r="MND79" s="61"/>
      <c r="MNE79" s="61"/>
      <c r="MNF79" s="61"/>
      <c r="MNG79" s="61"/>
      <c r="MNH79" s="61"/>
      <c r="MNI79" s="61"/>
      <c r="MNJ79" s="61"/>
      <c r="MNK79" s="61"/>
      <c r="MNL79" s="61"/>
      <c r="MNM79" s="61"/>
      <c r="MNN79" s="61"/>
      <c r="MNO79" s="61"/>
      <c r="MNP79" s="61"/>
      <c r="MNQ79" s="61"/>
      <c r="MNR79" s="61"/>
      <c r="MNS79" s="61"/>
      <c r="MNT79" s="61"/>
      <c r="MNU79" s="61"/>
      <c r="MNV79" s="61"/>
      <c r="MNW79" s="61"/>
      <c r="MNX79" s="61"/>
      <c r="MNY79" s="61"/>
      <c r="MNZ79" s="61"/>
      <c r="MOA79" s="61"/>
      <c r="MOB79" s="61"/>
      <c r="MOC79" s="61"/>
      <c r="MOD79" s="61"/>
      <c r="MOE79" s="61"/>
      <c r="MOF79" s="61"/>
      <c r="MOG79" s="61"/>
      <c r="MOH79" s="61"/>
      <c r="MOI79" s="61"/>
      <c r="MOJ79" s="61"/>
      <c r="MOK79" s="61"/>
      <c r="MOL79" s="61"/>
      <c r="MOM79" s="61"/>
      <c r="MON79" s="61"/>
      <c r="MOO79" s="61"/>
      <c r="MOP79" s="61"/>
      <c r="MOQ79" s="61"/>
      <c r="MOR79" s="61"/>
      <c r="MOS79" s="61"/>
      <c r="MOT79" s="61"/>
      <c r="MOU79" s="61"/>
      <c r="MOV79" s="61"/>
      <c r="MOW79" s="61"/>
      <c r="MOX79" s="61"/>
      <c r="MOY79" s="61"/>
      <c r="MOZ79" s="61"/>
      <c r="MPA79" s="61"/>
      <c r="MPB79" s="61"/>
      <c r="MPC79" s="61"/>
      <c r="MPD79" s="61"/>
      <c r="MPE79" s="61"/>
      <c r="MPF79" s="61"/>
      <c r="MPG79" s="61"/>
      <c r="MPH79" s="61"/>
      <c r="MPI79" s="61"/>
      <c r="MPJ79" s="61"/>
      <c r="MPK79" s="61"/>
      <c r="MPL79" s="61"/>
      <c r="MPM79" s="61"/>
      <c r="MPN79" s="61"/>
      <c r="MPO79" s="61"/>
      <c r="MPP79" s="61"/>
      <c r="MPQ79" s="61"/>
      <c r="MPR79" s="61"/>
      <c r="MPS79" s="61"/>
      <c r="MPT79" s="61"/>
      <c r="MPU79" s="61"/>
      <c r="MPV79" s="61"/>
      <c r="MPW79" s="61"/>
      <c r="MPX79" s="61"/>
      <c r="MPY79" s="61"/>
      <c r="MPZ79" s="61"/>
      <c r="MQA79" s="61"/>
      <c r="MQB79" s="61"/>
      <c r="MQC79" s="61"/>
      <c r="MQD79" s="61"/>
      <c r="MQE79" s="61"/>
      <c r="MQF79" s="61"/>
      <c r="MQG79" s="61"/>
      <c r="MQH79" s="61"/>
      <c r="MQI79" s="61"/>
      <c r="MQJ79" s="61"/>
      <c r="MQK79" s="61"/>
      <c r="MQL79" s="61"/>
      <c r="MQM79" s="61"/>
      <c r="MQN79" s="61"/>
      <c r="MQO79" s="61"/>
      <c r="MQP79" s="61"/>
      <c r="MQQ79" s="61"/>
      <c r="MQR79" s="61"/>
      <c r="MQS79" s="61"/>
      <c r="MQT79" s="61"/>
      <c r="MQU79" s="61"/>
      <c r="MQV79" s="61"/>
      <c r="MQW79" s="61"/>
      <c r="MQX79" s="61"/>
      <c r="MQY79" s="61"/>
      <c r="MQZ79" s="61"/>
      <c r="MRA79" s="61"/>
      <c r="MRB79" s="61"/>
      <c r="MRC79" s="61"/>
      <c r="MRD79" s="61"/>
      <c r="MRE79" s="61"/>
      <c r="MRF79" s="61"/>
      <c r="MRG79" s="61"/>
      <c r="MRH79" s="61"/>
      <c r="MRI79" s="61"/>
      <c r="MRJ79" s="61"/>
      <c r="MRK79" s="61"/>
      <c r="MRL79" s="61"/>
      <c r="MRM79" s="61"/>
      <c r="MRN79" s="61"/>
      <c r="MRO79" s="61"/>
      <c r="MRP79" s="61"/>
      <c r="MRQ79" s="61"/>
      <c r="MRR79" s="61"/>
      <c r="MRS79" s="61"/>
      <c r="MRT79" s="61"/>
      <c r="MRU79" s="61"/>
      <c r="MRV79" s="61"/>
      <c r="MRW79" s="61"/>
      <c r="MRX79" s="61"/>
      <c r="MRY79" s="61"/>
      <c r="MRZ79" s="61"/>
      <c r="MSA79" s="61"/>
      <c r="MSB79" s="61"/>
      <c r="MSC79" s="61"/>
      <c r="MSD79" s="61"/>
      <c r="MSE79" s="61"/>
      <c r="MSF79" s="61"/>
      <c r="MSG79" s="61"/>
      <c r="MSH79" s="61"/>
      <c r="MSI79" s="61"/>
      <c r="MSJ79" s="61"/>
      <c r="MSK79" s="61"/>
      <c r="MSL79" s="61"/>
      <c r="MSM79" s="61"/>
      <c r="MSN79" s="61"/>
      <c r="MSO79" s="61"/>
      <c r="MSP79" s="61"/>
      <c r="MSQ79" s="61"/>
      <c r="MSR79" s="61"/>
      <c r="MSS79" s="61"/>
      <c r="MST79" s="61"/>
      <c r="MSU79" s="61"/>
      <c r="MSV79" s="61"/>
      <c r="MSW79" s="61"/>
      <c r="MSX79" s="61"/>
      <c r="MSY79" s="61"/>
      <c r="MSZ79" s="61"/>
      <c r="MTA79" s="61"/>
      <c r="MTB79" s="61"/>
      <c r="MTC79" s="61"/>
      <c r="MTD79" s="61"/>
      <c r="MTE79" s="61"/>
      <c r="MTF79" s="61"/>
      <c r="MTG79" s="61"/>
      <c r="MTH79" s="61"/>
      <c r="MTI79" s="61"/>
      <c r="MTJ79" s="61"/>
      <c r="MTK79" s="61"/>
      <c r="MTL79" s="61"/>
      <c r="MTM79" s="61"/>
      <c r="MTN79" s="61"/>
      <c r="MTO79" s="61"/>
      <c r="MTP79" s="61"/>
      <c r="MTQ79" s="61"/>
      <c r="MTR79" s="61"/>
      <c r="MTS79" s="61"/>
      <c r="MTT79" s="61"/>
      <c r="MTU79" s="61"/>
      <c r="MTV79" s="61"/>
      <c r="MTW79" s="61"/>
      <c r="MTX79" s="61"/>
      <c r="MTY79" s="61"/>
      <c r="MTZ79" s="61"/>
      <c r="MUA79" s="61"/>
      <c r="MUB79" s="61"/>
      <c r="MUC79" s="61"/>
      <c r="MUD79" s="61"/>
      <c r="MUE79" s="61"/>
      <c r="MUF79" s="61"/>
      <c r="MUG79" s="61"/>
      <c r="MUH79" s="61"/>
      <c r="MUI79" s="61"/>
      <c r="MUJ79" s="61"/>
      <c r="MUK79" s="61"/>
      <c r="MUL79" s="61"/>
      <c r="MUM79" s="61"/>
      <c r="MUN79" s="61"/>
      <c r="MUO79" s="61"/>
      <c r="MUP79" s="61"/>
      <c r="MUQ79" s="61"/>
      <c r="MUR79" s="61"/>
      <c r="MUS79" s="61"/>
      <c r="MUT79" s="61"/>
      <c r="MUU79" s="61"/>
      <c r="MUV79" s="61"/>
      <c r="MUW79" s="61"/>
      <c r="MUX79" s="61"/>
      <c r="MUY79" s="61"/>
      <c r="MUZ79" s="61"/>
      <c r="MVA79" s="61"/>
      <c r="MVB79" s="61"/>
      <c r="MVC79" s="61"/>
      <c r="MVD79" s="61"/>
      <c r="MVE79" s="61"/>
      <c r="MVF79" s="61"/>
      <c r="MVG79" s="61"/>
      <c r="MVH79" s="61"/>
      <c r="MVI79" s="61"/>
      <c r="MVJ79" s="61"/>
      <c r="MVK79" s="61"/>
      <c r="MVL79" s="61"/>
      <c r="MVM79" s="61"/>
      <c r="MVN79" s="61"/>
      <c r="MVO79" s="61"/>
      <c r="MVP79" s="61"/>
      <c r="MVQ79" s="61"/>
      <c r="MVR79" s="61"/>
      <c r="MVS79" s="61"/>
      <c r="MVT79" s="61"/>
      <c r="MVU79" s="61"/>
      <c r="MVV79" s="61"/>
      <c r="MVW79" s="61"/>
      <c r="MVX79" s="61"/>
      <c r="MVY79" s="61"/>
      <c r="MVZ79" s="61"/>
      <c r="MWA79" s="61"/>
      <c r="MWB79" s="61"/>
      <c r="MWC79" s="61"/>
      <c r="MWD79" s="61"/>
      <c r="MWE79" s="61"/>
      <c r="MWF79" s="61"/>
      <c r="MWG79" s="61"/>
      <c r="MWH79" s="61"/>
      <c r="MWI79" s="61"/>
      <c r="MWJ79" s="61"/>
      <c r="MWK79" s="61"/>
      <c r="MWL79" s="61"/>
      <c r="MWM79" s="61"/>
      <c r="MWN79" s="61"/>
      <c r="MWO79" s="61"/>
      <c r="MWP79" s="61"/>
      <c r="MWQ79" s="61"/>
      <c r="MWR79" s="61"/>
      <c r="MWS79" s="61"/>
      <c r="MWT79" s="61"/>
      <c r="MWU79" s="61"/>
      <c r="MWV79" s="61"/>
      <c r="MWW79" s="61"/>
      <c r="MWX79" s="61"/>
      <c r="MWY79" s="61"/>
      <c r="MWZ79" s="61"/>
      <c r="MXA79" s="61"/>
      <c r="MXB79" s="61"/>
      <c r="MXC79" s="61"/>
      <c r="MXD79" s="61"/>
      <c r="MXE79" s="61"/>
      <c r="MXF79" s="61"/>
      <c r="MXG79" s="61"/>
      <c r="MXH79" s="61"/>
      <c r="MXI79" s="61"/>
      <c r="MXJ79" s="61"/>
      <c r="MXK79" s="61"/>
      <c r="MXL79" s="61"/>
      <c r="MXM79" s="61"/>
      <c r="MXN79" s="61"/>
      <c r="MXO79" s="61"/>
      <c r="MXP79" s="61"/>
      <c r="MXQ79" s="61"/>
      <c r="MXR79" s="61"/>
      <c r="MXS79" s="61"/>
      <c r="MXT79" s="61"/>
      <c r="MXU79" s="61"/>
      <c r="MXV79" s="61"/>
      <c r="MXW79" s="61"/>
      <c r="MXX79" s="61"/>
      <c r="MXY79" s="61"/>
      <c r="MXZ79" s="61"/>
      <c r="MYA79" s="61"/>
      <c r="MYB79" s="61"/>
      <c r="MYC79" s="61"/>
      <c r="MYD79" s="61"/>
      <c r="MYE79" s="61"/>
      <c r="MYF79" s="61"/>
      <c r="MYG79" s="61"/>
      <c r="MYH79" s="61"/>
      <c r="MYI79" s="61"/>
      <c r="MYJ79" s="61"/>
      <c r="MYK79" s="61"/>
      <c r="MYL79" s="61"/>
      <c r="MYM79" s="61"/>
      <c r="MYN79" s="61"/>
      <c r="MYO79" s="61"/>
      <c r="MYP79" s="61"/>
      <c r="MYQ79" s="61"/>
      <c r="MYR79" s="61"/>
      <c r="MYS79" s="61"/>
      <c r="MYT79" s="61"/>
      <c r="MYU79" s="61"/>
      <c r="MYV79" s="61"/>
      <c r="MYW79" s="61"/>
      <c r="MYX79" s="61"/>
      <c r="MYY79" s="61"/>
      <c r="MYZ79" s="61"/>
      <c r="MZA79" s="61"/>
      <c r="MZB79" s="61"/>
      <c r="MZC79" s="61"/>
      <c r="MZD79" s="61"/>
      <c r="MZE79" s="61"/>
      <c r="MZF79" s="61"/>
      <c r="MZG79" s="61"/>
      <c r="MZH79" s="61"/>
      <c r="MZI79" s="61"/>
      <c r="MZJ79" s="61"/>
      <c r="MZK79" s="61"/>
      <c r="MZL79" s="61"/>
      <c r="MZM79" s="61"/>
      <c r="MZN79" s="61"/>
      <c r="MZO79" s="61"/>
      <c r="MZP79" s="61"/>
      <c r="MZQ79" s="61"/>
      <c r="MZR79" s="61"/>
      <c r="MZS79" s="61"/>
      <c r="MZT79" s="61"/>
      <c r="MZU79" s="61"/>
      <c r="MZV79" s="61"/>
      <c r="MZW79" s="61"/>
      <c r="MZX79" s="61"/>
      <c r="MZY79" s="61"/>
      <c r="MZZ79" s="61"/>
      <c r="NAA79" s="61"/>
      <c r="NAB79" s="61"/>
      <c r="NAC79" s="61"/>
      <c r="NAD79" s="61"/>
      <c r="NAE79" s="61"/>
      <c r="NAF79" s="61"/>
      <c r="NAG79" s="61"/>
      <c r="NAH79" s="61"/>
      <c r="NAI79" s="61"/>
      <c r="NAJ79" s="61"/>
      <c r="NAK79" s="61"/>
      <c r="NAL79" s="61"/>
      <c r="NAM79" s="61"/>
      <c r="NAN79" s="61"/>
      <c r="NAO79" s="61"/>
      <c r="NAP79" s="61"/>
      <c r="NAQ79" s="61"/>
      <c r="NAR79" s="61"/>
      <c r="NAS79" s="61"/>
      <c r="NAT79" s="61"/>
      <c r="NAU79" s="61"/>
      <c r="NAV79" s="61"/>
      <c r="NAW79" s="61"/>
      <c r="NAX79" s="61"/>
      <c r="NAY79" s="61"/>
      <c r="NAZ79" s="61"/>
      <c r="NBA79" s="61"/>
      <c r="NBB79" s="61"/>
      <c r="NBC79" s="61"/>
      <c r="NBD79" s="61"/>
      <c r="NBE79" s="61"/>
      <c r="NBF79" s="61"/>
      <c r="NBG79" s="61"/>
      <c r="NBH79" s="61"/>
      <c r="NBI79" s="61"/>
      <c r="NBJ79" s="61"/>
      <c r="NBK79" s="61"/>
      <c r="NBL79" s="61"/>
      <c r="NBM79" s="61"/>
      <c r="NBN79" s="61"/>
      <c r="NBO79" s="61"/>
      <c r="NBP79" s="61"/>
      <c r="NBQ79" s="61"/>
      <c r="NBR79" s="61"/>
      <c r="NBS79" s="61"/>
      <c r="NBT79" s="61"/>
      <c r="NBU79" s="61"/>
      <c r="NBV79" s="61"/>
      <c r="NBW79" s="61"/>
      <c r="NBX79" s="61"/>
      <c r="NBY79" s="61"/>
      <c r="NBZ79" s="61"/>
      <c r="NCA79" s="61"/>
      <c r="NCB79" s="61"/>
      <c r="NCC79" s="61"/>
      <c r="NCD79" s="61"/>
      <c r="NCE79" s="61"/>
      <c r="NCF79" s="61"/>
      <c r="NCG79" s="61"/>
      <c r="NCH79" s="61"/>
      <c r="NCI79" s="61"/>
      <c r="NCJ79" s="61"/>
      <c r="NCK79" s="61"/>
      <c r="NCL79" s="61"/>
      <c r="NCM79" s="61"/>
      <c r="NCN79" s="61"/>
      <c r="NCO79" s="61"/>
      <c r="NCP79" s="61"/>
      <c r="NCQ79" s="61"/>
      <c r="NCR79" s="61"/>
      <c r="NCS79" s="61"/>
      <c r="NCT79" s="61"/>
      <c r="NCU79" s="61"/>
      <c r="NCV79" s="61"/>
      <c r="NCW79" s="61"/>
      <c r="NCX79" s="61"/>
      <c r="NCY79" s="61"/>
      <c r="NCZ79" s="61"/>
      <c r="NDA79" s="61"/>
      <c r="NDB79" s="61"/>
      <c r="NDC79" s="61"/>
      <c r="NDD79" s="61"/>
      <c r="NDE79" s="61"/>
      <c r="NDF79" s="61"/>
      <c r="NDG79" s="61"/>
      <c r="NDH79" s="61"/>
      <c r="NDI79" s="61"/>
      <c r="NDJ79" s="61"/>
      <c r="NDK79" s="61"/>
      <c r="NDL79" s="61"/>
      <c r="NDM79" s="61"/>
      <c r="NDN79" s="61"/>
      <c r="NDO79" s="61"/>
      <c r="NDP79" s="61"/>
      <c r="NDQ79" s="61"/>
      <c r="NDR79" s="61"/>
      <c r="NDS79" s="61"/>
      <c r="NDT79" s="61"/>
      <c r="NDU79" s="61"/>
      <c r="NDV79" s="61"/>
      <c r="NDW79" s="61"/>
      <c r="NDX79" s="61"/>
      <c r="NDY79" s="61"/>
      <c r="NDZ79" s="61"/>
      <c r="NEA79" s="61"/>
      <c r="NEB79" s="61"/>
      <c r="NEC79" s="61"/>
      <c r="NED79" s="61"/>
      <c r="NEE79" s="61"/>
      <c r="NEF79" s="61"/>
      <c r="NEG79" s="61"/>
      <c r="NEH79" s="61"/>
      <c r="NEI79" s="61"/>
      <c r="NEJ79" s="61"/>
      <c r="NEK79" s="61"/>
      <c r="NEL79" s="61"/>
      <c r="NEM79" s="61"/>
      <c r="NEN79" s="61"/>
      <c r="NEO79" s="61"/>
      <c r="NEP79" s="61"/>
      <c r="NEQ79" s="61"/>
      <c r="NER79" s="61"/>
      <c r="NES79" s="61"/>
      <c r="NET79" s="61"/>
      <c r="NEU79" s="61"/>
      <c r="NEV79" s="61"/>
      <c r="NEW79" s="61"/>
      <c r="NEX79" s="61"/>
      <c r="NEY79" s="61"/>
      <c r="NEZ79" s="61"/>
      <c r="NFA79" s="61"/>
      <c r="NFB79" s="61"/>
      <c r="NFC79" s="61"/>
      <c r="NFD79" s="61"/>
      <c r="NFE79" s="61"/>
      <c r="NFF79" s="61"/>
      <c r="NFG79" s="61"/>
      <c r="NFH79" s="61"/>
      <c r="NFI79" s="61"/>
      <c r="NFJ79" s="61"/>
      <c r="NFK79" s="61"/>
      <c r="NFL79" s="61"/>
      <c r="NFM79" s="61"/>
      <c r="NFN79" s="61"/>
      <c r="NFO79" s="61"/>
      <c r="NFP79" s="61"/>
      <c r="NFQ79" s="61"/>
      <c r="NFR79" s="61"/>
      <c r="NFS79" s="61"/>
      <c r="NFT79" s="61"/>
      <c r="NFU79" s="61"/>
      <c r="NFV79" s="61"/>
      <c r="NFW79" s="61"/>
      <c r="NFX79" s="61"/>
      <c r="NFY79" s="61"/>
      <c r="NFZ79" s="61"/>
      <c r="NGA79" s="61"/>
      <c r="NGB79" s="61"/>
      <c r="NGC79" s="61"/>
      <c r="NGD79" s="61"/>
      <c r="NGE79" s="61"/>
      <c r="NGF79" s="61"/>
      <c r="NGG79" s="61"/>
      <c r="NGH79" s="61"/>
      <c r="NGI79" s="61"/>
      <c r="NGJ79" s="61"/>
      <c r="NGK79" s="61"/>
      <c r="NGL79" s="61"/>
      <c r="NGM79" s="61"/>
      <c r="NGN79" s="61"/>
      <c r="NGO79" s="61"/>
      <c r="NGP79" s="61"/>
      <c r="NGQ79" s="61"/>
      <c r="NGR79" s="61"/>
      <c r="NGS79" s="61"/>
      <c r="NGT79" s="61"/>
      <c r="NGU79" s="61"/>
      <c r="NGV79" s="61"/>
      <c r="NGW79" s="61"/>
      <c r="NGX79" s="61"/>
      <c r="NGY79" s="61"/>
      <c r="NGZ79" s="61"/>
      <c r="NHA79" s="61"/>
      <c r="NHB79" s="61"/>
      <c r="NHC79" s="61"/>
      <c r="NHD79" s="61"/>
      <c r="NHE79" s="61"/>
      <c r="NHF79" s="61"/>
      <c r="NHG79" s="61"/>
      <c r="NHH79" s="61"/>
      <c r="NHI79" s="61"/>
      <c r="NHJ79" s="61"/>
      <c r="NHK79" s="61"/>
      <c r="NHL79" s="61"/>
      <c r="NHM79" s="61"/>
      <c r="NHN79" s="61"/>
      <c r="NHO79" s="61"/>
      <c r="NHP79" s="61"/>
      <c r="NHQ79" s="61"/>
      <c r="NHR79" s="61"/>
      <c r="NHS79" s="61"/>
      <c r="NHT79" s="61"/>
      <c r="NHU79" s="61"/>
      <c r="NHV79" s="61"/>
      <c r="NHW79" s="61"/>
      <c r="NHX79" s="61"/>
      <c r="NHY79" s="61"/>
      <c r="NHZ79" s="61"/>
      <c r="NIA79" s="61"/>
      <c r="NIB79" s="61"/>
      <c r="NIC79" s="61"/>
      <c r="NID79" s="61"/>
      <c r="NIE79" s="61"/>
      <c r="NIF79" s="61"/>
      <c r="NIG79" s="61"/>
      <c r="NIH79" s="61"/>
      <c r="NII79" s="61"/>
      <c r="NIJ79" s="61"/>
      <c r="NIK79" s="61"/>
      <c r="NIL79" s="61"/>
      <c r="NIM79" s="61"/>
      <c r="NIN79" s="61"/>
      <c r="NIO79" s="61"/>
      <c r="NIP79" s="61"/>
      <c r="NIQ79" s="61"/>
      <c r="NIR79" s="61"/>
      <c r="NIS79" s="61"/>
      <c r="NIT79" s="61"/>
      <c r="NIU79" s="61"/>
      <c r="NIV79" s="61"/>
      <c r="NIW79" s="61"/>
      <c r="NIX79" s="61"/>
      <c r="NIY79" s="61"/>
      <c r="NIZ79" s="61"/>
      <c r="NJA79" s="61"/>
      <c r="NJB79" s="61"/>
      <c r="NJC79" s="61"/>
      <c r="NJD79" s="61"/>
      <c r="NJE79" s="61"/>
      <c r="NJF79" s="61"/>
      <c r="NJG79" s="61"/>
      <c r="NJH79" s="61"/>
      <c r="NJI79" s="61"/>
      <c r="NJJ79" s="61"/>
      <c r="NJK79" s="61"/>
      <c r="NJL79" s="61"/>
      <c r="NJM79" s="61"/>
      <c r="NJN79" s="61"/>
      <c r="NJO79" s="61"/>
      <c r="NJP79" s="61"/>
      <c r="NJQ79" s="61"/>
      <c r="NJR79" s="61"/>
      <c r="NJS79" s="61"/>
      <c r="NJT79" s="61"/>
      <c r="NJU79" s="61"/>
      <c r="NJV79" s="61"/>
      <c r="NJW79" s="61"/>
      <c r="NJX79" s="61"/>
      <c r="NJY79" s="61"/>
      <c r="NJZ79" s="61"/>
      <c r="NKA79" s="61"/>
      <c r="NKB79" s="61"/>
      <c r="NKC79" s="61"/>
      <c r="NKD79" s="61"/>
      <c r="NKE79" s="61"/>
      <c r="NKF79" s="61"/>
      <c r="NKG79" s="61"/>
      <c r="NKH79" s="61"/>
      <c r="NKI79" s="61"/>
      <c r="NKJ79" s="61"/>
      <c r="NKK79" s="61"/>
      <c r="NKL79" s="61"/>
      <c r="NKM79" s="61"/>
      <c r="NKN79" s="61"/>
      <c r="NKO79" s="61"/>
      <c r="NKP79" s="61"/>
      <c r="NKQ79" s="61"/>
      <c r="NKR79" s="61"/>
      <c r="NKS79" s="61"/>
      <c r="NKT79" s="61"/>
      <c r="NKU79" s="61"/>
      <c r="NKV79" s="61"/>
      <c r="NKW79" s="61"/>
      <c r="NKX79" s="61"/>
      <c r="NKY79" s="61"/>
      <c r="NKZ79" s="61"/>
      <c r="NLA79" s="61"/>
      <c r="NLB79" s="61"/>
      <c r="NLC79" s="61"/>
      <c r="NLD79" s="61"/>
      <c r="NLE79" s="61"/>
      <c r="NLF79" s="61"/>
      <c r="NLG79" s="61"/>
      <c r="NLH79" s="61"/>
      <c r="NLI79" s="61"/>
      <c r="NLJ79" s="61"/>
      <c r="NLK79" s="61"/>
      <c r="NLL79" s="61"/>
      <c r="NLM79" s="61"/>
      <c r="NLN79" s="61"/>
      <c r="NLO79" s="61"/>
      <c r="NLP79" s="61"/>
      <c r="NLQ79" s="61"/>
      <c r="NLR79" s="61"/>
      <c r="NLS79" s="61"/>
      <c r="NLT79" s="61"/>
      <c r="NLU79" s="61"/>
      <c r="NLV79" s="61"/>
      <c r="NLW79" s="61"/>
      <c r="NLX79" s="61"/>
      <c r="NLY79" s="61"/>
      <c r="NLZ79" s="61"/>
      <c r="NMA79" s="61"/>
      <c r="NMB79" s="61"/>
      <c r="NMC79" s="61"/>
      <c r="NMD79" s="61"/>
      <c r="NME79" s="61"/>
      <c r="NMF79" s="61"/>
      <c r="NMG79" s="61"/>
      <c r="NMH79" s="61"/>
      <c r="NMI79" s="61"/>
      <c r="NMJ79" s="61"/>
      <c r="NMK79" s="61"/>
      <c r="NML79" s="61"/>
      <c r="NMM79" s="61"/>
      <c r="NMN79" s="61"/>
      <c r="NMO79" s="61"/>
      <c r="NMP79" s="61"/>
      <c r="NMQ79" s="61"/>
      <c r="NMR79" s="61"/>
      <c r="NMS79" s="61"/>
      <c r="NMT79" s="61"/>
      <c r="NMU79" s="61"/>
      <c r="NMV79" s="61"/>
      <c r="NMW79" s="61"/>
      <c r="NMX79" s="61"/>
      <c r="NMY79" s="61"/>
      <c r="NMZ79" s="61"/>
      <c r="NNA79" s="61"/>
      <c r="NNB79" s="61"/>
      <c r="NNC79" s="61"/>
      <c r="NND79" s="61"/>
      <c r="NNE79" s="61"/>
      <c r="NNF79" s="61"/>
      <c r="NNG79" s="61"/>
      <c r="NNH79" s="61"/>
      <c r="NNI79" s="61"/>
      <c r="NNJ79" s="61"/>
      <c r="NNK79" s="61"/>
      <c r="NNL79" s="61"/>
      <c r="NNM79" s="61"/>
      <c r="NNN79" s="61"/>
      <c r="NNO79" s="61"/>
      <c r="NNP79" s="61"/>
      <c r="NNQ79" s="61"/>
      <c r="NNR79" s="61"/>
      <c r="NNS79" s="61"/>
      <c r="NNT79" s="61"/>
      <c r="NNU79" s="61"/>
      <c r="NNV79" s="61"/>
      <c r="NNW79" s="61"/>
      <c r="NNX79" s="61"/>
      <c r="NNY79" s="61"/>
      <c r="NNZ79" s="61"/>
      <c r="NOA79" s="61"/>
      <c r="NOB79" s="61"/>
      <c r="NOC79" s="61"/>
      <c r="NOD79" s="61"/>
      <c r="NOE79" s="61"/>
      <c r="NOF79" s="61"/>
      <c r="NOG79" s="61"/>
      <c r="NOH79" s="61"/>
      <c r="NOI79" s="61"/>
      <c r="NOJ79" s="61"/>
      <c r="NOK79" s="61"/>
      <c r="NOL79" s="61"/>
      <c r="NOM79" s="61"/>
      <c r="NON79" s="61"/>
      <c r="NOO79" s="61"/>
      <c r="NOP79" s="61"/>
      <c r="NOQ79" s="61"/>
      <c r="NOR79" s="61"/>
      <c r="NOS79" s="61"/>
      <c r="NOT79" s="61"/>
      <c r="NOU79" s="61"/>
      <c r="NOV79" s="61"/>
      <c r="NOW79" s="61"/>
      <c r="NOX79" s="61"/>
      <c r="NOY79" s="61"/>
      <c r="NOZ79" s="61"/>
      <c r="NPA79" s="61"/>
      <c r="NPB79" s="61"/>
      <c r="NPC79" s="61"/>
      <c r="NPD79" s="61"/>
      <c r="NPE79" s="61"/>
      <c r="NPF79" s="61"/>
      <c r="NPG79" s="61"/>
      <c r="NPH79" s="61"/>
      <c r="NPI79" s="61"/>
      <c r="NPJ79" s="61"/>
      <c r="NPK79" s="61"/>
      <c r="NPL79" s="61"/>
      <c r="NPM79" s="61"/>
      <c r="NPN79" s="61"/>
      <c r="NPO79" s="61"/>
      <c r="NPP79" s="61"/>
      <c r="NPQ79" s="61"/>
      <c r="NPR79" s="61"/>
      <c r="NPS79" s="61"/>
      <c r="NPT79" s="61"/>
      <c r="NPU79" s="61"/>
      <c r="NPV79" s="61"/>
      <c r="NPW79" s="61"/>
      <c r="NPX79" s="61"/>
      <c r="NPY79" s="61"/>
      <c r="NPZ79" s="61"/>
      <c r="NQA79" s="61"/>
      <c r="NQB79" s="61"/>
      <c r="NQC79" s="61"/>
      <c r="NQD79" s="61"/>
      <c r="NQE79" s="61"/>
      <c r="NQF79" s="61"/>
      <c r="NQG79" s="61"/>
      <c r="NQH79" s="61"/>
      <c r="NQI79" s="61"/>
      <c r="NQJ79" s="61"/>
      <c r="NQK79" s="61"/>
      <c r="NQL79" s="61"/>
      <c r="NQM79" s="61"/>
      <c r="NQN79" s="61"/>
      <c r="NQO79" s="61"/>
      <c r="NQP79" s="61"/>
      <c r="NQQ79" s="61"/>
      <c r="NQR79" s="61"/>
      <c r="NQS79" s="61"/>
      <c r="NQT79" s="61"/>
      <c r="NQU79" s="61"/>
      <c r="NQV79" s="61"/>
      <c r="NQW79" s="61"/>
      <c r="NQX79" s="61"/>
      <c r="NQY79" s="61"/>
      <c r="NQZ79" s="61"/>
      <c r="NRA79" s="61"/>
      <c r="NRB79" s="61"/>
      <c r="NRC79" s="61"/>
      <c r="NRD79" s="61"/>
      <c r="NRE79" s="61"/>
      <c r="NRF79" s="61"/>
      <c r="NRG79" s="61"/>
      <c r="NRH79" s="61"/>
      <c r="NRI79" s="61"/>
      <c r="NRJ79" s="61"/>
      <c r="NRK79" s="61"/>
      <c r="NRL79" s="61"/>
      <c r="NRM79" s="61"/>
      <c r="NRN79" s="61"/>
      <c r="NRO79" s="61"/>
      <c r="NRP79" s="61"/>
      <c r="NRQ79" s="61"/>
      <c r="NRR79" s="61"/>
      <c r="NRS79" s="61"/>
      <c r="NRT79" s="61"/>
      <c r="NRU79" s="61"/>
      <c r="NRV79" s="61"/>
      <c r="NRW79" s="61"/>
      <c r="NRX79" s="61"/>
      <c r="NRY79" s="61"/>
      <c r="NRZ79" s="61"/>
      <c r="NSA79" s="61"/>
      <c r="NSB79" s="61"/>
      <c r="NSC79" s="61"/>
      <c r="NSD79" s="61"/>
      <c r="NSE79" s="61"/>
      <c r="NSF79" s="61"/>
      <c r="NSG79" s="61"/>
      <c r="NSH79" s="61"/>
      <c r="NSI79" s="61"/>
      <c r="NSJ79" s="61"/>
      <c r="NSK79" s="61"/>
      <c r="NSL79" s="61"/>
      <c r="NSM79" s="61"/>
      <c r="NSN79" s="61"/>
      <c r="NSO79" s="61"/>
      <c r="NSP79" s="61"/>
      <c r="NSQ79" s="61"/>
      <c r="NSR79" s="61"/>
      <c r="NSS79" s="61"/>
      <c r="NST79" s="61"/>
      <c r="NSU79" s="61"/>
      <c r="NSV79" s="61"/>
      <c r="NSW79" s="61"/>
      <c r="NSX79" s="61"/>
      <c r="NSY79" s="61"/>
      <c r="NSZ79" s="61"/>
      <c r="NTA79" s="61"/>
      <c r="NTB79" s="61"/>
      <c r="NTC79" s="61"/>
      <c r="NTD79" s="61"/>
      <c r="NTE79" s="61"/>
      <c r="NTF79" s="61"/>
      <c r="NTG79" s="61"/>
      <c r="NTH79" s="61"/>
      <c r="NTI79" s="61"/>
      <c r="NTJ79" s="61"/>
      <c r="NTK79" s="61"/>
      <c r="NTL79" s="61"/>
      <c r="NTM79" s="61"/>
      <c r="NTN79" s="61"/>
      <c r="NTO79" s="61"/>
      <c r="NTP79" s="61"/>
      <c r="NTQ79" s="61"/>
      <c r="NTR79" s="61"/>
      <c r="NTS79" s="61"/>
      <c r="NTT79" s="61"/>
      <c r="NTU79" s="61"/>
      <c r="NTV79" s="61"/>
      <c r="NTW79" s="61"/>
      <c r="NTX79" s="61"/>
      <c r="NTY79" s="61"/>
      <c r="NTZ79" s="61"/>
      <c r="NUA79" s="61"/>
      <c r="NUB79" s="61"/>
      <c r="NUC79" s="61"/>
      <c r="NUD79" s="61"/>
      <c r="NUE79" s="61"/>
      <c r="NUF79" s="61"/>
      <c r="NUG79" s="61"/>
      <c r="NUH79" s="61"/>
      <c r="NUI79" s="61"/>
      <c r="NUJ79" s="61"/>
      <c r="NUK79" s="61"/>
      <c r="NUL79" s="61"/>
      <c r="NUM79" s="61"/>
      <c r="NUN79" s="61"/>
      <c r="NUO79" s="61"/>
      <c r="NUP79" s="61"/>
      <c r="NUQ79" s="61"/>
      <c r="NUR79" s="61"/>
      <c r="NUS79" s="61"/>
      <c r="NUT79" s="61"/>
      <c r="NUU79" s="61"/>
      <c r="NUV79" s="61"/>
      <c r="NUW79" s="61"/>
      <c r="NUX79" s="61"/>
      <c r="NUY79" s="61"/>
      <c r="NUZ79" s="61"/>
      <c r="NVA79" s="61"/>
      <c r="NVB79" s="61"/>
      <c r="NVC79" s="61"/>
      <c r="NVD79" s="61"/>
      <c r="NVE79" s="61"/>
      <c r="NVF79" s="61"/>
      <c r="NVG79" s="61"/>
      <c r="NVH79" s="61"/>
      <c r="NVI79" s="61"/>
      <c r="NVJ79" s="61"/>
      <c r="NVK79" s="61"/>
      <c r="NVL79" s="61"/>
      <c r="NVM79" s="61"/>
      <c r="NVN79" s="61"/>
      <c r="NVO79" s="61"/>
      <c r="NVP79" s="61"/>
      <c r="NVQ79" s="61"/>
      <c r="NVR79" s="61"/>
      <c r="NVS79" s="61"/>
      <c r="NVT79" s="61"/>
      <c r="NVU79" s="61"/>
      <c r="NVV79" s="61"/>
      <c r="NVW79" s="61"/>
      <c r="NVX79" s="61"/>
      <c r="NVY79" s="61"/>
      <c r="NVZ79" s="61"/>
      <c r="NWA79" s="61"/>
      <c r="NWB79" s="61"/>
      <c r="NWC79" s="61"/>
      <c r="NWD79" s="61"/>
      <c r="NWE79" s="61"/>
      <c r="NWF79" s="61"/>
      <c r="NWG79" s="61"/>
      <c r="NWH79" s="61"/>
      <c r="NWI79" s="61"/>
      <c r="NWJ79" s="61"/>
      <c r="NWK79" s="61"/>
      <c r="NWL79" s="61"/>
      <c r="NWM79" s="61"/>
      <c r="NWN79" s="61"/>
      <c r="NWO79" s="61"/>
      <c r="NWP79" s="61"/>
      <c r="NWQ79" s="61"/>
      <c r="NWR79" s="61"/>
      <c r="NWS79" s="61"/>
      <c r="NWT79" s="61"/>
      <c r="NWU79" s="61"/>
      <c r="NWV79" s="61"/>
      <c r="NWW79" s="61"/>
      <c r="NWX79" s="61"/>
      <c r="NWY79" s="61"/>
      <c r="NWZ79" s="61"/>
      <c r="NXA79" s="61"/>
      <c r="NXB79" s="61"/>
      <c r="NXC79" s="61"/>
      <c r="NXD79" s="61"/>
      <c r="NXE79" s="61"/>
      <c r="NXF79" s="61"/>
      <c r="NXG79" s="61"/>
      <c r="NXH79" s="61"/>
      <c r="NXI79" s="61"/>
      <c r="NXJ79" s="61"/>
      <c r="NXK79" s="61"/>
      <c r="NXL79" s="61"/>
      <c r="NXM79" s="61"/>
      <c r="NXN79" s="61"/>
      <c r="NXO79" s="61"/>
      <c r="NXP79" s="61"/>
      <c r="NXQ79" s="61"/>
      <c r="NXR79" s="61"/>
      <c r="NXS79" s="61"/>
      <c r="NXT79" s="61"/>
      <c r="NXU79" s="61"/>
      <c r="NXV79" s="61"/>
      <c r="NXW79" s="61"/>
      <c r="NXX79" s="61"/>
      <c r="NXY79" s="61"/>
      <c r="NXZ79" s="61"/>
      <c r="NYA79" s="61"/>
      <c r="NYB79" s="61"/>
      <c r="NYC79" s="61"/>
      <c r="NYD79" s="61"/>
      <c r="NYE79" s="61"/>
      <c r="NYF79" s="61"/>
      <c r="NYG79" s="61"/>
      <c r="NYH79" s="61"/>
      <c r="NYI79" s="61"/>
      <c r="NYJ79" s="61"/>
      <c r="NYK79" s="61"/>
      <c r="NYL79" s="61"/>
      <c r="NYM79" s="61"/>
      <c r="NYN79" s="61"/>
      <c r="NYO79" s="61"/>
      <c r="NYP79" s="61"/>
      <c r="NYQ79" s="61"/>
      <c r="NYR79" s="61"/>
      <c r="NYS79" s="61"/>
      <c r="NYT79" s="61"/>
      <c r="NYU79" s="61"/>
      <c r="NYV79" s="61"/>
      <c r="NYW79" s="61"/>
      <c r="NYX79" s="61"/>
      <c r="NYY79" s="61"/>
      <c r="NYZ79" s="61"/>
      <c r="NZA79" s="61"/>
      <c r="NZB79" s="61"/>
      <c r="NZC79" s="61"/>
      <c r="NZD79" s="61"/>
      <c r="NZE79" s="61"/>
      <c r="NZF79" s="61"/>
      <c r="NZG79" s="61"/>
      <c r="NZH79" s="61"/>
      <c r="NZI79" s="61"/>
      <c r="NZJ79" s="61"/>
      <c r="NZK79" s="61"/>
      <c r="NZL79" s="61"/>
      <c r="NZM79" s="61"/>
      <c r="NZN79" s="61"/>
      <c r="NZO79" s="61"/>
      <c r="NZP79" s="61"/>
      <c r="NZQ79" s="61"/>
      <c r="NZR79" s="61"/>
      <c r="NZS79" s="61"/>
      <c r="NZT79" s="61"/>
      <c r="NZU79" s="61"/>
      <c r="NZV79" s="61"/>
      <c r="NZW79" s="61"/>
      <c r="NZX79" s="61"/>
      <c r="NZY79" s="61"/>
      <c r="NZZ79" s="61"/>
      <c r="OAA79" s="61"/>
      <c r="OAB79" s="61"/>
      <c r="OAC79" s="61"/>
      <c r="OAD79" s="61"/>
      <c r="OAE79" s="61"/>
      <c r="OAF79" s="61"/>
      <c r="OAG79" s="61"/>
      <c r="OAH79" s="61"/>
      <c r="OAI79" s="61"/>
      <c r="OAJ79" s="61"/>
      <c r="OAK79" s="61"/>
      <c r="OAL79" s="61"/>
      <c r="OAM79" s="61"/>
      <c r="OAN79" s="61"/>
      <c r="OAO79" s="61"/>
      <c r="OAP79" s="61"/>
      <c r="OAQ79" s="61"/>
      <c r="OAR79" s="61"/>
      <c r="OAS79" s="61"/>
      <c r="OAT79" s="61"/>
      <c r="OAU79" s="61"/>
      <c r="OAV79" s="61"/>
      <c r="OAW79" s="61"/>
      <c r="OAX79" s="61"/>
      <c r="OAY79" s="61"/>
      <c r="OAZ79" s="61"/>
      <c r="OBA79" s="61"/>
      <c r="OBB79" s="61"/>
      <c r="OBC79" s="61"/>
      <c r="OBD79" s="61"/>
      <c r="OBE79" s="61"/>
      <c r="OBF79" s="61"/>
      <c r="OBG79" s="61"/>
      <c r="OBH79" s="61"/>
      <c r="OBI79" s="61"/>
      <c r="OBJ79" s="61"/>
      <c r="OBK79" s="61"/>
      <c r="OBL79" s="61"/>
      <c r="OBM79" s="61"/>
      <c r="OBN79" s="61"/>
      <c r="OBO79" s="61"/>
      <c r="OBP79" s="61"/>
      <c r="OBQ79" s="61"/>
      <c r="OBR79" s="61"/>
      <c r="OBS79" s="61"/>
      <c r="OBT79" s="61"/>
      <c r="OBU79" s="61"/>
      <c r="OBV79" s="61"/>
      <c r="OBW79" s="61"/>
      <c r="OBX79" s="61"/>
      <c r="OBY79" s="61"/>
      <c r="OBZ79" s="61"/>
      <c r="OCA79" s="61"/>
      <c r="OCB79" s="61"/>
      <c r="OCC79" s="61"/>
      <c r="OCD79" s="61"/>
      <c r="OCE79" s="61"/>
      <c r="OCF79" s="61"/>
      <c r="OCG79" s="61"/>
      <c r="OCH79" s="61"/>
      <c r="OCI79" s="61"/>
      <c r="OCJ79" s="61"/>
      <c r="OCK79" s="61"/>
      <c r="OCL79" s="61"/>
      <c r="OCM79" s="61"/>
      <c r="OCN79" s="61"/>
      <c r="OCO79" s="61"/>
      <c r="OCP79" s="61"/>
      <c r="OCQ79" s="61"/>
      <c r="OCR79" s="61"/>
      <c r="OCS79" s="61"/>
      <c r="OCT79" s="61"/>
      <c r="OCU79" s="61"/>
      <c r="OCV79" s="61"/>
      <c r="OCW79" s="61"/>
      <c r="OCX79" s="61"/>
      <c r="OCY79" s="61"/>
      <c r="OCZ79" s="61"/>
      <c r="ODA79" s="61"/>
      <c r="ODB79" s="61"/>
      <c r="ODC79" s="61"/>
      <c r="ODD79" s="61"/>
      <c r="ODE79" s="61"/>
      <c r="ODF79" s="61"/>
      <c r="ODG79" s="61"/>
      <c r="ODH79" s="61"/>
      <c r="ODI79" s="61"/>
      <c r="ODJ79" s="61"/>
      <c r="ODK79" s="61"/>
      <c r="ODL79" s="61"/>
      <c r="ODM79" s="61"/>
      <c r="ODN79" s="61"/>
      <c r="ODO79" s="61"/>
      <c r="ODP79" s="61"/>
      <c r="ODQ79" s="61"/>
      <c r="ODR79" s="61"/>
      <c r="ODS79" s="61"/>
      <c r="ODT79" s="61"/>
      <c r="ODU79" s="61"/>
      <c r="ODV79" s="61"/>
      <c r="ODW79" s="61"/>
      <c r="ODX79" s="61"/>
      <c r="ODY79" s="61"/>
      <c r="ODZ79" s="61"/>
      <c r="OEA79" s="61"/>
      <c r="OEB79" s="61"/>
      <c r="OEC79" s="61"/>
      <c r="OED79" s="61"/>
      <c r="OEE79" s="61"/>
      <c r="OEF79" s="61"/>
      <c r="OEG79" s="61"/>
      <c r="OEH79" s="61"/>
      <c r="OEI79" s="61"/>
      <c r="OEJ79" s="61"/>
      <c r="OEK79" s="61"/>
      <c r="OEL79" s="61"/>
      <c r="OEM79" s="61"/>
      <c r="OEN79" s="61"/>
      <c r="OEO79" s="61"/>
      <c r="OEP79" s="61"/>
      <c r="OEQ79" s="61"/>
      <c r="OER79" s="61"/>
      <c r="OES79" s="61"/>
      <c r="OET79" s="61"/>
      <c r="OEU79" s="61"/>
      <c r="OEV79" s="61"/>
      <c r="OEW79" s="61"/>
      <c r="OEX79" s="61"/>
      <c r="OEY79" s="61"/>
      <c r="OEZ79" s="61"/>
      <c r="OFA79" s="61"/>
      <c r="OFB79" s="61"/>
      <c r="OFC79" s="61"/>
      <c r="OFD79" s="61"/>
      <c r="OFE79" s="61"/>
      <c r="OFF79" s="61"/>
      <c r="OFG79" s="61"/>
      <c r="OFH79" s="61"/>
      <c r="OFI79" s="61"/>
      <c r="OFJ79" s="61"/>
      <c r="OFK79" s="61"/>
      <c r="OFL79" s="61"/>
      <c r="OFM79" s="61"/>
      <c r="OFN79" s="61"/>
      <c r="OFO79" s="61"/>
      <c r="OFP79" s="61"/>
      <c r="OFQ79" s="61"/>
      <c r="OFR79" s="61"/>
      <c r="OFS79" s="61"/>
      <c r="OFT79" s="61"/>
      <c r="OFU79" s="61"/>
      <c r="OFV79" s="61"/>
      <c r="OFW79" s="61"/>
      <c r="OFX79" s="61"/>
      <c r="OFY79" s="61"/>
      <c r="OFZ79" s="61"/>
      <c r="OGA79" s="61"/>
      <c r="OGB79" s="61"/>
      <c r="OGC79" s="61"/>
      <c r="OGD79" s="61"/>
      <c r="OGE79" s="61"/>
      <c r="OGF79" s="61"/>
      <c r="OGG79" s="61"/>
      <c r="OGH79" s="61"/>
      <c r="OGI79" s="61"/>
      <c r="OGJ79" s="61"/>
      <c r="OGK79" s="61"/>
      <c r="OGL79" s="61"/>
      <c r="OGM79" s="61"/>
      <c r="OGN79" s="61"/>
      <c r="OGO79" s="61"/>
      <c r="OGP79" s="61"/>
      <c r="OGQ79" s="61"/>
      <c r="OGR79" s="61"/>
      <c r="OGS79" s="61"/>
      <c r="OGT79" s="61"/>
      <c r="OGU79" s="61"/>
      <c r="OGV79" s="61"/>
      <c r="OGW79" s="61"/>
      <c r="OGX79" s="61"/>
      <c r="OGY79" s="61"/>
      <c r="OGZ79" s="61"/>
      <c r="OHA79" s="61"/>
      <c r="OHB79" s="61"/>
      <c r="OHC79" s="61"/>
      <c r="OHD79" s="61"/>
      <c r="OHE79" s="61"/>
      <c r="OHF79" s="61"/>
      <c r="OHG79" s="61"/>
      <c r="OHH79" s="61"/>
      <c r="OHI79" s="61"/>
      <c r="OHJ79" s="61"/>
      <c r="OHK79" s="61"/>
      <c r="OHL79" s="61"/>
      <c r="OHM79" s="61"/>
      <c r="OHN79" s="61"/>
      <c r="OHO79" s="61"/>
      <c r="OHP79" s="61"/>
      <c r="OHQ79" s="61"/>
      <c r="OHR79" s="61"/>
      <c r="OHS79" s="61"/>
      <c r="OHT79" s="61"/>
      <c r="OHU79" s="61"/>
      <c r="OHV79" s="61"/>
      <c r="OHW79" s="61"/>
      <c r="OHX79" s="61"/>
      <c r="OHY79" s="61"/>
      <c r="OHZ79" s="61"/>
      <c r="OIA79" s="61"/>
      <c r="OIB79" s="61"/>
      <c r="OIC79" s="61"/>
      <c r="OID79" s="61"/>
      <c r="OIE79" s="61"/>
      <c r="OIF79" s="61"/>
      <c r="OIG79" s="61"/>
      <c r="OIH79" s="61"/>
      <c r="OII79" s="61"/>
      <c r="OIJ79" s="61"/>
      <c r="OIK79" s="61"/>
      <c r="OIL79" s="61"/>
      <c r="OIM79" s="61"/>
      <c r="OIN79" s="61"/>
      <c r="OIO79" s="61"/>
      <c r="OIP79" s="61"/>
      <c r="OIQ79" s="61"/>
      <c r="OIR79" s="61"/>
      <c r="OIS79" s="61"/>
      <c r="OIT79" s="61"/>
      <c r="OIU79" s="61"/>
      <c r="OIV79" s="61"/>
      <c r="OIW79" s="61"/>
      <c r="OIX79" s="61"/>
      <c r="OIY79" s="61"/>
      <c r="OIZ79" s="61"/>
      <c r="OJA79" s="61"/>
      <c r="OJB79" s="61"/>
      <c r="OJC79" s="61"/>
      <c r="OJD79" s="61"/>
      <c r="OJE79" s="61"/>
      <c r="OJF79" s="61"/>
      <c r="OJG79" s="61"/>
      <c r="OJH79" s="61"/>
      <c r="OJI79" s="61"/>
      <c r="OJJ79" s="61"/>
      <c r="OJK79" s="61"/>
      <c r="OJL79" s="61"/>
      <c r="OJM79" s="61"/>
      <c r="OJN79" s="61"/>
      <c r="OJO79" s="61"/>
      <c r="OJP79" s="61"/>
      <c r="OJQ79" s="61"/>
      <c r="OJR79" s="61"/>
      <c r="OJS79" s="61"/>
      <c r="OJT79" s="61"/>
      <c r="OJU79" s="61"/>
      <c r="OJV79" s="61"/>
      <c r="OJW79" s="61"/>
      <c r="OJX79" s="61"/>
      <c r="OJY79" s="61"/>
      <c r="OJZ79" s="61"/>
      <c r="OKA79" s="61"/>
      <c r="OKB79" s="61"/>
      <c r="OKC79" s="61"/>
      <c r="OKD79" s="61"/>
      <c r="OKE79" s="61"/>
      <c r="OKF79" s="61"/>
      <c r="OKG79" s="61"/>
      <c r="OKH79" s="61"/>
      <c r="OKI79" s="61"/>
      <c r="OKJ79" s="61"/>
      <c r="OKK79" s="61"/>
      <c r="OKL79" s="61"/>
      <c r="OKM79" s="61"/>
      <c r="OKN79" s="61"/>
      <c r="OKO79" s="61"/>
      <c r="OKP79" s="61"/>
      <c r="OKQ79" s="61"/>
      <c r="OKR79" s="61"/>
      <c r="OKS79" s="61"/>
      <c r="OKT79" s="61"/>
      <c r="OKU79" s="61"/>
      <c r="OKV79" s="61"/>
      <c r="OKW79" s="61"/>
      <c r="OKX79" s="61"/>
      <c r="OKY79" s="61"/>
      <c r="OKZ79" s="61"/>
      <c r="OLA79" s="61"/>
      <c r="OLB79" s="61"/>
      <c r="OLC79" s="61"/>
      <c r="OLD79" s="61"/>
      <c r="OLE79" s="61"/>
      <c r="OLF79" s="61"/>
      <c r="OLG79" s="61"/>
      <c r="OLH79" s="61"/>
      <c r="OLI79" s="61"/>
      <c r="OLJ79" s="61"/>
      <c r="OLK79" s="61"/>
      <c r="OLL79" s="61"/>
      <c r="OLM79" s="61"/>
      <c r="OLN79" s="61"/>
      <c r="OLO79" s="61"/>
      <c r="OLP79" s="61"/>
      <c r="OLQ79" s="61"/>
      <c r="OLR79" s="61"/>
      <c r="OLS79" s="61"/>
      <c r="OLT79" s="61"/>
      <c r="OLU79" s="61"/>
      <c r="OLV79" s="61"/>
      <c r="OLW79" s="61"/>
      <c r="OLX79" s="61"/>
      <c r="OLY79" s="61"/>
      <c r="OLZ79" s="61"/>
      <c r="OMA79" s="61"/>
      <c r="OMB79" s="61"/>
      <c r="OMC79" s="61"/>
      <c r="OMD79" s="61"/>
      <c r="OME79" s="61"/>
      <c r="OMF79" s="61"/>
      <c r="OMG79" s="61"/>
      <c r="OMH79" s="61"/>
      <c r="OMI79" s="61"/>
      <c r="OMJ79" s="61"/>
      <c r="OMK79" s="61"/>
      <c r="OML79" s="61"/>
      <c r="OMM79" s="61"/>
      <c r="OMN79" s="61"/>
      <c r="OMO79" s="61"/>
      <c r="OMP79" s="61"/>
      <c r="OMQ79" s="61"/>
      <c r="OMR79" s="61"/>
      <c r="OMS79" s="61"/>
      <c r="OMT79" s="61"/>
      <c r="OMU79" s="61"/>
      <c r="OMV79" s="61"/>
      <c r="OMW79" s="61"/>
      <c r="OMX79" s="61"/>
      <c r="OMY79" s="61"/>
      <c r="OMZ79" s="61"/>
      <c r="ONA79" s="61"/>
      <c r="ONB79" s="61"/>
      <c r="ONC79" s="61"/>
      <c r="OND79" s="61"/>
      <c r="ONE79" s="61"/>
      <c r="ONF79" s="61"/>
      <c r="ONG79" s="61"/>
      <c r="ONH79" s="61"/>
      <c r="ONI79" s="61"/>
      <c r="ONJ79" s="61"/>
      <c r="ONK79" s="61"/>
      <c r="ONL79" s="61"/>
      <c r="ONM79" s="61"/>
      <c r="ONN79" s="61"/>
      <c r="ONO79" s="61"/>
      <c r="ONP79" s="61"/>
      <c r="ONQ79" s="61"/>
      <c r="ONR79" s="61"/>
      <c r="ONS79" s="61"/>
      <c r="ONT79" s="61"/>
      <c r="ONU79" s="61"/>
      <c r="ONV79" s="61"/>
      <c r="ONW79" s="61"/>
      <c r="ONX79" s="61"/>
      <c r="ONY79" s="61"/>
      <c r="ONZ79" s="61"/>
      <c r="OOA79" s="61"/>
      <c r="OOB79" s="61"/>
      <c r="OOC79" s="61"/>
      <c r="OOD79" s="61"/>
      <c r="OOE79" s="61"/>
      <c r="OOF79" s="61"/>
      <c r="OOG79" s="61"/>
      <c r="OOH79" s="61"/>
      <c r="OOI79" s="61"/>
      <c r="OOJ79" s="61"/>
      <c r="OOK79" s="61"/>
      <c r="OOL79" s="61"/>
      <c r="OOM79" s="61"/>
      <c r="OON79" s="61"/>
      <c r="OOO79" s="61"/>
      <c r="OOP79" s="61"/>
      <c r="OOQ79" s="61"/>
      <c r="OOR79" s="61"/>
      <c r="OOS79" s="61"/>
      <c r="OOT79" s="61"/>
      <c r="OOU79" s="61"/>
      <c r="OOV79" s="61"/>
      <c r="OOW79" s="61"/>
      <c r="OOX79" s="61"/>
      <c r="OOY79" s="61"/>
      <c r="OOZ79" s="61"/>
      <c r="OPA79" s="61"/>
      <c r="OPB79" s="61"/>
      <c r="OPC79" s="61"/>
      <c r="OPD79" s="61"/>
      <c r="OPE79" s="61"/>
      <c r="OPF79" s="61"/>
      <c r="OPG79" s="61"/>
      <c r="OPH79" s="61"/>
      <c r="OPI79" s="61"/>
      <c r="OPJ79" s="61"/>
      <c r="OPK79" s="61"/>
      <c r="OPL79" s="61"/>
      <c r="OPM79" s="61"/>
      <c r="OPN79" s="61"/>
      <c r="OPO79" s="61"/>
      <c r="OPP79" s="61"/>
      <c r="OPQ79" s="61"/>
      <c r="OPR79" s="61"/>
      <c r="OPS79" s="61"/>
      <c r="OPT79" s="61"/>
      <c r="OPU79" s="61"/>
      <c r="OPV79" s="61"/>
      <c r="OPW79" s="61"/>
      <c r="OPX79" s="61"/>
      <c r="OPY79" s="61"/>
      <c r="OPZ79" s="61"/>
      <c r="OQA79" s="61"/>
      <c r="OQB79" s="61"/>
      <c r="OQC79" s="61"/>
      <c r="OQD79" s="61"/>
      <c r="OQE79" s="61"/>
      <c r="OQF79" s="61"/>
      <c r="OQG79" s="61"/>
      <c r="OQH79" s="61"/>
      <c r="OQI79" s="61"/>
      <c r="OQJ79" s="61"/>
      <c r="OQK79" s="61"/>
      <c r="OQL79" s="61"/>
      <c r="OQM79" s="61"/>
      <c r="OQN79" s="61"/>
      <c r="OQO79" s="61"/>
      <c r="OQP79" s="61"/>
      <c r="OQQ79" s="61"/>
      <c r="OQR79" s="61"/>
      <c r="OQS79" s="61"/>
      <c r="OQT79" s="61"/>
      <c r="OQU79" s="61"/>
      <c r="OQV79" s="61"/>
      <c r="OQW79" s="61"/>
      <c r="OQX79" s="61"/>
      <c r="OQY79" s="61"/>
      <c r="OQZ79" s="61"/>
      <c r="ORA79" s="61"/>
      <c r="ORB79" s="61"/>
      <c r="ORC79" s="61"/>
      <c r="ORD79" s="61"/>
      <c r="ORE79" s="61"/>
      <c r="ORF79" s="61"/>
      <c r="ORG79" s="61"/>
      <c r="ORH79" s="61"/>
      <c r="ORI79" s="61"/>
      <c r="ORJ79" s="61"/>
      <c r="ORK79" s="61"/>
      <c r="ORL79" s="61"/>
      <c r="ORM79" s="61"/>
      <c r="ORN79" s="61"/>
      <c r="ORO79" s="61"/>
      <c r="ORP79" s="61"/>
      <c r="ORQ79" s="61"/>
      <c r="ORR79" s="61"/>
      <c r="ORS79" s="61"/>
      <c r="ORT79" s="61"/>
      <c r="ORU79" s="61"/>
      <c r="ORV79" s="61"/>
      <c r="ORW79" s="61"/>
      <c r="ORX79" s="61"/>
      <c r="ORY79" s="61"/>
      <c r="ORZ79" s="61"/>
      <c r="OSA79" s="61"/>
      <c r="OSB79" s="61"/>
      <c r="OSC79" s="61"/>
      <c r="OSD79" s="61"/>
      <c r="OSE79" s="61"/>
      <c r="OSF79" s="61"/>
      <c r="OSG79" s="61"/>
      <c r="OSH79" s="61"/>
      <c r="OSI79" s="61"/>
      <c r="OSJ79" s="61"/>
      <c r="OSK79" s="61"/>
      <c r="OSL79" s="61"/>
      <c r="OSM79" s="61"/>
      <c r="OSN79" s="61"/>
      <c r="OSO79" s="61"/>
      <c r="OSP79" s="61"/>
      <c r="OSQ79" s="61"/>
      <c r="OSR79" s="61"/>
      <c r="OSS79" s="61"/>
      <c r="OST79" s="61"/>
      <c r="OSU79" s="61"/>
      <c r="OSV79" s="61"/>
      <c r="OSW79" s="61"/>
      <c r="OSX79" s="61"/>
      <c r="OSY79" s="61"/>
      <c r="OSZ79" s="61"/>
      <c r="OTA79" s="61"/>
      <c r="OTB79" s="61"/>
      <c r="OTC79" s="61"/>
      <c r="OTD79" s="61"/>
      <c r="OTE79" s="61"/>
      <c r="OTF79" s="61"/>
      <c r="OTG79" s="61"/>
      <c r="OTH79" s="61"/>
      <c r="OTI79" s="61"/>
      <c r="OTJ79" s="61"/>
      <c r="OTK79" s="61"/>
      <c r="OTL79" s="61"/>
      <c r="OTM79" s="61"/>
      <c r="OTN79" s="61"/>
      <c r="OTO79" s="61"/>
      <c r="OTP79" s="61"/>
      <c r="OTQ79" s="61"/>
      <c r="OTR79" s="61"/>
      <c r="OTS79" s="61"/>
      <c r="OTT79" s="61"/>
      <c r="OTU79" s="61"/>
      <c r="OTV79" s="61"/>
      <c r="OTW79" s="61"/>
      <c r="OTX79" s="61"/>
      <c r="OTY79" s="61"/>
      <c r="OTZ79" s="61"/>
      <c r="OUA79" s="61"/>
      <c r="OUB79" s="61"/>
      <c r="OUC79" s="61"/>
      <c r="OUD79" s="61"/>
      <c r="OUE79" s="61"/>
      <c r="OUF79" s="61"/>
      <c r="OUG79" s="61"/>
      <c r="OUH79" s="61"/>
      <c r="OUI79" s="61"/>
      <c r="OUJ79" s="61"/>
      <c r="OUK79" s="61"/>
      <c r="OUL79" s="61"/>
      <c r="OUM79" s="61"/>
      <c r="OUN79" s="61"/>
      <c r="OUO79" s="61"/>
      <c r="OUP79" s="61"/>
      <c r="OUQ79" s="61"/>
      <c r="OUR79" s="61"/>
      <c r="OUS79" s="61"/>
      <c r="OUT79" s="61"/>
      <c r="OUU79" s="61"/>
      <c r="OUV79" s="61"/>
      <c r="OUW79" s="61"/>
      <c r="OUX79" s="61"/>
      <c r="OUY79" s="61"/>
      <c r="OUZ79" s="61"/>
      <c r="OVA79" s="61"/>
      <c r="OVB79" s="61"/>
      <c r="OVC79" s="61"/>
      <c r="OVD79" s="61"/>
      <c r="OVE79" s="61"/>
      <c r="OVF79" s="61"/>
      <c r="OVG79" s="61"/>
      <c r="OVH79" s="61"/>
      <c r="OVI79" s="61"/>
      <c r="OVJ79" s="61"/>
      <c r="OVK79" s="61"/>
      <c r="OVL79" s="61"/>
      <c r="OVM79" s="61"/>
      <c r="OVN79" s="61"/>
      <c r="OVO79" s="61"/>
      <c r="OVP79" s="61"/>
      <c r="OVQ79" s="61"/>
      <c r="OVR79" s="61"/>
      <c r="OVS79" s="61"/>
      <c r="OVT79" s="61"/>
      <c r="OVU79" s="61"/>
      <c r="OVV79" s="61"/>
      <c r="OVW79" s="61"/>
      <c r="OVX79" s="61"/>
      <c r="OVY79" s="61"/>
      <c r="OVZ79" s="61"/>
      <c r="OWA79" s="61"/>
      <c r="OWB79" s="61"/>
      <c r="OWC79" s="61"/>
      <c r="OWD79" s="61"/>
      <c r="OWE79" s="61"/>
      <c r="OWF79" s="61"/>
      <c r="OWG79" s="61"/>
      <c r="OWH79" s="61"/>
      <c r="OWI79" s="61"/>
      <c r="OWJ79" s="61"/>
      <c r="OWK79" s="61"/>
      <c r="OWL79" s="61"/>
      <c r="OWM79" s="61"/>
      <c r="OWN79" s="61"/>
      <c r="OWO79" s="61"/>
      <c r="OWP79" s="61"/>
      <c r="OWQ79" s="61"/>
      <c r="OWR79" s="61"/>
      <c r="OWS79" s="61"/>
      <c r="OWT79" s="61"/>
      <c r="OWU79" s="61"/>
      <c r="OWV79" s="61"/>
      <c r="OWW79" s="61"/>
      <c r="OWX79" s="61"/>
      <c r="OWY79" s="61"/>
      <c r="OWZ79" s="61"/>
      <c r="OXA79" s="61"/>
      <c r="OXB79" s="61"/>
      <c r="OXC79" s="61"/>
      <c r="OXD79" s="61"/>
      <c r="OXE79" s="61"/>
      <c r="OXF79" s="61"/>
      <c r="OXG79" s="61"/>
      <c r="OXH79" s="61"/>
      <c r="OXI79" s="61"/>
      <c r="OXJ79" s="61"/>
      <c r="OXK79" s="61"/>
      <c r="OXL79" s="61"/>
      <c r="OXM79" s="61"/>
      <c r="OXN79" s="61"/>
      <c r="OXO79" s="61"/>
      <c r="OXP79" s="61"/>
      <c r="OXQ79" s="61"/>
      <c r="OXR79" s="61"/>
      <c r="OXS79" s="61"/>
      <c r="OXT79" s="61"/>
      <c r="OXU79" s="61"/>
      <c r="OXV79" s="61"/>
      <c r="OXW79" s="61"/>
      <c r="OXX79" s="61"/>
      <c r="OXY79" s="61"/>
      <c r="OXZ79" s="61"/>
      <c r="OYA79" s="61"/>
      <c r="OYB79" s="61"/>
      <c r="OYC79" s="61"/>
      <c r="OYD79" s="61"/>
      <c r="OYE79" s="61"/>
      <c r="OYF79" s="61"/>
      <c r="OYG79" s="61"/>
      <c r="OYH79" s="61"/>
      <c r="OYI79" s="61"/>
      <c r="OYJ79" s="61"/>
      <c r="OYK79" s="61"/>
      <c r="OYL79" s="61"/>
      <c r="OYM79" s="61"/>
      <c r="OYN79" s="61"/>
      <c r="OYO79" s="61"/>
      <c r="OYP79" s="61"/>
      <c r="OYQ79" s="61"/>
      <c r="OYR79" s="61"/>
      <c r="OYS79" s="61"/>
      <c r="OYT79" s="61"/>
      <c r="OYU79" s="61"/>
      <c r="OYV79" s="61"/>
      <c r="OYW79" s="61"/>
      <c r="OYX79" s="61"/>
      <c r="OYY79" s="61"/>
      <c r="OYZ79" s="61"/>
      <c r="OZA79" s="61"/>
      <c r="OZB79" s="61"/>
      <c r="OZC79" s="61"/>
      <c r="OZD79" s="61"/>
      <c r="OZE79" s="61"/>
      <c r="OZF79" s="61"/>
      <c r="OZG79" s="61"/>
      <c r="OZH79" s="61"/>
      <c r="OZI79" s="61"/>
      <c r="OZJ79" s="61"/>
      <c r="OZK79" s="61"/>
      <c r="OZL79" s="61"/>
      <c r="OZM79" s="61"/>
      <c r="OZN79" s="61"/>
      <c r="OZO79" s="61"/>
      <c r="OZP79" s="61"/>
      <c r="OZQ79" s="61"/>
      <c r="OZR79" s="61"/>
      <c r="OZS79" s="61"/>
      <c r="OZT79" s="61"/>
      <c r="OZU79" s="61"/>
      <c r="OZV79" s="61"/>
      <c r="OZW79" s="61"/>
      <c r="OZX79" s="61"/>
      <c r="OZY79" s="61"/>
      <c r="OZZ79" s="61"/>
      <c r="PAA79" s="61"/>
      <c r="PAB79" s="61"/>
      <c r="PAC79" s="61"/>
      <c r="PAD79" s="61"/>
      <c r="PAE79" s="61"/>
      <c r="PAF79" s="61"/>
      <c r="PAG79" s="61"/>
      <c r="PAH79" s="61"/>
      <c r="PAI79" s="61"/>
      <c r="PAJ79" s="61"/>
      <c r="PAK79" s="61"/>
      <c r="PAL79" s="61"/>
      <c r="PAM79" s="61"/>
      <c r="PAN79" s="61"/>
      <c r="PAO79" s="61"/>
      <c r="PAP79" s="61"/>
      <c r="PAQ79" s="61"/>
      <c r="PAR79" s="61"/>
      <c r="PAS79" s="61"/>
      <c r="PAT79" s="61"/>
      <c r="PAU79" s="61"/>
      <c r="PAV79" s="61"/>
      <c r="PAW79" s="61"/>
      <c r="PAX79" s="61"/>
      <c r="PAY79" s="61"/>
      <c r="PAZ79" s="61"/>
      <c r="PBA79" s="61"/>
      <c r="PBB79" s="61"/>
      <c r="PBC79" s="61"/>
      <c r="PBD79" s="61"/>
      <c r="PBE79" s="61"/>
      <c r="PBF79" s="61"/>
      <c r="PBG79" s="61"/>
      <c r="PBH79" s="61"/>
      <c r="PBI79" s="61"/>
      <c r="PBJ79" s="61"/>
      <c r="PBK79" s="61"/>
      <c r="PBL79" s="61"/>
      <c r="PBM79" s="61"/>
      <c r="PBN79" s="61"/>
      <c r="PBO79" s="61"/>
      <c r="PBP79" s="61"/>
      <c r="PBQ79" s="61"/>
      <c r="PBR79" s="61"/>
      <c r="PBS79" s="61"/>
      <c r="PBT79" s="61"/>
      <c r="PBU79" s="61"/>
      <c r="PBV79" s="61"/>
      <c r="PBW79" s="61"/>
      <c r="PBX79" s="61"/>
      <c r="PBY79" s="61"/>
      <c r="PBZ79" s="61"/>
      <c r="PCA79" s="61"/>
      <c r="PCB79" s="61"/>
      <c r="PCC79" s="61"/>
      <c r="PCD79" s="61"/>
      <c r="PCE79" s="61"/>
      <c r="PCF79" s="61"/>
      <c r="PCG79" s="61"/>
      <c r="PCH79" s="61"/>
      <c r="PCI79" s="61"/>
      <c r="PCJ79" s="61"/>
      <c r="PCK79" s="61"/>
      <c r="PCL79" s="61"/>
      <c r="PCM79" s="61"/>
      <c r="PCN79" s="61"/>
      <c r="PCO79" s="61"/>
      <c r="PCP79" s="61"/>
      <c r="PCQ79" s="61"/>
      <c r="PCR79" s="61"/>
      <c r="PCS79" s="61"/>
      <c r="PCT79" s="61"/>
      <c r="PCU79" s="61"/>
      <c r="PCV79" s="61"/>
      <c r="PCW79" s="61"/>
      <c r="PCX79" s="61"/>
      <c r="PCY79" s="61"/>
      <c r="PCZ79" s="61"/>
      <c r="PDA79" s="61"/>
      <c r="PDB79" s="61"/>
      <c r="PDC79" s="61"/>
      <c r="PDD79" s="61"/>
      <c r="PDE79" s="61"/>
      <c r="PDF79" s="61"/>
      <c r="PDG79" s="61"/>
      <c r="PDH79" s="61"/>
      <c r="PDI79" s="61"/>
      <c r="PDJ79" s="61"/>
      <c r="PDK79" s="61"/>
      <c r="PDL79" s="61"/>
      <c r="PDM79" s="61"/>
      <c r="PDN79" s="61"/>
      <c r="PDO79" s="61"/>
      <c r="PDP79" s="61"/>
      <c r="PDQ79" s="61"/>
      <c r="PDR79" s="61"/>
      <c r="PDS79" s="61"/>
      <c r="PDT79" s="61"/>
      <c r="PDU79" s="61"/>
      <c r="PDV79" s="61"/>
      <c r="PDW79" s="61"/>
      <c r="PDX79" s="61"/>
      <c r="PDY79" s="61"/>
      <c r="PDZ79" s="61"/>
      <c r="PEA79" s="61"/>
      <c r="PEB79" s="61"/>
      <c r="PEC79" s="61"/>
      <c r="PED79" s="61"/>
      <c r="PEE79" s="61"/>
      <c r="PEF79" s="61"/>
      <c r="PEG79" s="61"/>
      <c r="PEH79" s="61"/>
      <c r="PEI79" s="61"/>
      <c r="PEJ79" s="61"/>
      <c r="PEK79" s="61"/>
      <c r="PEL79" s="61"/>
      <c r="PEM79" s="61"/>
      <c r="PEN79" s="61"/>
      <c r="PEO79" s="61"/>
      <c r="PEP79" s="61"/>
      <c r="PEQ79" s="61"/>
      <c r="PER79" s="61"/>
      <c r="PES79" s="61"/>
      <c r="PET79" s="61"/>
      <c r="PEU79" s="61"/>
      <c r="PEV79" s="61"/>
      <c r="PEW79" s="61"/>
      <c r="PEX79" s="61"/>
      <c r="PEY79" s="61"/>
      <c r="PEZ79" s="61"/>
      <c r="PFA79" s="61"/>
      <c r="PFB79" s="61"/>
      <c r="PFC79" s="61"/>
      <c r="PFD79" s="61"/>
      <c r="PFE79" s="61"/>
      <c r="PFF79" s="61"/>
      <c r="PFG79" s="61"/>
      <c r="PFH79" s="61"/>
      <c r="PFI79" s="61"/>
      <c r="PFJ79" s="61"/>
      <c r="PFK79" s="61"/>
      <c r="PFL79" s="61"/>
      <c r="PFM79" s="61"/>
      <c r="PFN79" s="61"/>
      <c r="PFO79" s="61"/>
      <c r="PFP79" s="61"/>
      <c r="PFQ79" s="61"/>
      <c r="PFR79" s="61"/>
      <c r="PFS79" s="61"/>
      <c r="PFT79" s="61"/>
      <c r="PFU79" s="61"/>
      <c r="PFV79" s="61"/>
      <c r="PFW79" s="61"/>
      <c r="PFX79" s="61"/>
      <c r="PFY79" s="61"/>
      <c r="PFZ79" s="61"/>
      <c r="PGA79" s="61"/>
      <c r="PGB79" s="61"/>
      <c r="PGC79" s="61"/>
      <c r="PGD79" s="61"/>
      <c r="PGE79" s="61"/>
      <c r="PGF79" s="61"/>
      <c r="PGG79" s="61"/>
      <c r="PGH79" s="61"/>
      <c r="PGI79" s="61"/>
      <c r="PGJ79" s="61"/>
      <c r="PGK79" s="61"/>
      <c r="PGL79" s="61"/>
      <c r="PGM79" s="61"/>
      <c r="PGN79" s="61"/>
      <c r="PGO79" s="61"/>
      <c r="PGP79" s="61"/>
      <c r="PGQ79" s="61"/>
      <c r="PGR79" s="61"/>
      <c r="PGS79" s="61"/>
      <c r="PGT79" s="61"/>
      <c r="PGU79" s="61"/>
      <c r="PGV79" s="61"/>
      <c r="PGW79" s="61"/>
      <c r="PGX79" s="61"/>
      <c r="PGY79" s="61"/>
      <c r="PGZ79" s="61"/>
      <c r="PHA79" s="61"/>
      <c r="PHB79" s="61"/>
      <c r="PHC79" s="61"/>
      <c r="PHD79" s="61"/>
      <c r="PHE79" s="61"/>
      <c r="PHF79" s="61"/>
      <c r="PHG79" s="61"/>
      <c r="PHH79" s="61"/>
      <c r="PHI79" s="61"/>
      <c r="PHJ79" s="61"/>
      <c r="PHK79" s="61"/>
      <c r="PHL79" s="61"/>
      <c r="PHM79" s="61"/>
      <c r="PHN79" s="61"/>
      <c r="PHO79" s="61"/>
      <c r="PHP79" s="61"/>
      <c r="PHQ79" s="61"/>
      <c r="PHR79" s="61"/>
      <c r="PHS79" s="61"/>
      <c r="PHT79" s="61"/>
      <c r="PHU79" s="61"/>
      <c r="PHV79" s="61"/>
      <c r="PHW79" s="61"/>
      <c r="PHX79" s="61"/>
      <c r="PHY79" s="61"/>
      <c r="PHZ79" s="61"/>
      <c r="PIA79" s="61"/>
      <c r="PIB79" s="61"/>
      <c r="PIC79" s="61"/>
      <c r="PID79" s="61"/>
      <c r="PIE79" s="61"/>
      <c r="PIF79" s="61"/>
      <c r="PIG79" s="61"/>
      <c r="PIH79" s="61"/>
      <c r="PII79" s="61"/>
      <c r="PIJ79" s="61"/>
      <c r="PIK79" s="61"/>
      <c r="PIL79" s="61"/>
      <c r="PIM79" s="61"/>
      <c r="PIN79" s="61"/>
      <c r="PIO79" s="61"/>
      <c r="PIP79" s="61"/>
      <c r="PIQ79" s="61"/>
      <c r="PIR79" s="61"/>
      <c r="PIS79" s="61"/>
      <c r="PIT79" s="61"/>
      <c r="PIU79" s="61"/>
      <c r="PIV79" s="61"/>
      <c r="PIW79" s="61"/>
      <c r="PIX79" s="61"/>
      <c r="PIY79" s="61"/>
      <c r="PIZ79" s="61"/>
      <c r="PJA79" s="61"/>
      <c r="PJB79" s="61"/>
      <c r="PJC79" s="61"/>
      <c r="PJD79" s="61"/>
      <c r="PJE79" s="61"/>
      <c r="PJF79" s="61"/>
      <c r="PJG79" s="61"/>
      <c r="PJH79" s="61"/>
      <c r="PJI79" s="61"/>
      <c r="PJJ79" s="61"/>
      <c r="PJK79" s="61"/>
      <c r="PJL79" s="61"/>
      <c r="PJM79" s="61"/>
      <c r="PJN79" s="61"/>
      <c r="PJO79" s="61"/>
      <c r="PJP79" s="61"/>
      <c r="PJQ79" s="61"/>
      <c r="PJR79" s="61"/>
      <c r="PJS79" s="61"/>
      <c r="PJT79" s="61"/>
      <c r="PJU79" s="61"/>
      <c r="PJV79" s="61"/>
      <c r="PJW79" s="61"/>
      <c r="PJX79" s="61"/>
      <c r="PJY79" s="61"/>
      <c r="PJZ79" s="61"/>
      <c r="PKA79" s="61"/>
      <c r="PKB79" s="61"/>
      <c r="PKC79" s="61"/>
      <c r="PKD79" s="61"/>
      <c r="PKE79" s="61"/>
      <c r="PKF79" s="61"/>
      <c r="PKG79" s="61"/>
      <c r="PKH79" s="61"/>
      <c r="PKI79" s="61"/>
      <c r="PKJ79" s="61"/>
      <c r="PKK79" s="61"/>
      <c r="PKL79" s="61"/>
      <c r="PKM79" s="61"/>
      <c r="PKN79" s="61"/>
      <c r="PKO79" s="61"/>
      <c r="PKP79" s="61"/>
      <c r="PKQ79" s="61"/>
      <c r="PKR79" s="61"/>
      <c r="PKS79" s="61"/>
      <c r="PKT79" s="61"/>
      <c r="PKU79" s="61"/>
      <c r="PKV79" s="61"/>
      <c r="PKW79" s="61"/>
      <c r="PKX79" s="61"/>
      <c r="PKY79" s="61"/>
      <c r="PKZ79" s="61"/>
      <c r="PLA79" s="61"/>
      <c r="PLB79" s="61"/>
      <c r="PLC79" s="61"/>
      <c r="PLD79" s="61"/>
      <c r="PLE79" s="61"/>
      <c r="PLF79" s="61"/>
      <c r="PLG79" s="61"/>
      <c r="PLH79" s="61"/>
      <c r="PLI79" s="61"/>
      <c r="PLJ79" s="61"/>
      <c r="PLK79" s="61"/>
      <c r="PLL79" s="61"/>
      <c r="PLM79" s="61"/>
      <c r="PLN79" s="61"/>
      <c r="PLO79" s="61"/>
      <c r="PLP79" s="61"/>
      <c r="PLQ79" s="61"/>
      <c r="PLR79" s="61"/>
      <c r="PLS79" s="61"/>
      <c r="PLT79" s="61"/>
      <c r="PLU79" s="61"/>
      <c r="PLV79" s="61"/>
      <c r="PLW79" s="61"/>
      <c r="PLX79" s="61"/>
      <c r="PLY79" s="61"/>
      <c r="PLZ79" s="61"/>
      <c r="PMA79" s="61"/>
      <c r="PMB79" s="61"/>
      <c r="PMC79" s="61"/>
      <c r="PMD79" s="61"/>
      <c r="PME79" s="61"/>
      <c r="PMF79" s="61"/>
      <c r="PMG79" s="61"/>
      <c r="PMH79" s="61"/>
      <c r="PMI79" s="61"/>
      <c r="PMJ79" s="61"/>
      <c r="PMK79" s="61"/>
      <c r="PML79" s="61"/>
      <c r="PMM79" s="61"/>
      <c r="PMN79" s="61"/>
      <c r="PMO79" s="61"/>
      <c r="PMP79" s="61"/>
      <c r="PMQ79" s="61"/>
      <c r="PMR79" s="61"/>
      <c r="PMS79" s="61"/>
      <c r="PMT79" s="61"/>
      <c r="PMU79" s="61"/>
      <c r="PMV79" s="61"/>
      <c r="PMW79" s="61"/>
      <c r="PMX79" s="61"/>
      <c r="PMY79" s="61"/>
      <c r="PMZ79" s="61"/>
      <c r="PNA79" s="61"/>
      <c r="PNB79" s="61"/>
      <c r="PNC79" s="61"/>
      <c r="PND79" s="61"/>
      <c r="PNE79" s="61"/>
      <c r="PNF79" s="61"/>
      <c r="PNG79" s="61"/>
      <c r="PNH79" s="61"/>
      <c r="PNI79" s="61"/>
      <c r="PNJ79" s="61"/>
      <c r="PNK79" s="61"/>
      <c r="PNL79" s="61"/>
      <c r="PNM79" s="61"/>
      <c r="PNN79" s="61"/>
      <c r="PNO79" s="61"/>
      <c r="PNP79" s="61"/>
      <c r="PNQ79" s="61"/>
      <c r="PNR79" s="61"/>
      <c r="PNS79" s="61"/>
      <c r="PNT79" s="61"/>
      <c r="PNU79" s="61"/>
      <c r="PNV79" s="61"/>
      <c r="PNW79" s="61"/>
      <c r="PNX79" s="61"/>
      <c r="PNY79" s="61"/>
      <c r="PNZ79" s="61"/>
      <c r="POA79" s="61"/>
      <c r="POB79" s="61"/>
      <c r="POC79" s="61"/>
      <c r="POD79" s="61"/>
      <c r="POE79" s="61"/>
      <c r="POF79" s="61"/>
      <c r="POG79" s="61"/>
      <c r="POH79" s="61"/>
      <c r="POI79" s="61"/>
      <c r="POJ79" s="61"/>
      <c r="POK79" s="61"/>
      <c r="POL79" s="61"/>
      <c r="POM79" s="61"/>
      <c r="PON79" s="61"/>
      <c r="POO79" s="61"/>
      <c r="POP79" s="61"/>
      <c r="POQ79" s="61"/>
      <c r="POR79" s="61"/>
      <c r="POS79" s="61"/>
      <c r="POT79" s="61"/>
      <c r="POU79" s="61"/>
      <c r="POV79" s="61"/>
      <c r="POW79" s="61"/>
      <c r="POX79" s="61"/>
      <c r="POY79" s="61"/>
      <c r="POZ79" s="61"/>
      <c r="PPA79" s="61"/>
      <c r="PPB79" s="61"/>
      <c r="PPC79" s="61"/>
      <c r="PPD79" s="61"/>
      <c r="PPE79" s="61"/>
      <c r="PPF79" s="61"/>
      <c r="PPG79" s="61"/>
      <c r="PPH79" s="61"/>
      <c r="PPI79" s="61"/>
      <c r="PPJ79" s="61"/>
      <c r="PPK79" s="61"/>
      <c r="PPL79" s="61"/>
      <c r="PPM79" s="61"/>
      <c r="PPN79" s="61"/>
      <c r="PPO79" s="61"/>
      <c r="PPP79" s="61"/>
      <c r="PPQ79" s="61"/>
      <c r="PPR79" s="61"/>
      <c r="PPS79" s="61"/>
      <c r="PPT79" s="61"/>
      <c r="PPU79" s="61"/>
      <c r="PPV79" s="61"/>
      <c r="PPW79" s="61"/>
      <c r="PPX79" s="61"/>
      <c r="PPY79" s="61"/>
      <c r="PPZ79" s="61"/>
      <c r="PQA79" s="61"/>
      <c r="PQB79" s="61"/>
      <c r="PQC79" s="61"/>
      <c r="PQD79" s="61"/>
      <c r="PQE79" s="61"/>
      <c r="PQF79" s="61"/>
      <c r="PQG79" s="61"/>
      <c r="PQH79" s="61"/>
      <c r="PQI79" s="61"/>
      <c r="PQJ79" s="61"/>
      <c r="PQK79" s="61"/>
      <c r="PQL79" s="61"/>
      <c r="PQM79" s="61"/>
      <c r="PQN79" s="61"/>
      <c r="PQO79" s="61"/>
      <c r="PQP79" s="61"/>
      <c r="PQQ79" s="61"/>
      <c r="PQR79" s="61"/>
      <c r="PQS79" s="61"/>
      <c r="PQT79" s="61"/>
      <c r="PQU79" s="61"/>
      <c r="PQV79" s="61"/>
      <c r="PQW79" s="61"/>
      <c r="PQX79" s="61"/>
      <c r="PQY79" s="61"/>
      <c r="PQZ79" s="61"/>
      <c r="PRA79" s="61"/>
      <c r="PRB79" s="61"/>
      <c r="PRC79" s="61"/>
      <c r="PRD79" s="61"/>
      <c r="PRE79" s="61"/>
      <c r="PRF79" s="61"/>
      <c r="PRG79" s="61"/>
      <c r="PRH79" s="61"/>
      <c r="PRI79" s="61"/>
      <c r="PRJ79" s="61"/>
      <c r="PRK79" s="61"/>
      <c r="PRL79" s="61"/>
      <c r="PRM79" s="61"/>
      <c r="PRN79" s="61"/>
      <c r="PRO79" s="61"/>
      <c r="PRP79" s="61"/>
      <c r="PRQ79" s="61"/>
      <c r="PRR79" s="61"/>
      <c r="PRS79" s="61"/>
      <c r="PRT79" s="61"/>
      <c r="PRU79" s="61"/>
      <c r="PRV79" s="61"/>
      <c r="PRW79" s="61"/>
      <c r="PRX79" s="61"/>
      <c r="PRY79" s="61"/>
      <c r="PRZ79" s="61"/>
      <c r="PSA79" s="61"/>
      <c r="PSB79" s="61"/>
      <c r="PSC79" s="61"/>
      <c r="PSD79" s="61"/>
      <c r="PSE79" s="61"/>
      <c r="PSF79" s="61"/>
      <c r="PSG79" s="61"/>
      <c r="PSH79" s="61"/>
      <c r="PSI79" s="61"/>
      <c r="PSJ79" s="61"/>
      <c r="PSK79" s="61"/>
      <c r="PSL79" s="61"/>
      <c r="PSM79" s="61"/>
      <c r="PSN79" s="61"/>
      <c r="PSO79" s="61"/>
      <c r="PSP79" s="61"/>
      <c r="PSQ79" s="61"/>
      <c r="PSR79" s="61"/>
      <c r="PSS79" s="61"/>
      <c r="PST79" s="61"/>
      <c r="PSU79" s="61"/>
      <c r="PSV79" s="61"/>
      <c r="PSW79" s="61"/>
      <c r="PSX79" s="61"/>
      <c r="PSY79" s="61"/>
      <c r="PSZ79" s="61"/>
      <c r="PTA79" s="61"/>
      <c r="PTB79" s="61"/>
      <c r="PTC79" s="61"/>
      <c r="PTD79" s="61"/>
      <c r="PTE79" s="61"/>
      <c r="PTF79" s="61"/>
      <c r="PTG79" s="61"/>
      <c r="PTH79" s="61"/>
      <c r="PTI79" s="61"/>
      <c r="PTJ79" s="61"/>
      <c r="PTK79" s="61"/>
      <c r="PTL79" s="61"/>
      <c r="PTM79" s="61"/>
      <c r="PTN79" s="61"/>
      <c r="PTO79" s="61"/>
      <c r="PTP79" s="61"/>
      <c r="PTQ79" s="61"/>
      <c r="PTR79" s="61"/>
      <c r="PTS79" s="61"/>
      <c r="PTT79" s="61"/>
      <c r="PTU79" s="61"/>
      <c r="PTV79" s="61"/>
      <c r="PTW79" s="61"/>
      <c r="PTX79" s="61"/>
      <c r="PTY79" s="61"/>
      <c r="PTZ79" s="61"/>
      <c r="PUA79" s="61"/>
      <c r="PUB79" s="61"/>
      <c r="PUC79" s="61"/>
      <c r="PUD79" s="61"/>
      <c r="PUE79" s="61"/>
      <c r="PUF79" s="61"/>
      <c r="PUG79" s="61"/>
      <c r="PUH79" s="61"/>
      <c r="PUI79" s="61"/>
      <c r="PUJ79" s="61"/>
      <c r="PUK79" s="61"/>
      <c r="PUL79" s="61"/>
      <c r="PUM79" s="61"/>
      <c r="PUN79" s="61"/>
      <c r="PUO79" s="61"/>
      <c r="PUP79" s="61"/>
      <c r="PUQ79" s="61"/>
      <c r="PUR79" s="61"/>
      <c r="PUS79" s="61"/>
      <c r="PUT79" s="61"/>
      <c r="PUU79" s="61"/>
      <c r="PUV79" s="61"/>
      <c r="PUW79" s="61"/>
      <c r="PUX79" s="61"/>
      <c r="PUY79" s="61"/>
      <c r="PUZ79" s="61"/>
      <c r="PVA79" s="61"/>
      <c r="PVB79" s="61"/>
      <c r="PVC79" s="61"/>
      <c r="PVD79" s="61"/>
      <c r="PVE79" s="61"/>
      <c r="PVF79" s="61"/>
      <c r="PVG79" s="61"/>
      <c r="PVH79" s="61"/>
      <c r="PVI79" s="61"/>
      <c r="PVJ79" s="61"/>
      <c r="PVK79" s="61"/>
      <c r="PVL79" s="61"/>
      <c r="PVM79" s="61"/>
      <c r="PVN79" s="61"/>
      <c r="PVO79" s="61"/>
      <c r="PVP79" s="61"/>
      <c r="PVQ79" s="61"/>
      <c r="PVR79" s="61"/>
      <c r="PVS79" s="61"/>
      <c r="PVT79" s="61"/>
      <c r="PVU79" s="61"/>
      <c r="PVV79" s="61"/>
      <c r="PVW79" s="61"/>
      <c r="PVX79" s="61"/>
      <c r="PVY79" s="61"/>
      <c r="PVZ79" s="61"/>
      <c r="PWA79" s="61"/>
      <c r="PWB79" s="61"/>
      <c r="PWC79" s="61"/>
      <c r="PWD79" s="61"/>
      <c r="PWE79" s="61"/>
      <c r="PWF79" s="61"/>
      <c r="PWG79" s="61"/>
      <c r="PWH79" s="61"/>
      <c r="PWI79" s="61"/>
      <c r="PWJ79" s="61"/>
      <c r="PWK79" s="61"/>
      <c r="PWL79" s="61"/>
      <c r="PWM79" s="61"/>
      <c r="PWN79" s="61"/>
      <c r="PWO79" s="61"/>
      <c r="PWP79" s="61"/>
      <c r="PWQ79" s="61"/>
      <c r="PWR79" s="61"/>
      <c r="PWS79" s="61"/>
      <c r="PWT79" s="61"/>
      <c r="PWU79" s="61"/>
      <c r="PWV79" s="61"/>
      <c r="PWW79" s="61"/>
      <c r="PWX79" s="61"/>
      <c r="PWY79" s="61"/>
      <c r="PWZ79" s="61"/>
      <c r="PXA79" s="61"/>
      <c r="PXB79" s="61"/>
      <c r="PXC79" s="61"/>
      <c r="PXD79" s="61"/>
      <c r="PXE79" s="61"/>
      <c r="PXF79" s="61"/>
      <c r="PXG79" s="61"/>
      <c r="PXH79" s="61"/>
      <c r="PXI79" s="61"/>
      <c r="PXJ79" s="61"/>
      <c r="PXK79" s="61"/>
      <c r="PXL79" s="61"/>
      <c r="PXM79" s="61"/>
      <c r="PXN79" s="61"/>
      <c r="PXO79" s="61"/>
      <c r="PXP79" s="61"/>
      <c r="PXQ79" s="61"/>
      <c r="PXR79" s="61"/>
      <c r="PXS79" s="61"/>
      <c r="PXT79" s="61"/>
      <c r="PXU79" s="61"/>
      <c r="PXV79" s="61"/>
      <c r="PXW79" s="61"/>
      <c r="PXX79" s="61"/>
      <c r="PXY79" s="61"/>
      <c r="PXZ79" s="61"/>
      <c r="PYA79" s="61"/>
      <c r="PYB79" s="61"/>
      <c r="PYC79" s="61"/>
      <c r="PYD79" s="61"/>
      <c r="PYE79" s="61"/>
      <c r="PYF79" s="61"/>
      <c r="PYG79" s="61"/>
      <c r="PYH79" s="61"/>
      <c r="PYI79" s="61"/>
      <c r="PYJ79" s="61"/>
      <c r="PYK79" s="61"/>
      <c r="PYL79" s="61"/>
      <c r="PYM79" s="61"/>
      <c r="PYN79" s="61"/>
      <c r="PYO79" s="61"/>
      <c r="PYP79" s="61"/>
      <c r="PYQ79" s="61"/>
      <c r="PYR79" s="61"/>
      <c r="PYS79" s="61"/>
      <c r="PYT79" s="61"/>
      <c r="PYU79" s="61"/>
      <c r="PYV79" s="61"/>
      <c r="PYW79" s="61"/>
      <c r="PYX79" s="61"/>
      <c r="PYY79" s="61"/>
      <c r="PYZ79" s="61"/>
      <c r="PZA79" s="61"/>
      <c r="PZB79" s="61"/>
      <c r="PZC79" s="61"/>
      <c r="PZD79" s="61"/>
      <c r="PZE79" s="61"/>
      <c r="PZF79" s="61"/>
      <c r="PZG79" s="61"/>
      <c r="PZH79" s="61"/>
      <c r="PZI79" s="61"/>
      <c r="PZJ79" s="61"/>
      <c r="PZK79" s="61"/>
      <c r="PZL79" s="61"/>
      <c r="PZM79" s="61"/>
      <c r="PZN79" s="61"/>
      <c r="PZO79" s="61"/>
      <c r="PZP79" s="61"/>
      <c r="PZQ79" s="61"/>
      <c r="PZR79" s="61"/>
      <c r="PZS79" s="61"/>
      <c r="PZT79" s="61"/>
      <c r="PZU79" s="61"/>
      <c r="PZV79" s="61"/>
      <c r="PZW79" s="61"/>
      <c r="PZX79" s="61"/>
      <c r="PZY79" s="61"/>
      <c r="PZZ79" s="61"/>
      <c r="QAA79" s="61"/>
      <c r="QAB79" s="61"/>
      <c r="QAC79" s="61"/>
      <c r="QAD79" s="61"/>
      <c r="QAE79" s="61"/>
      <c r="QAF79" s="61"/>
      <c r="QAG79" s="61"/>
      <c r="QAH79" s="61"/>
      <c r="QAI79" s="61"/>
      <c r="QAJ79" s="61"/>
      <c r="QAK79" s="61"/>
      <c r="QAL79" s="61"/>
      <c r="QAM79" s="61"/>
      <c r="QAN79" s="61"/>
      <c r="QAO79" s="61"/>
      <c r="QAP79" s="61"/>
      <c r="QAQ79" s="61"/>
      <c r="QAR79" s="61"/>
      <c r="QAS79" s="61"/>
      <c r="QAT79" s="61"/>
      <c r="QAU79" s="61"/>
      <c r="QAV79" s="61"/>
      <c r="QAW79" s="61"/>
      <c r="QAX79" s="61"/>
      <c r="QAY79" s="61"/>
      <c r="QAZ79" s="61"/>
      <c r="QBA79" s="61"/>
      <c r="QBB79" s="61"/>
      <c r="QBC79" s="61"/>
      <c r="QBD79" s="61"/>
      <c r="QBE79" s="61"/>
      <c r="QBF79" s="61"/>
      <c r="QBG79" s="61"/>
      <c r="QBH79" s="61"/>
      <c r="QBI79" s="61"/>
      <c r="QBJ79" s="61"/>
      <c r="QBK79" s="61"/>
      <c r="QBL79" s="61"/>
      <c r="QBM79" s="61"/>
      <c r="QBN79" s="61"/>
      <c r="QBO79" s="61"/>
      <c r="QBP79" s="61"/>
      <c r="QBQ79" s="61"/>
      <c r="QBR79" s="61"/>
      <c r="QBS79" s="61"/>
      <c r="QBT79" s="61"/>
      <c r="QBU79" s="61"/>
      <c r="QBV79" s="61"/>
      <c r="QBW79" s="61"/>
      <c r="QBX79" s="61"/>
      <c r="QBY79" s="61"/>
      <c r="QBZ79" s="61"/>
      <c r="QCA79" s="61"/>
      <c r="QCB79" s="61"/>
      <c r="QCC79" s="61"/>
      <c r="QCD79" s="61"/>
      <c r="QCE79" s="61"/>
      <c r="QCF79" s="61"/>
      <c r="QCG79" s="61"/>
      <c r="QCH79" s="61"/>
      <c r="QCI79" s="61"/>
      <c r="QCJ79" s="61"/>
      <c r="QCK79" s="61"/>
      <c r="QCL79" s="61"/>
      <c r="QCM79" s="61"/>
      <c r="QCN79" s="61"/>
      <c r="QCO79" s="61"/>
      <c r="QCP79" s="61"/>
      <c r="QCQ79" s="61"/>
      <c r="QCR79" s="61"/>
      <c r="QCS79" s="61"/>
      <c r="QCT79" s="61"/>
      <c r="QCU79" s="61"/>
      <c r="QCV79" s="61"/>
      <c r="QCW79" s="61"/>
      <c r="QCX79" s="61"/>
      <c r="QCY79" s="61"/>
      <c r="QCZ79" s="61"/>
      <c r="QDA79" s="61"/>
      <c r="QDB79" s="61"/>
      <c r="QDC79" s="61"/>
      <c r="QDD79" s="61"/>
      <c r="QDE79" s="61"/>
      <c r="QDF79" s="61"/>
      <c r="QDG79" s="61"/>
      <c r="QDH79" s="61"/>
      <c r="QDI79" s="61"/>
      <c r="QDJ79" s="61"/>
      <c r="QDK79" s="61"/>
      <c r="QDL79" s="61"/>
      <c r="QDM79" s="61"/>
      <c r="QDN79" s="61"/>
      <c r="QDO79" s="61"/>
      <c r="QDP79" s="61"/>
      <c r="QDQ79" s="61"/>
      <c r="QDR79" s="61"/>
      <c r="QDS79" s="61"/>
      <c r="QDT79" s="61"/>
      <c r="QDU79" s="61"/>
      <c r="QDV79" s="61"/>
      <c r="QDW79" s="61"/>
      <c r="QDX79" s="61"/>
      <c r="QDY79" s="61"/>
      <c r="QDZ79" s="61"/>
      <c r="QEA79" s="61"/>
      <c r="QEB79" s="61"/>
      <c r="QEC79" s="61"/>
      <c r="QED79" s="61"/>
      <c r="QEE79" s="61"/>
      <c r="QEF79" s="61"/>
      <c r="QEG79" s="61"/>
      <c r="QEH79" s="61"/>
      <c r="QEI79" s="61"/>
      <c r="QEJ79" s="61"/>
      <c r="QEK79" s="61"/>
      <c r="QEL79" s="61"/>
      <c r="QEM79" s="61"/>
      <c r="QEN79" s="61"/>
      <c r="QEO79" s="61"/>
      <c r="QEP79" s="61"/>
      <c r="QEQ79" s="61"/>
      <c r="QER79" s="61"/>
      <c r="QES79" s="61"/>
      <c r="QET79" s="61"/>
      <c r="QEU79" s="61"/>
      <c r="QEV79" s="61"/>
      <c r="QEW79" s="61"/>
      <c r="QEX79" s="61"/>
      <c r="QEY79" s="61"/>
      <c r="QEZ79" s="61"/>
      <c r="QFA79" s="61"/>
      <c r="QFB79" s="61"/>
      <c r="QFC79" s="61"/>
      <c r="QFD79" s="61"/>
      <c r="QFE79" s="61"/>
      <c r="QFF79" s="61"/>
      <c r="QFG79" s="61"/>
      <c r="QFH79" s="61"/>
      <c r="QFI79" s="61"/>
      <c r="QFJ79" s="61"/>
      <c r="QFK79" s="61"/>
      <c r="QFL79" s="61"/>
      <c r="QFM79" s="61"/>
      <c r="QFN79" s="61"/>
      <c r="QFO79" s="61"/>
      <c r="QFP79" s="61"/>
      <c r="QFQ79" s="61"/>
      <c r="QFR79" s="61"/>
      <c r="QFS79" s="61"/>
      <c r="QFT79" s="61"/>
      <c r="QFU79" s="61"/>
      <c r="QFV79" s="61"/>
      <c r="QFW79" s="61"/>
      <c r="QFX79" s="61"/>
      <c r="QFY79" s="61"/>
      <c r="QFZ79" s="61"/>
      <c r="QGA79" s="61"/>
      <c r="QGB79" s="61"/>
      <c r="QGC79" s="61"/>
      <c r="QGD79" s="61"/>
      <c r="QGE79" s="61"/>
      <c r="QGF79" s="61"/>
      <c r="QGG79" s="61"/>
      <c r="QGH79" s="61"/>
      <c r="QGI79" s="61"/>
      <c r="QGJ79" s="61"/>
      <c r="QGK79" s="61"/>
      <c r="QGL79" s="61"/>
      <c r="QGM79" s="61"/>
      <c r="QGN79" s="61"/>
      <c r="QGO79" s="61"/>
      <c r="QGP79" s="61"/>
      <c r="QGQ79" s="61"/>
      <c r="QGR79" s="61"/>
      <c r="QGS79" s="61"/>
      <c r="QGT79" s="61"/>
      <c r="QGU79" s="61"/>
      <c r="QGV79" s="61"/>
      <c r="QGW79" s="61"/>
      <c r="QGX79" s="61"/>
      <c r="QGY79" s="61"/>
      <c r="QGZ79" s="61"/>
      <c r="QHA79" s="61"/>
      <c r="QHB79" s="61"/>
      <c r="QHC79" s="61"/>
      <c r="QHD79" s="61"/>
      <c r="QHE79" s="61"/>
      <c r="QHF79" s="61"/>
      <c r="QHG79" s="61"/>
      <c r="QHH79" s="61"/>
      <c r="QHI79" s="61"/>
      <c r="QHJ79" s="61"/>
      <c r="QHK79" s="61"/>
      <c r="QHL79" s="61"/>
      <c r="QHM79" s="61"/>
      <c r="QHN79" s="61"/>
      <c r="QHO79" s="61"/>
      <c r="QHP79" s="61"/>
      <c r="QHQ79" s="61"/>
      <c r="QHR79" s="61"/>
      <c r="QHS79" s="61"/>
      <c r="QHT79" s="61"/>
      <c r="QHU79" s="61"/>
      <c r="QHV79" s="61"/>
      <c r="QHW79" s="61"/>
      <c r="QHX79" s="61"/>
      <c r="QHY79" s="61"/>
      <c r="QHZ79" s="61"/>
      <c r="QIA79" s="61"/>
      <c r="QIB79" s="61"/>
      <c r="QIC79" s="61"/>
      <c r="QID79" s="61"/>
      <c r="QIE79" s="61"/>
      <c r="QIF79" s="61"/>
      <c r="QIG79" s="61"/>
      <c r="QIH79" s="61"/>
      <c r="QII79" s="61"/>
      <c r="QIJ79" s="61"/>
      <c r="QIK79" s="61"/>
      <c r="QIL79" s="61"/>
      <c r="QIM79" s="61"/>
      <c r="QIN79" s="61"/>
      <c r="QIO79" s="61"/>
      <c r="QIP79" s="61"/>
      <c r="QIQ79" s="61"/>
      <c r="QIR79" s="61"/>
      <c r="QIS79" s="61"/>
      <c r="QIT79" s="61"/>
      <c r="QIU79" s="61"/>
      <c r="QIV79" s="61"/>
      <c r="QIW79" s="61"/>
      <c r="QIX79" s="61"/>
      <c r="QIY79" s="61"/>
      <c r="QIZ79" s="61"/>
      <c r="QJA79" s="61"/>
      <c r="QJB79" s="61"/>
      <c r="QJC79" s="61"/>
      <c r="QJD79" s="61"/>
      <c r="QJE79" s="61"/>
      <c r="QJF79" s="61"/>
      <c r="QJG79" s="61"/>
      <c r="QJH79" s="61"/>
      <c r="QJI79" s="61"/>
      <c r="QJJ79" s="61"/>
      <c r="QJK79" s="61"/>
      <c r="QJL79" s="61"/>
      <c r="QJM79" s="61"/>
      <c r="QJN79" s="61"/>
      <c r="QJO79" s="61"/>
      <c r="QJP79" s="61"/>
      <c r="QJQ79" s="61"/>
      <c r="QJR79" s="61"/>
      <c r="QJS79" s="61"/>
      <c r="QJT79" s="61"/>
      <c r="QJU79" s="61"/>
      <c r="QJV79" s="61"/>
      <c r="QJW79" s="61"/>
      <c r="QJX79" s="61"/>
      <c r="QJY79" s="61"/>
      <c r="QJZ79" s="61"/>
      <c r="QKA79" s="61"/>
      <c r="QKB79" s="61"/>
      <c r="QKC79" s="61"/>
      <c r="QKD79" s="61"/>
      <c r="QKE79" s="61"/>
      <c r="QKF79" s="61"/>
      <c r="QKG79" s="61"/>
      <c r="QKH79" s="61"/>
      <c r="QKI79" s="61"/>
      <c r="QKJ79" s="61"/>
      <c r="QKK79" s="61"/>
      <c r="QKL79" s="61"/>
      <c r="QKM79" s="61"/>
      <c r="QKN79" s="61"/>
      <c r="QKO79" s="61"/>
      <c r="QKP79" s="61"/>
      <c r="QKQ79" s="61"/>
      <c r="QKR79" s="61"/>
      <c r="QKS79" s="61"/>
      <c r="QKT79" s="61"/>
      <c r="QKU79" s="61"/>
      <c r="QKV79" s="61"/>
      <c r="QKW79" s="61"/>
      <c r="QKX79" s="61"/>
      <c r="QKY79" s="61"/>
      <c r="QKZ79" s="61"/>
      <c r="QLA79" s="61"/>
      <c r="QLB79" s="61"/>
      <c r="QLC79" s="61"/>
      <c r="QLD79" s="61"/>
      <c r="QLE79" s="61"/>
      <c r="QLF79" s="61"/>
      <c r="QLG79" s="61"/>
      <c r="QLH79" s="61"/>
      <c r="QLI79" s="61"/>
      <c r="QLJ79" s="61"/>
      <c r="QLK79" s="61"/>
      <c r="QLL79" s="61"/>
      <c r="QLM79" s="61"/>
      <c r="QLN79" s="61"/>
      <c r="QLO79" s="61"/>
      <c r="QLP79" s="61"/>
      <c r="QLQ79" s="61"/>
      <c r="QLR79" s="61"/>
      <c r="QLS79" s="61"/>
      <c r="QLT79" s="61"/>
      <c r="QLU79" s="61"/>
      <c r="QLV79" s="61"/>
      <c r="QLW79" s="61"/>
      <c r="QLX79" s="61"/>
      <c r="QLY79" s="61"/>
      <c r="QLZ79" s="61"/>
      <c r="QMA79" s="61"/>
      <c r="QMB79" s="61"/>
      <c r="QMC79" s="61"/>
      <c r="QMD79" s="61"/>
      <c r="QME79" s="61"/>
      <c r="QMF79" s="61"/>
      <c r="QMG79" s="61"/>
      <c r="QMH79" s="61"/>
      <c r="QMI79" s="61"/>
      <c r="QMJ79" s="61"/>
      <c r="QMK79" s="61"/>
      <c r="QML79" s="61"/>
      <c r="QMM79" s="61"/>
      <c r="QMN79" s="61"/>
      <c r="QMO79" s="61"/>
      <c r="QMP79" s="61"/>
      <c r="QMQ79" s="61"/>
      <c r="QMR79" s="61"/>
      <c r="QMS79" s="61"/>
      <c r="QMT79" s="61"/>
      <c r="QMU79" s="61"/>
      <c r="QMV79" s="61"/>
      <c r="QMW79" s="61"/>
      <c r="QMX79" s="61"/>
      <c r="QMY79" s="61"/>
      <c r="QMZ79" s="61"/>
      <c r="QNA79" s="61"/>
      <c r="QNB79" s="61"/>
      <c r="QNC79" s="61"/>
      <c r="QND79" s="61"/>
      <c r="QNE79" s="61"/>
      <c r="QNF79" s="61"/>
      <c r="QNG79" s="61"/>
      <c r="QNH79" s="61"/>
      <c r="QNI79" s="61"/>
      <c r="QNJ79" s="61"/>
      <c r="QNK79" s="61"/>
      <c r="QNL79" s="61"/>
      <c r="QNM79" s="61"/>
      <c r="QNN79" s="61"/>
      <c r="QNO79" s="61"/>
      <c r="QNP79" s="61"/>
      <c r="QNQ79" s="61"/>
      <c r="QNR79" s="61"/>
      <c r="QNS79" s="61"/>
      <c r="QNT79" s="61"/>
      <c r="QNU79" s="61"/>
      <c r="QNV79" s="61"/>
      <c r="QNW79" s="61"/>
      <c r="QNX79" s="61"/>
      <c r="QNY79" s="61"/>
      <c r="QNZ79" s="61"/>
      <c r="QOA79" s="61"/>
      <c r="QOB79" s="61"/>
      <c r="QOC79" s="61"/>
      <c r="QOD79" s="61"/>
      <c r="QOE79" s="61"/>
      <c r="QOF79" s="61"/>
      <c r="QOG79" s="61"/>
      <c r="QOH79" s="61"/>
      <c r="QOI79" s="61"/>
      <c r="QOJ79" s="61"/>
      <c r="QOK79" s="61"/>
      <c r="QOL79" s="61"/>
      <c r="QOM79" s="61"/>
      <c r="QON79" s="61"/>
      <c r="QOO79" s="61"/>
      <c r="QOP79" s="61"/>
      <c r="QOQ79" s="61"/>
      <c r="QOR79" s="61"/>
      <c r="QOS79" s="61"/>
      <c r="QOT79" s="61"/>
      <c r="QOU79" s="61"/>
      <c r="QOV79" s="61"/>
      <c r="QOW79" s="61"/>
      <c r="QOX79" s="61"/>
      <c r="QOY79" s="61"/>
      <c r="QOZ79" s="61"/>
      <c r="QPA79" s="61"/>
      <c r="QPB79" s="61"/>
      <c r="QPC79" s="61"/>
      <c r="QPD79" s="61"/>
      <c r="QPE79" s="61"/>
      <c r="QPF79" s="61"/>
      <c r="QPG79" s="61"/>
      <c r="QPH79" s="61"/>
      <c r="QPI79" s="61"/>
      <c r="QPJ79" s="61"/>
      <c r="QPK79" s="61"/>
      <c r="QPL79" s="61"/>
      <c r="QPM79" s="61"/>
      <c r="QPN79" s="61"/>
      <c r="QPO79" s="61"/>
      <c r="QPP79" s="61"/>
      <c r="QPQ79" s="61"/>
      <c r="QPR79" s="61"/>
      <c r="QPS79" s="61"/>
      <c r="QPT79" s="61"/>
      <c r="QPU79" s="61"/>
      <c r="QPV79" s="61"/>
      <c r="QPW79" s="61"/>
      <c r="QPX79" s="61"/>
      <c r="QPY79" s="61"/>
      <c r="QPZ79" s="61"/>
      <c r="QQA79" s="61"/>
      <c r="QQB79" s="61"/>
      <c r="QQC79" s="61"/>
      <c r="QQD79" s="61"/>
      <c r="QQE79" s="61"/>
      <c r="QQF79" s="61"/>
      <c r="QQG79" s="61"/>
      <c r="QQH79" s="61"/>
      <c r="QQI79" s="61"/>
      <c r="QQJ79" s="61"/>
      <c r="QQK79" s="61"/>
      <c r="QQL79" s="61"/>
      <c r="QQM79" s="61"/>
      <c r="QQN79" s="61"/>
      <c r="QQO79" s="61"/>
      <c r="QQP79" s="61"/>
      <c r="QQQ79" s="61"/>
      <c r="QQR79" s="61"/>
      <c r="QQS79" s="61"/>
      <c r="QQT79" s="61"/>
      <c r="QQU79" s="61"/>
      <c r="QQV79" s="61"/>
      <c r="QQW79" s="61"/>
      <c r="QQX79" s="61"/>
      <c r="QQY79" s="61"/>
      <c r="QQZ79" s="61"/>
      <c r="QRA79" s="61"/>
      <c r="QRB79" s="61"/>
      <c r="QRC79" s="61"/>
      <c r="QRD79" s="61"/>
      <c r="QRE79" s="61"/>
      <c r="QRF79" s="61"/>
      <c r="QRG79" s="61"/>
      <c r="QRH79" s="61"/>
      <c r="QRI79" s="61"/>
      <c r="QRJ79" s="61"/>
      <c r="QRK79" s="61"/>
      <c r="QRL79" s="61"/>
      <c r="QRM79" s="61"/>
      <c r="QRN79" s="61"/>
      <c r="QRO79" s="61"/>
      <c r="QRP79" s="61"/>
      <c r="QRQ79" s="61"/>
      <c r="QRR79" s="61"/>
      <c r="QRS79" s="61"/>
      <c r="QRT79" s="61"/>
      <c r="QRU79" s="61"/>
      <c r="QRV79" s="61"/>
      <c r="QRW79" s="61"/>
      <c r="QRX79" s="61"/>
      <c r="QRY79" s="61"/>
      <c r="QRZ79" s="61"/>
      <c r="QSA79" s="61"/>
      <c r="QSB79" s="61"/>
      <c r="QSC79" s="61"/>
      <c r="QSD79" s="61"/>
      <c r="QSE79" s="61"/>
      <c r="QSF79" s="61"/>
      <c r="QSG79" s="61"/>
      <c r="QSH79" s="61"/>
      <c r="QSI79" s="61"/>
      <c r="QSJ79" s="61"/>
      <c r="QSK79" s="61"/>
      <c r="QSL79" s="61"/>
      <c r="QSM79" s="61"/>
      <c r="QSN79" s="61"/>
      <c r="QSO79" s="61"/>
      <c r="QSP79" s="61"/>
      <c r="QSQ79" s="61"/>
      <c r="QSR79" s="61"/>
      <c r="QSS79" s="61"/>
      <c r="QST79" s="61"/>
      <c r="QSU79" s="61"/>
      <c r="QSV79" s="61"/>
      <c r="QSW79" s="61"/>
      <c r="QSX79" s="61"/>
      <c r="QSY79" s="61"/>
      <c r="QSZ79" s="61"/>
      <c r="QTA79" s="61"/>
      <c r="QTB79" s="61"/>
      <c r="QTC79" s="61"/>
      <c r="QTD79" s="61"/>
      <c r="QTE79" s="61"/>
      <c r="QTF79" s="61"/>
      <c r="QTG79" s="61"/>
      <c r="QTH79" s="61"/>
      <c r="QTI79" s="61"/>
      <c r="QTJ79" s="61"/>
      <c r="QTK79" s="61"/>
      <c r="QTL79" s="61"/>
      <c r="QTM79" s="61"/>
      <c r="QTN79" s="61"/>
      <c r="QTO79" s="61"/>
      <c r="QTP79" s="61"/>
      <c r="QTQ79" s="61"/>
      <c r="QTR79" s="61"/>
      <c r="QTS79" s="61"/>
      <c r="QTT79" s="61"/>
      <c r="QTU79" s="61"/>
      <c r="QTV79" s="61"/>
      <c r="QTW79" s="61"/>
      <c r="QTX79" s="61"/>
      <c r="QTY79" s="61"/>
      <c r="QTZ79" s="61"/>
      <c r="QUA79" s="61"/>
      <c r="QUB79" s="61"/>
      <c r="QUC79" s="61"/>
      <c r="QUD79" s="61"/>
      <c r="QUE79" s="61"/>
      <c r="QUF79" s="61"/>
      <c r="QUG79" s="61"/>
      <c r="QUH79" s="61"/>
      <c r="QUI79" s="61"/>
      <c r="QUJ79" s="61"/>
      <c r="QUK79" s="61"/>
      <c r="QUL79" s="61"/>
      <c r="QUM79" s="61"/>
      <c r="QUN79" s="61"/>
      <c r="QUO79" s="61"/>
      <c r="QUP79" s="61"/>
      <c r="QUQ79" s="61"/>
      <c r="QUR79" s="61"/>
      <c r="QUS79" s="61"/>
      <c r="QUT79" s="61"/>
      <c r="QUU79" s="61"/>
      <c r="QUV79" s="61"/>
      <c r="QUW79" s="61"/>
      <c r="QUX79" s="61"/>
      <c r="QUY79" s="61"/>
      <c r="QUZ79" s="61"/>
      <c r="QVA79" s="61"/>
      <c r="QVB79" s="61"/>
      <c r="QVC79" s="61"/>
      <c r="QVD79" s="61"/>
      <c r="QVE79" s="61"/>
      <c r="QVF79" s="61"/>
      <c r="QVG79" s="61"/>
      <c r="QVH79" s="61"/>
      <c r="QVI79" s="61"/>
      <c r="QVJ79" s="61"/>
      <c r="QVK79" s="61"/>
      <c r="QVL79" s="61"/>
      <c r="QVM79" s="61"/>
      <c r="QVN79" s="61"/>
      <c r="QVO79" s="61"/>
      <c r="QVP79" s="61"/>
      <c r="QVQ79" s="61"/>
      <c r="QVR79" s="61"/>
      <c r="QVS79" s="61"/>
      <c r="QVT79" s="61"/>
      <c r="QVU79" s="61"/>
      <c r="QVV79" s="61"/>
      <c r="QVW79" s="61"/>
      <c r="QVX79" s="61"/>
      <c r="QVY79" s="61"/>
      <c r="QVZ79" s="61"/>
      <c r="QWA79" s="61"/>
      <c r="QWB79" s="61"/>
      <c r="QWC79" s="61"/>
      <c r="QWD79" s="61"/>
      <c r="QWE79" s="61"/>
      <c r="QWF79" s="61"/>
      <c r="QWG79" s="61"/>
      <c r="QWH79" s="61"/>
      <c r="QWI79" s="61"/>
      <c r="QWJ79" s="61"/>
      <c r="QWK79" s="61"/>
      <c r="QWL79" s="61"/>
      <c r="QWM79" s="61"/>
      <c r="QWN79" s="61"/>
      <c r="QWO79" s="61"/>
      <c r="QWP79" s="61"/>
      <c r="QWQ79" s="61"/>
      <c r="QWR79" s="61"/>
      <c r="QWS79" s="61"/>
      <c r="QWT79" s="61"/>
      <c r="QWU79" s="61"/>
      <c r="QWV79" s="61"/>
      <c r="QWW79" s="61"/>
      <c r="QWX79" s="61"/>
      <c r="QWY79" s="61"/>
      <c r="QWZ79" s="61"/>
      <c r="QXA79" s="61"/>
      <c r="QXB79" s="61"/>
      <c r="QXC79" s="61"/>
      <c r="QXD79" s="61"/>
      <c r="QXE79" s="61"/>
      <c r="QXF79" s="61"/>
      <c r="QXG79" s="61"/>
      <c r="QXH79" s="61"/>
      <c r="QXI79" s="61"/>
      <c r="QXJ79" s="61"/>
      <c r="QXK79" s="61"/>
      <c r="QXL79" s="61"/>
      <c r="QXM79" s="61"/>
      <c r="QXN79" s="61"/>
      <c r="QXO79" s="61"/>
      <c r="QXP79" s="61"/>
      <c r="QXQ79" s="61"/>
      <c r="QXR79" s="61"/>
      <c r="QXS79" s="61"/>
      <c r="QXT79" s="61"/>
      <c r="QXU79" s="61"/>
      <c r="QXV79" s="61"/>
      <c r="QXW79" s="61"/>
      <c r="QXX79" s="61"/>
      <c r="QXY79" s="61"/>
      <c r="QXZ79" s="61"/>
      <c r="QYA79" s="61"/>
      <c r="QYB79" s="61"/>
      <c r="QYC79" s="61"/>
      <c r="QYD79" s="61"/>
      <c r="QYE79" s="61"/>
      <c r="QYF79" s="61"/>
      <c r="QYG79" s="61"/>
      <c r="QYH79" s="61"/>
      <c r="QYI79" s="61"/>
      <c r="QYJ79" s="61"/>
      <c r="QYK79" s="61"/>
      <c r="QYL79" s="61"/>
      <c r="QYM79" s="61"/>
      <c r="QYN79" s="61"/>
      <c r="QYO79" s="61"/>
      <c r="QYP79" s="61"/>
      <c r="QYQ79" s="61"/>
      <c r="QYR79" s="61"/>
      <c r="QYS79" s="61"/>
      <c r="QYT79" s="61"/>
      <c r="QYU79" s="61"/>
      <c r="QYV79" s="61"/>
      <c r="QYW79" s="61"/>
      <c r="QYX79" s="61"/>
      <c r="QYY79" s="61"/>
      <c r="QYZ79" s="61"/>
      <c r="QZA79" s="61"/>
      <c r="QZB79" s="61"/>
      <c r="QZC79" s="61"/>
      <c r="QZD79" s="61"/>
      <c r="QZE79" s="61"/>
      <c r="QZF79" s="61"/>
      <c r="QZG79" s="61"/>
      <c r="QZH79" s="61"/>
      <c r="QZI79" s="61"/>
      <c r="QZJ79" s="61"/>
      <c r="QZK79" s="61"/>
      <c r="QZL79" s="61"/>
      <c r="QZM79" s="61"/>
      <c r="QZN79" s="61"/>
      <c r="QZO79" s="61"/>
      <c r="QZP79" s="61"/>
      <c r="QZQ79" s="61"/>
      <c r="QZR79" s="61"/>
      <c r="QZS79" s="61"/>
      <c r="QZT79" s="61"/>
      <c r="QZU79" s="61"/>
      <c r="QZV79" s="61"/>
      <c r="QZW79" s="61"/>
      <c r="QZX79" s="61"/>
      <c r="QZY79" s="61"/>
      <c r="QZZ79" s="61"/>
      <c r="RAA79" s="61"/>
      <c r="RAB79" s="61"/>
      <c r="RAC79" s="61"/>
      <c r="RAD79" s="61"/>
      <c r="RAE79" s="61"/>
      <c r="RAF79" s="61"/>
      <c r="RAG79" s="61"/>
      <c r="RAH79" s="61"/>
      <c r="RAI79" s="61"/>
      <c r="RAJ79" s="61"/>
      <c r="RAK79" s="61"/>
      <c r="RAL79" s="61"/>
      <c r="RAM79" s="61"/>
      <c r="RAN79" s="61"/>
      <c r="RAO79" s="61"/>
      <c r="RAP79" s="61"/>
      <c r="RAQ79" s="61"/>
      <c r="RAR79" s="61"/>
      <c r="RAS79" s="61"/>
      <c r="RAT79" s="61"/>
      <c r="RAU79" s="61"/>
      <c r="RAV79" s="61"/>
      <c r="RAW79" s="61"/>
      <c r="RAX79" s="61"/>
      <c r="RAY79" s="61"/>
      <c r="RAZ79" s="61"/>
      <c r="RBA79" s="61"/>
      <c r="RBB79" s="61"/>
      <c r="RBC79" s="61"/>
      <c r="RBD79" s="61"/>
      <c r="RBE79" s="61"/>
      <c r="RBF79" s="61"/>
      <c r="RBG79" s="61"/>
      <c r="RBH79" s="61"/>
      <c r="RBI79" s="61"/>
      <c r="RBJ79" s="61"/>
      <c r="RBK79" s="61"/>
      <c r="RBL79" s="61"/>
      <c r="RBM79" s="61"/>
      <c r="RBN79" s="61"/>
      <c r="RBO79" s="61"/>
      <c r="RBP79" s="61"/>
      <c r="RBQ79" s="61"/>
      <c r="RBR79" s="61"/>
      <c r="RBS79" s="61"/>
      <c r="RBT79" s="61"/>
      <c r="RBU79" s="61"/>
      <c r="RBV79" s="61"/>
      <c r="RBW79" s="61"/>
      <c r="RBX79" s="61"/>
      <c r="RBY79" s="61"/>
      <c r="RBZ79" s="61"/>
      <c r="RCA79" s="61"/>
      <c r="RCB79" s="61"/>
      <c r="RCC79" s="61"/>
      <c r="RCD79" s="61"/>
      <c r="RCE79" s="61"/>
      <c r="RCF79" s="61"/>
      <c r="RCG79" s="61"/>
      <c r="RCH79" s="61"/>
      <c r="RCI79" s="61"/>
      <c r="RCJ79" s="61"/>
      <c r="RCK79" s="61"/>
      <c r="RCL79" s="61"/>
      <c r="RCM79" s="61"/>
      <c r="RCN79" s="61"/>
      <c r="RCO79" s="61"/>
      <c r="RCP79" s="61"/>
      <c r="RCQ79" s="61"/>
      <c r="RCR79" s="61"/>
      <c r="RCS79" s="61"/>
      <c r="RCT79" s="61"/>
      <c r="RCU79" s="61"/>
      <c r="RCV79" s="61"/>
      <c r="RCW79" s="61"/>
      <c r="RCX79" s="61"/>
      <c r="RCY79" s="61"/>
      <c r="RCZ79" s="61"/>
      <c r="RDA79" s="61"/>
      <c r="RDB79" s="61"/>
      <c r="RDC79" s="61"/>
      <c r="RDD79" s="61"/>
      <c r="RDE79" s="61"/>
      <c r="RDF79" s="61"/>
      <c r="RDG79" s="61"/>
      <c r="RDH79" s="61"/>
      <c r="RDI79" s="61"/>
      <c r="RDJ79" s="61"/>
      <c r="RDK79" s="61"/>
      <c r="RDL79" s="61"/>
      <c r="RDM79" s="61"/>
      <c r="RDN79" s="61"/>
      <c r="RDO79" s="61"/>
      <c r="RDP79" s="61"/>
      <c r="RDQ79" s="61"/>
      <c r="RDR79" s="61"/>
      <c r="RDS79" s="61"/>
      <c r="RDT79" s="61"/>
      <c r="RDU79" s="61"/>
      <c r="RDV79" s="61"/>
      <c r="RDW79" s="61"/>
      <c r="RDX79" s="61"/>
      <c r="RDY79" s="61"/>
      <c r="RDZ79" s="61"/>
      <c r="REA79" s="61"/>
      <c r="REB79" s="61"/>
      <c r="REC79" s="61"/>
      <c r="RED79" s="61"/>
      <c r="REE79" s="61"/>
      <c r="REF79" s="61"/>
      <c r="REG79" s="61"/>
      <c r="REH79" s="61"/>
      <c r="REI79" s="61"/>
      <c r="REJ79" s="61"/>
      <c r="REK79" s="61"/>
      <c r="REL79" s="61"/>
      <c r="REM79" s="61"/>
      <c r="REN79" s="61"/>
      <c r="REO79" s="61"/>
      <c r="REP79" s="61"/>
      <c r="REQ79" s="61"/>
      <c r="RER79" s="61"/>
      <c r="RES79" s="61"/>
      <c r="RET79" s="61"/>
      <c r="REU79" s="61"/>
      <c r="REV79" s="61"/>
      <c r="REW79" s="61"/>
      <c r="REX79" s="61"/>
      <c r="REY79" s="61"/>
      <c r="REZ79" s="61"/>
      <c r="RFA79" s="61"/>
      <c r="RFB79" s="61"/>
      <c r="RFC79" s="61"/>
      <c r="RFD79" s="61"/>
      <c r="RFE79" s="61"/>
      <c r="RFF79" s="61"/>
      <c r="RFG79" s="61"/>
      <c r="RFH79" s="61"/>
      <c r="RFI79" s="61"/>
      <c r="RFJ79" s="61"/>
      <c r="RFK79" s="61"/>
      <c r="RFL79" s="61"/>
      <c r="RFM79" s="61"/>
      <c r="RFN79" s="61"/>
      <c r="RFO79" s="61"/>
      <c r="RFP79" s="61"/>
      <c r="RFQ79" s="61"/>
      <c r="RFR79" s="61"/>
      <c r="RFS79" s="61"/>
      <c r="RFT79" s="61"/>
      <c r="RFU79" s="61"/>
      <c r="RFV79" s="61"/>
      <c r="RFW79" s="61"/>
      <c r="RFX79" s="61"/>
      <c r="RFY79" s="61"/>
      <c r="RFZ79" s="61"/>
      <c r="RGA79" s="61"/>
      <c r="RGB79" s="61"/>
      <c r="RGC79" s="61"/>
      <c r="RGD79" s="61"/>
      <c r="RGE79" s="61"/>
      <c r="RGF79" s="61"/>
      <c r="RGG79" s="61"/>
      <c r="RGH79" s="61"/>
      <c r="RGI79" s="61"/>
      <c r="RGJ79" s="61"/>
      <c r="RGK79" s="61"/>
      <c r="RGL79" s="61"/>
      <c r="RGM79" s="61"/>
      <c r="RGN79" s="61"/>
      <c r="RGO79" s="61"/>
      <c r="RGP79" s="61"/>
      <c r="RGQ79" s="61"/>
      <c r="RGR79" s="61"/>
      <c r="RGS79" s="61"/>
      <c r="RGT79" s="61"/>
      <c r="RGU79" s="61"/>
      <c r="RGV79" s="61"/>
      <c r="RGW79" s="61"/>
      <c r="RGX79" s="61"/>
      <c r="RGY79" s="61"/>
      <c r="RGZ79" s="61"/>
      <c r="RHA79" s="61"/>
      <c r="RHB79" s="61"/>
      <c r="RHC79" s="61"/>
      <c r="RHD79" s="61"/>
      <c r="RHE79" s="61"/>
      <c r="RHF79" s="61"/>
      <c r="RHG79" s="61"/>
      <c r="RHH79" s="61"/>
      <c r="RHI79" s="61"/>
      <c r="RHJ79" s="61"/>
      <c r="RHK79" s="61"/>
      <c r="RHL79" s="61"/>
      <c r="RHM79" s="61"/>
      <c r="RHN79" s="61"/>
      <c r="RHO79" s="61"/>
      <c r="RHP79" s="61"/>
      <c r="RHQ79" s="61"/>
      <c r="RHR79" s="61"/>
      <c r="RHS79" s="61"/>
      <c r="RHT79" s="61"/>
      <c r="RHU79" s="61"/>
      <c r="RHV79" s="61"/>
      <c r="RHW79" s="61"/>
      <c r="RHX79" s="61"/>
      <c r="RHY79" s="61"/>
      <c r="RHZ79" s="61"/>
      <c r="RIA79" s="61"/>
      <c r="RIB79" s="61"/>
      <c r="RIC79" s="61"/>
      <c r="RID79" s="61"/>
      <c r="RIE79" s="61"/>
      <c r="RIF79" s="61"/>
      <c r="RIG79" s="61"/>
      <c r="RIH79" s="61"/>
      <c r="RII79" s="61"/>
      <c r="RIJ79" s="61"/>
      <c r="RIK79" s="61"/>
      <c r="RIL79" s="61"/>
      <c r="RIM79" s="61"/>
      <c r="RIN79" s="61"/>
      <c r="RIO79" s="61"/>
      <c r="RIP79" s="61"/>
      <c r="RIQ79" s="61"/>
      <c r="RIR79" s="61"/>
      <c r="RIS79" s="61"/>
      <c r="RIT79" s="61"/>
      <c r="RIU79" s="61"/>
      <c r="RIV79" s="61"/>
      <c r="RIW79" s="61"/>
      <c r="RIX79" s="61"/>
      <c r="RIY79" s="61"/>
      <c r="RIZ79" s="61"/>
      <c r="RJA79" s="61"/>
      <c r="RJB79" s="61"/>
      <c r="RJC79" s="61"/>
      <c r="RJD79" s="61"/>
      <c r="RJE79" s="61"/>
      <c r="RJF79" s="61"/>
      <c r="RJG79" s="61"/>
      <c r="RJH79" s="61"/>
      <c r="RJI79" s="61"/>
      <c r="RJJ79" s="61"/>
      <c r="RJK79" s="61"/>
      <c r="RJL79" s="61"/>
      <c r="RJM79" s="61"/>
      <c r="RJN79" s="61"/>
      <c r="RJO79" s="61"/>
      <c r="RJP79" s="61"/>
      <c r="RJQ79" s="61"/>
      <c r="RJR79" s="61"/>
      <c r="RJS79" s="61"/>
      <c r="RJT79" s="61"/>
      <c r="RJU79" s="61"/>
      <c r="RJV79" s="61"/>
      <c r="RJW79" s="61"/>
      <c r="RJX79" s="61"/>
      <c r="RJY79" s="61"/>
      <c r="RJZ79" s="61"/>
      <c r="RKA79" s="61"/>
      <c r="RKB79" s="61"/>
      <c r="RKC79" s="61"/>
      <c r="RKD79" s="61"/>
      <c r="RKE79" s="61"/>
      <c r="RKF79" s="61"/>
      <c r="RKG79" s="61"/>
      <c r="RKH79" s="61"/>
      <c r="RKI79" s="61"/>
      <c r="RKJ79" s="61"/>
      <c r="RKK79" s="61"/>
      <c r="RKL79" s="61"/>
      <c r="RKM79" s="61"/>
      <c r="RKN79" s="61"/>
      <c r="RKO79" s="61"/>
      <c r="RKP79" s="61"/>
      <c r="RKQ79" s="61"/>
      <c r="RKR79" s="61"/>
      <c r="RKS79" s="61"/>
      <c r="RKT79" s="61"/>
      <c r="RKU79" s="61"/>
      <c r="RKV79" s="61"/>
      <c r="RKW79" s="61"/>
      <c r="RKX79" s="61"/>
      <c r="RKY79" s="61"/>
      <c r="RKZ79" s="61"/>
      <c r="RLA79" s="61"/>
      <c r="RLB79" s="61"/>
      <c r="RLC79" s="61"/>
      <c r="RLD79" s="61"/>
      <c r="RLE79" s="61"/>
      <c r="RLF79" s="61"/>
      <c r="RLG79" s="61"/>
      <c r="RLH79" s="61"/>
      <c r="RLI79" s="61"/>
      <c r="RLJ79" s="61"/>
      <c r="RLK79" s="61"/>
      <c r="RLL79" s="61"/>
      <c r="RLM79" s="61"/>
      <c r="RLN79" s="61"/>
      <c r="RLO79" s="61"/>
      <c r="RLP79" s="61"/>
      <c r="RLQ79" s="61"/>
      <c r="RLR79" s="61"/>
      <c r="RLS79" s="61"/>
      <c r="RLT79" s="61"/>
      <c r="RLU79" s="61"/>
      <c r="RLV79" s="61"/>
      <c r="RLW79" s="61"/>
      <c r="RLX79" s="61"/>
      <c r="RLY79" s="61"/>
      <c r="RLZ79" s="61"/>
      <c r="RMA79" s="61"/>
      <c r="RMB79" s="61"/>
      <c r="RMC79" s="61"/>
      <c r="RMD79" s="61"/>
      <c r="RME79" s="61"/>
      <c r="RMF79" s="61"/>
      <c r="RMG79" s="61"/>
      <c r="RMH79" s="61"/>
      <c r="RMI79" s="61"/>
      <c r="RMJ79" s="61"/>
      <c r="RMK79" s="61"/>
      <c r="RML79" s="61"/>
      <c r="RMM79" s="61"/>
      <c r="RMN79" s="61"/>
      <c r="RMO79" s="61"/>
      <c r="RMP79" s="61"/>
      <c r="RMQ79" s="61"/>
      <c r="RMR79" s="61"/>
      <c r="RMS79" s="61"/>
      <c r="RMT79" s="61"/>
      <c r="RMU79" s="61"/>
      <c r="RMV79" s="61"/>
      <c r="RMW79" s="61"/>
      <c r="RMX79" s="61"/>
      <c r="RMY79" s="61"/>
      <c r="RMZ79" s="61"/>
      <c r="RNA79" s="61"/>
      <c r="RNB79" s="61"/>
      <c r="RNC79" s="61"/>
      <c r="RND79" s="61"/>
      <c r="RNE79" s="61"/>
      <c r="RNF79" s="61"/>
      <c r="RNG79" s="61"/>
      <c r="RNH79" s="61"/>
      <c r="RNI79" s="61"/>
      <c r="RNJ79" s="61"/>
      <c r="RNK79" s="61"/>
      <c r="RNL79" s="61"/>
      <c r="RNM79" s="61"/>
      <c r="RNN79" s="61"/>
      <c r="RNO79" s="61"/>
      <c r="RNP79" s="61"/>
      <c r="RNQ79" s="61"/>
      <c r="RNR79" s="61"/>
      <c r="RNS79" s="61"/>
      <c r="RNT79" s="61"/>
      <c r="RNU79" s="61"/>
      <c r="RNV79" s="61"/>
      <c r="RNW79" s="61"/>
      <c r="RNX79" s="61"/>
      <c r="RNY79" s="61"/>
      <c r="RNZ79" s="61"/>
      <c r="ROA79" s="61"/>
      <c r="ROB79" s="61"/>
      <c r="ROC79" s="61"/>
      <c r="ROD79" s="61"/>
      <c r="ROE79" s="61"/>
      <c r="ROF79" s="61"/>
      <c r="ROG79" s="61"/>
      <c r="ROH79" s="61"/>
      <c r="ROI79" s="61"/>
      <c r="ROJ79" s="61"/>
      <c r="ROK79" s="61"/>
      <c r="ROL79" s="61"/>
      <c r="ROM79" s="61"/>
      <c r="RON79" s="61"/>
      <c r="ROO79" s="61"/>
      <c r="ROP79" s="61"/>
      <c r="ROQ79" s="61"/>
      <c r="ROR79" s="61"/>
      <c r="ROS79" s="61"/>
      <c r="ROT79" s="61"/>
      <c r="ROU79" s="61"/>
      <c r="ROV79" s="61"/>
      <c r="ROW79" s="61"/>
      <c r="ROX79" s="61"/>
      <c r="ROY79" s="61"/>
      <c r="ROZ79" s="61"/>
      <c r="RPA79" s="61"/>
      <c r="RPB79" s="61"/>
      <c r="RPC79" s="61"/>
      <c r="RPD79" s="61"/>
      <c r="RPE79" s="61"/>
      <c r="RPF79" s="61"/>
      <c r="RPG79" s="61"/>
      <c r="RPH79" s="61"/>
      <c r="RPI79" s="61"/>
      <c r="RPJ79" s="61"/>
      <c r="RPK79" s="61"/>
      <c r="RPL79" s="61"/>
      <c r="RPM79" s="61"/>
      <c r="RPN79" s="61"/>
      <c r="RPO79" s="61"/>
      <c r="RPP79" s="61"/>
      <c r="RPQ79" s="61"/>
      <c r="RPR79" s="61"/>
      <c r="RPS79" s="61"/>
      <c r="RPT79" s="61"/>
      <c r="RPU79" s="61"/>
      <c r="RPV79" s="61"/>
      <c r="RPW79" s="61"/>
      <c r="RPX79" s="61"/>
      <c r="RPY79" s="61"/>
      <c r="RPZ79" s="61"/>
      <c r="RQA79" s="61"/>
      <c r="RQB79" s="61"/>
      <c r="RQC79" s="61"/>
      <c r="RQD79" s="61"/>
      <c r="RQE79" s="61"/>
      <c r="RQF79" s="61"/>
      <c r="RQG79" s="61"/>
      <c r="RQH79" s="61"/>
      <c r="RQI79" s="61"/>
      <c r="RQJ79" s="61"/>
      <c r="RQK79" s="61"/>
      <c r="RQL79" s="61"/>
      <c r="RQM79" s="61"/>
      <c r="RQN79" s="61"/>
      <c r="RQO79" s="61"/>
      <c r="RQP79" s="61"/>
      <c r="RQQ79" s="61"/>
      <c r="RQR79" s="61"/>
      <c r="RQS79" s="61"/>
      <c r="RQT79" s="61"/>
      <c r="RQU79" s="61"/>
      <c r="RQV79" s="61"/>
      <c r="RQW79" s="61"/>
      <c r="RQX79" s="61"/>
      <c r="RQY79" s="61"/>
      <c r="RQZ79" s="61"/>
      <c r="RRA79" s="61"/>
      <c r="RRB79" s="61"/>
      <c r="RRC79" s="61"/>
      <c r="RRD79" s="61"/>
      <c r="RRE79" s="61"/>
      <c r="RRF79" s="61"/>
      <c r="RRG79" s="61"/>
      <c r="RRH79" s="61"/>
      <c r="RRI79" s="61"/>
      <c r="RRJ79" s="61"/>
      <c r="RRK79" s="61"/>
      <c r="RRL79" s="61"/>
      <c r="RRM79" s="61"/>
      <c r="RRN79" s="61"/>
      <c r="RRO79" s="61"/>
      <c r="RRP79" s="61"/>
      <c r="RRQ79" s="61"/>
      <c r="RRR79" s="61"/>
      <c r="RRS79" s="61"/>
      <c r="RRT79" s="61"/>
      <c r="RRU79" s="61"/>
      <c r="RRV79" s="61"/>
      <c r="RRW79" s="61"/>
      <c r="RRX79" s="61"/>
      <c r="RRY79" s="61"/>
      <c r="RRZ79" s="61"/>
      <c r="RSA79" s="61"/>
      <c r="RSB79" s="61"/>
      <c r="RSC79" s="61"/>
      <c r="RSD79" s="61"/>
      <c r="RSE79" s="61"/>
      <c r="RSF79" s="61"/>
      <c r="RSG79" s="61"/>
      <c r="RSH79" s="61"/>
      <c r="RSI79" s="61"/>
      <c r="RSJ79" s="61"/>
      <c r="RSK79" s="61"/>
      <c r="RSL79" s="61"/>
      <c r="RSM79" s="61"/>
      <c r="RSN79" s="61"/>
      <c r="RSO79" s="61"/>
      <c r="RSP79" s="61"/>
      <c r="RSQ79" s="61"/>
      <c r="RSR79" s="61"/>
      <c r="RSS79" s="61"/>
      <c r="RST79" s="61"/>
      <c r="RSU79" s="61"/>
      <c r="RSV79" s="61"/>
      <c r="RSW79" s="61"/>
      <c r="RSX79" s="61"/>
      <c r="RSY79" s="61"/>
      <c r="RSZ79" s="61"/>
      <c r="RTA79" s="61"/>
      <c r="RTB79" s="61"/>
      <c r="RTC79" s="61"/>
      <c r="RTD79" s="61"/>
      <c r="RTE79" s="61"/>
      <c r="RTF79" s="61"/>
      <c r="RTG79" s="61"/>
      <c r="RTH79" s="61"/>
      <c r="RTI79" s="61"/>
      <c r="RTJ79" s="61"/>
      <c r="RTK79" s="61"/>
      <c r="RTL79" s="61"/>
      <c r="RTM79" s="61"/>
      <c r="RTN79" s="61"/>
      <c r="RTO79" s="61"/>
      <c r="RTP79" s="61"/>
      <c r="RTQ79" s="61"/>
      <c r="RTR79" s="61"/>
      <c r="RTS79" s="61"/>
      <c r="RTT79" s="61"/>
      <c r="RTU79" s="61"/>
      <c r="RTV79" s="61"/>
      <c r="RTW79" s="61"/>
      <c r="RTX79" s="61"/>
      <c r="RTY79" s="61"/>
      <c r="RTZ79" s="61"/>
      <c r="RUA79" s="61"/>
      <c r="RUB79" s="61"/>
      <c r="RUC79" s="61"/>
      <c r="RUD79" s="61"/>
      <c r="RUE79" s="61"/>
      <c r="RUF79" s="61"/>
      <c r="RUG79" s="61"/>
      <c r="RUH79" s="61"/>
      <c r="RUI79" s="61"/>
      <c r="RUJ79" s="61"/>
      <c r="RUK79" s="61"/>
      <c r="RUL79" s="61"/>
      <c r="RUM79" s="61"/>
      <c r="RUN79" s="61"/>
      <c r="RUO79" s="61"/>
      <c r="RUP79" s="61"/>
      <c r="RUQ79" s="61"/>
      <c r="RUR79" s="61"/>
      <c r="RUS79" s="61"/>
      <c r="RUT79" s="61"/>
      <c r="RUU79" s="61"/>
      <c r="RUV79" s="61"/>
      <c r="RUW79" s="61"/>
      <c r="RUX79" s="61"/>
      <c r="RUY79" s="61"/>
      <c r="RUZ79" s="61"/>
      <c r="RVA79" s="61"/>
      <c r="RVB79" s="61"/>
      <c r="RVC79" s="61"/>
      <c r="RVD79" s="61"/>
      <c r="RVE79" s="61"/>
      <c r="RVF79" s="61"/>
      <c r="RVG79" s="61"/>
      <c r="RVH79" s="61"/>
      <c r="RVI79" s="61"/>
      <c r="RVJ79" s="61"/>
      <c r="RVK79" s="61"/>
      <c r="RVL79" s="61"/>
      <c r="RVM79" s="61"/>
      <c r="RVN79" s="61"/>
      <c r="RVO79" s="61"/>
      <c r="RVP79" s="61"/>
      <c r="RVQ79" s="61"/>
      <c r="RVR79" s="61"/>
      <c r="RVS79" s="61"/>
      <c r="RVT79" s="61"/>
      <c r="RVU79" s="61"/>
      <c r="RVV79" s="61"/>
      <c r="RVW79" s="61"/>
      <c r="RVX79" s="61"/>
      <c r="RVY79" s="61"/>
      <c r="RVZ79" s="61"/>
      <c r="RWA79" s="61"/>
      <c r="RWB79" s="61"/>
      <c r="RWC79" s="61"/>
      <c r="RWD79" s="61"/>
      <c r="RWE79" s="61"/>
      <c r="RWF79" s="61"/>
      <c r="RWG79" s="61"/>
      <c r="RWH79" s="61"/>
      <c r="RWI79" s="61"/>
      <c r="RWJ79" s="61"/>
      <c r="RWK79" s="61"/>
      <c r="RWL79" s="61"/>
      <c r="RWM79" s="61"/>
      <c r="RWN79" s="61"/>
      <c r="RWO79" s="61"/>
      <c r="RWP79" s="61"/>
      <c r="RWQ79" s="61"/>
      <c r="RWR79" s="61"/>
      <c r="RWS79" s="61"/>
      <c r="RWT79" s="61"/>
      <c r="RWU79" s="61"/>
      <c r="RWV79" s="61"/>
      <c r="RWW79" s="61"/>
      <c r="RWX79" s="61"/>
      <c r="RWY79" s="61"/>
      <c r="RWZ79" s="61"/>
      <c r="RXA79" s="61"/>
      <c r="RXB79" s="61"/>
      <c r="RXC79" s="61"/>
      <c r="RXD79" s="61"/>
      <c r="RXE79" s="61"/>
      <c r="RXF79" s="61"/>
      <c r="RXG79" s="61"/>
      <c r="RXH79" s="61"/>
      <c r="RXI79" s="61"/>
      <c r="RXJ79" s="61"/>
      <c r="RXK79" s="61"/>
      <c r="RXL79" s="61"/>
      <c r="RXM79" s="61"/>
      <c r="RXN79" s="61"/>
      <c r="RXO79" s="61"/>
      <c r="RXP79" s="61"/>
      <c r="RXQ79" s="61"/>
      <c r="RXR79" s="61"/>
      <c r="RXS79" s="61"/>
      <c r="RXT79" s="61"/>
      <c r="RXU79" s="61"/>
      <c r="RXV79" s="61"/>
      <c r="RXW79" s="61"/>
      <c r="RXX79" s="61"/>
      <c r="RXY79" s="61"/>
      <c r="RXZ79" s="61"/>
      <c r="RYA79" s="61"/>
      <c r="RYB79" s="61"/>
      <c r="RYC79" s="61"/>
      <c r="RYD79" s="61"/>
      <c r="RYE79" s="61"/>
      <c r="RYF79" s="61"/>
      <c r="RYG79" s="61"/>
      <c r="RYH79" s="61"/>
      <c r="RYI79" s="61"/>
      <c r="RYJ79" s="61"/>
      <c r="RYK79" s="61"/>
      <c r="RYL79" s="61"/>
      <c r="RYM79" s="61"/>
      <c r="RYN79" s="61"/>
      <c r="RYO79" s="61"/>
      <c r="RYP79" s="61"/>
      <c r="RYQ79" s="61"/>
      <c r="RYR79" s="61"/>
      <c r="RYS79" s="61"/>
      <c r="RYT79" s="61"/>
      <c r="RYU79" s="61"/>
      <c r="RYV79" s="61"/>
      <c r="RYW79" s="61"/>
      <c r="RYX79" s="61"/>
      <c r="RYY79" s="61"/>
      <c r="RYZ79" s="61"/>
      <c r="RZA79" s="61"/>
      <c r="RZB79" s="61"/>
      <c r="RZC79" s="61"/>
      <c r="RZD79" s="61"/>
      <c r="RZE79" s="61"/>
      <c r="RZF79" s="61"/>
      <c r="RZG79" s="61"/>
      <c r="RZH79" s="61"/>
      <c r="RZI79" s="61"/>
      <c r="RZJ79" s="61"/>
      <c r="RZK79" s="61"/>
      <c r="RZL79" s="61"/>
      <c r="RZM79" s="61"/>
      <c r="RZN79" s="61"/>
      <c r="RZO79" s="61"/>
      <c r="RZP79" s="61"/>
      <c r="RZQ79" s="61"/>
      <c r="RZR79" s="61"/>
      <c r="RZS79" s="61"/>
      <c r="RZT79" s="61"/>
      <c r="RZU79" s="61"/>
      <c r="RZV79" s="61"/>
      <c r="RZW79" s="61"/>
      <c r="RZX79" s="61"/>
      <c r="RZY79" s="61"/>
      <c r="RZZ79" s="61"/>
      <c r="SAA79" s="61"/>
      <c r="SAB79" s="61"/>
      <c r="SAC79" s="61"/>
      <c r="SAD79" s="61"/>
      <c r="SAE79" s="61"/>
      <c r="SAF79" s="61"/>
      <c r="SAG79" s="61"/>
      <c r="SAH79" s="61"/>
      <c r="SAI79" s="61"/>
      <c r="SAJ79" s="61"/>
      <c r="SAK79" s="61"/>
      <c r="SAL79" s="61"/>
      <c r="SAM79" s="61"/>
      <c r="SAN79" s="61"/>
      <c r="SAO79" s="61"/>
      <c r="SAP79" s="61"/>
      <c r="SAQ79" s="61"/>
      <c r="SAR79" s="61"/>
      <c r="SAS79" s="61"/>
      <c r="SAT79" s="61"/>
      <c r="SAU79" s="61"/>
      <c r="SAV79" s="61"/>
      <c r="SAW79" s="61"/>
      <c r="SAX79" s="61"/>
      <c r="SAY79" s="61"/>
      <c r="SAZ79" s="61"/>
      <c r="SBA79" s="61"/>
      <c r="SBB79" s="61"/>
      <c r="SBC79" s="61"/>
      <c r="SBD79" s="61"/>
      <c r="SBE79" s="61"/>
      <c r="SBF79" s="61"/>
      <c r="SBG79" s="61"/>
      <c r="SBH79" s="61"/>
      <c r="SBI79" s="61"/>
      <c r="SBJ79" s="61"/>
      <c r="SBK79" s="61"/>
      <c r="SBL79" s="61"/>
      <c r="SBM79" s="61"/>
      <c r="SBN79" s="61"/>
      <c r="SBO79" s="61"/>
      <c r="SBP79" s="61"/>
      <c r="SBQ79" s="61"/>
      <c r="SBR79" s="61"/>
      <c r="SBS79" s="61"/>
      <c r="SBT79" s="61"/>
      <c r="SBU79" s="61"/>
      <c r="SBV79" s="61"/>
      <c r="SBW79" s="61"/>
      <c r="SBX79" s="61"/>
      <c r="SBY79" s="61"/>
      <c r="SBZ79" s="61"/>
      <c r="SCA79" s="61"/>
      <c r="SCB79" s="61"/>
      <c r="SCC79" s="61"/>
      <c r="SCD79" s="61"/>
      <c r="SCE79" s="61"/>
      <c r="SCF79" s="61"/>
      <c r="SCG79" s="61"/>
      <c r="SCH79" s="61"/>
      <c r="SCI79" s="61"/>
      <c r="SCJ79" s="61"/>
      <c r="SCK79" s="61"/>
      <c r="SCL79" s="61"/>
      <c r="SCM79" s="61"/>
      <c r="SCN79" s="61"/>
      <c r="SCO79" s="61"/>
      <c r="SCP79" s="61"/>
      <c r="SCQ79" s="61"/>
      <c r="SCR79" s="61"/>
      <c r="SCS79" s="61"/>
      <c r="SCT79" s="61"/>
      <c r="SCU79" s="61"/>
      <c r="SCV79" s="61"/>
      <c r="SCW79" s="61"/>
      <c r="SCX79" s="61"/>
      <c r="SCY79" s="61"/>
      <c r="SCZ79" s="61"/>
      <c r="SDA79" s="61"/>
      <c r="SDB79" s="61"/>
      <c r="SDC79" s="61"/>
      <c r="SDD79" s="61"/>
      <c r="SDE79" s="61"/>
      <c r="SDF79" s="61"/>
      <c r="SDG79" s="61"/>
      <c r="SDH79" s="61"/>
      <c r="SDI79" s="61"/>
      <c r="SDJ79" s="61"/>
      <c r="SDK79" s="61"/>
      <c r="SDL79" s="61"/>
      <c r="SDM79" s="61"/>
      <c r="SDN79" s="61"/>
      <c r="SDO79" s="61"/>
      <c r="SDP79" s="61"/>
      <c r="SDQ79" s="61"/>
      <c r="SDR79" s="61"/>
      <c r="SDS79" s="61"/>
      <c r="SDT79" s="61"/>
      <c r="SDU79" s="61"/>
      <c r="SDV79" s="61"/>
      <c r="SDW79" s="61"/>
      <c r="SDX79" s="61"/>
      <c r="SDY79" s="61"/>
      <c r="SDZ79" s="61"/>
      <c r="SEA79" s="61"/>
      <c r="SEB79" s="61"/>
      <c r="SEC79" s="61"/>
      <c r="SED79" s="61"/>
      <c r="SEE79" s="61"/>
      <c r="SEF79" s="61"/>
      <c r="SEG79" s="61"/>
      <c r="SEH79" s="61"/>
      <c r="SEI79" s="61"/>
      <c r="SEJ79" s="61"/>
      <c r="SEK79" s="61"/>
      <c r="SEL79" s="61"/>
      <c r="SEM79" s="61"/>
      <c r="SEN79" s="61"/>
      <c r="SEO79" s="61"/>
      <c r="SEP79" s="61"/>
      <c r="SEQ79" s="61"/>
      <c r="SER79" s="61"/>
      <c r="SES79" s="61"/>
      <c r="SET79" s="61"/>
      <c r="SEU79" s="61"/>
      <c r="SEV79" s="61"/>
      <c r="SEW79" s="61"/>
      <c r="SEX79" s="61"/>
      <c r="SEY79" s="61"/>
      <c r="SEZ79" s="61"/>
      <c r="SFA79" s="61"/>
      <c r="SFB79" s="61"/>
      <c r="SFC79" s="61"/>
      <c r="SFD79" s="61"/>
      <c r="SFE79" s="61"/>
      <c r="SFF79" s="61"/>
      <c r="SFG79" s="61"/>
      <c r="SFH79" s="61"/>
      <c r="SFI79" s="61"/>
      <c r="SFJ79" s="61"/>
      <c r="SFK79" s="61"/>
      <c r="SFL79" s="61"/>
      <c r="SFM79" s="61"/>
      <c r="SFN79" s="61"/>
      <c r="SFO79" s="61"/>
      <c r="SFP79" s="61"/>
      <c r="SFQ79" s="61"/>
      <c r="SFR79" s="61"/>
      <c r="SFS79" s="61"/>
      <c r="SFT79" s="61"/>
      <c r="SFU79" s="61"/>
      <c r="SFV79" s="61"/>
      <c r="SFW79" s="61"/>
      <c r="SFX79" s="61"/>
      <c r="SFY79" s="61"/>
      <c r="SFZ79" s="61"/>
      <c r="SGA79" s="61"/>
      <c r="SGB79" s="61"/>
      <c r="SGC79" s="61"/>
      <c r="SGD79" s="61"/>
      <c r="SGE79" s="61"/>
      <c r="SGF79" s="61"/>
      <c r="SGG79" s="61"/>
      <c r="SGH79" s="61"/>
      <c r="SGI79" s="61"/>
      <c r="SGJ79" s="61"/>
      <c r="SGK79" s="61"/>
      <c r="SGL79" s="61"/>
      <c r="SGM79" s="61"/>
      <c r="SGN79" s="61"/>
      <c r="SGO79" s="61"/>
      <c r="SGP79" s="61"/>
      <c r="SGQ79" s="61"/>
      <c r="SGR79" s="61"/>
      <c r="SGS79" s="61"/>
      <c r="SGT79" s="61"/>
      <c r="SGU79" s="61"/>
      <c r="SGV79" s="61"/>
      <c r="SGW79" s="61"/>
      <c r="SGX79" s="61"/>
      <c r="SGY79" s="61"/>
      <c r="SGZ79" s="61"/>
      <c r="SHA79" s="61"/>
      <c r="SHB79" s="61"/>
      <c r="SHC79" s="61"/>
      <c r="SHD79" s="61"/>
      <c r="SHE79" s="61"/>
      <c r="SHF79" s="61"/>
      <c r="SHG79" s="61"/>
      <c r="SHH79" s="61"/>
      <c r="SHI79" s="61"/>
      <c r="SHJ79" s="61"/>
      <c r="SHK79" s="61"/>
      <c r="SHL79" s="61"/>
      <c r="SHM79" s="61"/>
      <c r="SHN79" s="61"/>
      <c r="SHO79" s="61"/>
      <c r="SHP79" s="61"/>
      <c r="SHQ79" s="61"/>
      <c r="SHR79" s="61"/>
      <c r="SHS79" s="61"/>
      <c r="SHT79" s="61"/>
      <c r="SHU79" s="61"/>
      <c r="SHV79" s="61"/>
      <c r="SHW79" s="61"/>
      <c r="SHX79" s="61"/>
      <c r="SHY79" s="61"/>
      <c r="SHZ79" s="61"/>
      <c r="SIA79" s="61"/>
      <c r="SIB79" s="61"/>
      <c r="SIC79" s="61"/>
      <c r="SID79" s="61"/>
      <c r="SIE79" s="61"/>
      <c r="SIF79" s="61"/>
      <c r="SIG79" s="61"/>
      <c r="SIH79" s="61"/>
      <c r="SII79" s="61"/>
      <c r="SIJ79" s="61"/>
      <c r="SIK79" s="61"/>
      <c r="SIL79" s="61"/>
      <c r="SIM79" s="61"/>
      <c r="SIN79" s="61"/>
      <c r="SIO79" s="61"/>
      <c r="SIP79" s="61"/>
      <c r="SIQ79" s="61"/>
      <c r="SIR79" s="61"/>
      <c r="SIS79" s="61"/>
      <c r="SIT79" s="61"/>
      <c r="SIU79" s="61"/>
      <c r="SIV79" s="61"/>
      <c r="SIW79" s="61"/>
      <c r="SIX79" s="61"/>
      <c r="SIY79" s="61"/>
      <c r="SIZ79" s="61"/>
      <c r="SJA79" s="61"/>
      <c r="SJB79" s="61"/>
      <c r="SJC79" s="61"/>
      <c r="SJD79" s="61"/>
      <c r="SJE79" s="61"/>
      <c r="SJF79" s="61"/>
      <c r="SJG79" s="61"/>
      <c r="SJH79" s="61"/>
      <c r="SJI79" s="61"/>
      <c r="SJJ79" s="61"/>
      <c r="SJK79" s="61"/>
      <c r="SJL79" s="61"/>
      <c r="SJM79" s="61"/>
      <c r="SJN79" s="61"/>
      <c r="SJO79" s="61"/>
      <c r="SJP79" s="61"/>
      <c r="SJQ79" s="61"/>
      <c r="SJR79" s="61"/>
      <c r="SJS79" s="61"/>
      <c r="SJT79" s="61"/>
      <c r="SJU79" s="61"/>
      <c r="SJV79" s="61"/>
      <c r="SJW79" s="61"/>
      <c r="SJX79" s="61"/>
      <c r="SJY79" s="61"/>
      <c r="SJZ79" s="61"/>
      <c r="SKA79" s="61"/>
      <c r="SKB79" s="61"/>
      <c r="SKC79" s="61"/>
      <c r="SKD79" s="61"/>
      <c r="SKE79" s="61"/>
      <c r="SKF79" s="61"/>
      <c r="SKG79" s="61"/>
      <c r="SKH79" s="61"/>
      <c r="SKI79" s="61"/>
      <c r="SKJ79" s="61"/>
      <c r="SKK79" s="61"/>
      <c r="SKL79" s="61"/>
      <c r="SKM79" s="61"/>
      <c r="SKN79" s="61"/>
      <c r="SKO79" s="61"/>
      <c r="SKP79" s="61"/>
      <c r="SKQ79" s="61"/>
      <c r="SKR79" s="61"/>
      <c r="SKS79" s="61"/>
      <c r="SKT79" s="61"/>
      <c r="SKU79" s="61"/>
      <c r="SKV79" s="61"/>
      <c r="SKW79" s="61"/>
      <c r="SKX79" s="61"/>
      <c r="SKY79" s="61"/>
      <c r="SKZ79" s="61"/>
      <c r="SLA79" s="61"/>
      <c r="SLB79" s="61"/>
      <c r="SLC79" s="61"/>
      <c r="SLD79" s="61"/>
      <c r="SLE79" s="61"/>
      <c r="SLF79" s="61"/>
      <c r="SLG79" s="61"/>
      <c r="SLH79" s="61"/>
      <c r="SLI79" s="61"/>
      <c r="SLJ79" s="61"/>
      <c r="SLK79" s="61"/>
      <c r="SLL79" s="61"/>
      <c r="SLM79" s="61"/>
      <c r="SLN79" s="61"/>
      <c r="SLO79" s="61"/>
      <c r="SLP79" s="61"/>
      <c r="SLQ79" s="61"/>
      <c r="SLR79" s="61"/>
      <c r="SLS79" s="61"/>
      <c r="SLT79" s="61"/>
      <c r="SLU79" s="61"/>
      <c r="SLV79" s="61"/>
      <c r="SLW79" s="61"/>
      <c r="SLX79" s="61"/>
      <c r="SLY79" s="61"/>
      <c r="SLZ79" s="61"/>
      <c r="SMA79" s="61"/>
      <c r="SMB79" s="61"/>
      <c r="SMC79" s="61"/>
      <c r="SMD79" s="61"/>
      <c r="SME79" s="61"/>
      <c r="SMF79" s="61"/>
      <c r="SMG79" s="61"/>
      <c r="SMH79" s="61"/>
      <c r="SMI79" s="61"/>
      <c r="SMJ79" s="61"/>
      <c r="SMK79" s="61"/>
      <c r="SML79" s="61"/>
      <c r="SMM79" s="61"/>
      <c r="SMN79" s="61"/>
      <c r="SMO79" s="61"/>
      <c r="SMP79" s="61"/>
      <c r="SMQ79" s="61"/>
      <c r="SMR79" s="61"/>
      <c r="SMS79" s="61"/>
      <c r="SMT79" s="61"/>
      <c r="SMU79" s="61"/>
      <c r="SMV79" s="61"/>
      <c r="SMW79" s="61"/>
      <c r="SMX79" s="61"/>
      <c r="SMY79" s="61"/>
      <c r="SMZ79" s="61"/>
      <c r="SNA79" s="61"/>
      <c r="SNB79" s="61"/>
      <c r="SNC79" s="61"/>
      <c r="SND79" s="61"/>
      <c r="SNE79" s="61"/>
      <c r="SNF79" s="61"/>
      <c r="SNG79" s="61"/>
      <c r="SNH79" s="61"/>
      <c r="SNI79" s="61"/>
      <c r="SNJ79" s="61"/>
      <c r="SNK79" s="61"/>
      <c r="SNL79" s="61"/>
      <c r="SNM79" s="61"/>
      <c r="SNN79" s="61"/>
      <c r="SNO79" s="61"/>
      <c r="SNP79" s="61"/>
      <c r="SNQ79" s="61"/>
      <c r="SNR79" s="61"/>
      <c r="SNS79" s="61"/>
      <c r="SNT79" s="61"/>
      <c r="SNU79" s="61"/>
      <c r="SNV79" s="61"/>
      <c r="SNW79" s="61"/>
      <c r="SNX79" s="61"/>
      <c r="SNY79" s="61"/>
      <c r="SNZ79" s="61"/>
      <c r="SOA79" s="61"/>
      <c r="SOB79" s="61"/>
      <c r="SOC79" s="61"/>
      <c r="SOD79" s="61"/>
      <c r="SOE79" s="61"/>
      <c r="SOF79" s="61"/>
      <c r="SOG79" s="61"/>
      <c r="SOH79" s="61"/>
      <c r="SOI79" s="61"/>
      <c r="SOJ79" s="61"/>
      <c r="SOK79" s="61"/>
      <c r="SOL79" s="61"/>
      <c r="SOM79" s="61"/>
      <c r="SON79" s="61"/>
      <c r="SOO79" s="61"/>
      <c r="SOP79" s="61"/>
      <c r="SOQ79" s="61"/>
      <c r="SOR79" s="61"/>
      <c r="SOS79" s="61"/>
      <c r="SOT79" s="61"/>
      <c r="SOU79" s="61"/>
      <c r="SOV79" s="61"/>
      <c r="SOW79" s="61"/>
      <c r="SOX79" s="61"/>
      <c r="SOY79" s="61"/>
      <c r="SOZ79" s="61"/>
      <c r="SPA79" s="61"/>
      <c r="SPB79" s="61"/>
      <c r="SPC79" s="61"/>
      <c r="SPD79" s="61"/>
      <c r="SPE79" s="61"/>
      <c r="SPF79" s="61"/>
      <c r="SPG79" s="61"/>
      <c r="SPH79" s="61"/>
      <c r="SPI79" s="61"/>
      <c r="SPJ79" s="61"/>
      <c r="SPK79" s="61"/>
      <c r="SPL79" s="61"/>
      <c r="SPM79" s="61"/>
      <c r="SPN79" s="61"/>
      <c r="SPO79" s="61"/>
      <c r="SPP79" s="61"/>
      <c r="SPQ79" s="61"/>
      <c r="SPR79" s="61"/>
      <c r="SPS79" s="61"/>
      <c r="SPT79" s="61"/>
      <c r="SPU79" s="61"/>
      <c r="SPV79" s="61"/>
      <c r="SPW79" s="61"/>
      <c r="SPX79" s="61"/>
      <c r="SPY79" s="61"/>
      <c r="SPZ79" s="61"/>
      <c r="SQA79" s="61"/>
      <c r="SQB79" s="61"/>
      <c r="SQC79" s="61"/>
      <c r="SQD79" s="61"/>
      <c r="SQE79" s="61"/>
      <c r="SQF79" s="61"/>
      <c r="SQG79" s="61"/>
      <c r="SQH79" s="61"/>
      <c r="SQI79" s="61"/>
      <c r="SQJ79" s="61"/>
      <c r="SQK79" s="61"/>
      <c r="SQL79" s="61"/>
      <c r="SQM79" s="61"/>
      <c r="SQN79" s="61"/>
      <c r="SQO79" s="61"/>
      <c r="SQP79" s="61"/>
      <c r="SQQ79" s="61"/>
      <c r="SQR79" s="61"/>
      <c r="SQS79" s="61"/>
      <c r="SQT79" s="61"/>
      <c r="SQU79" s="61"/>
      <c r="SQV79" s="61"/>
      <c r="SQW79" s="61"/>
      <c r="SQX79" s="61"/>
      <c r="SQY79" s="61"/>
      <c r="SQZ79" s="61"/>
      <c r="SRA79" s="61"/>
      <c r="SRB79" s="61"/>
      <c r="SRC79" s="61"/>
      <c r="SRD79" s="61"/>
      <c r="SRE79" s="61"/>
      <c r="SRF79" s="61"/>
      <c r="SRG79" s="61"/>
      <c r="SRH79" s="61"/>
      <c r="SRI79" s="61"/>
      <c r="SRJ79" s="61"/>
      <c r="SRK79" s="61"/>
      <c r="SRL79" s="61"/>
      <c r="SRM79" s="61"/>
      <c r="SRN79" s="61"/>
      <c r="SRO79" s="61"/>
      <c r="SRP79" s="61"/>
      <c r="SRQ79" s="61"/>
      <c r="SRR79" s="61"/>
      <c r="SRS79" s="61"/>
      <c r="SRT79" s="61"/>
      <c r="SRU79" s="61"/>
      <c r="SRV79" s="61"/>
      <c r="SRW79" s="61"/>
      <c r="SRX79" s="61"/>
      <c r="SRY79" s="61"/>
      <c r="SRZ79" s="61"/>
      <c r="SSA79" s="61"/>
      <c r="SSB79" s="61"/>
      <c r="SSC79" s="61"/>
      <c r="SSD79" s="61"/>
      <c r="SSE79" s="61"/>
      <c r="SSF79" s="61"/>
      <c r="SSG79" s="61"/>
      <c r="SSH79" s="61"/>
      <c r="SSI79" s="61"/>
      <c r="SSJ79" s="61"/>
      <c r="SSK79" s="61"/>
      <c r="SSL79" s="61"/>
      <c r="SSM79" s="61"/>
      <c r="SSN79" s="61"/>
      <c r="SSO79" s="61"/>
      <c r="SSP79" s="61"/>
      <c r="SSQ79" s="61"/>
      <c r="SSR79" s="61"/>
      <c r="SSS79" s="61"/>
      <c r="SST79" s="61"/>
      <c r="SSU79" s="61"/>
      <c r="SSV79" s="61"/>
      <c r="SSW79" s="61"/>
      <c r="SSX79" s="61"/>
      <c r="SSY79" s="61"/>
      <c r="SSZ79" s="61"/>
      <c r="STA79" s="61"/>
      <c r="STB79" s="61"/>
      <c r="STC79" s="61"/>
      <c r="STD79" s="61"/>
      <c r="STE79" s="61"/>
      <c r="STF79" s="61"/>
      <c r="STG79" s="61"/>
      <c r="STH79" s="61"/>
      <c r="STI79" s="61"/>
      <c r="STJ79" s="61"/>
      <c r="STK79" s="61"/>
      <c r="STL79" s="61"/>
      <c r="STM79" s="61"/>
      <c r="STN79" s="61"/>
      <c r="STO79" s="61"/>
      <c r="STP79" s="61"/>
      <c r="STQ79" s="61"/>
      <c r="STR79" s="61"/>
      <c r="STS79" s="61"/>
      <c r="STT79" s="61"/>
      <c r="STU79" s="61"/>
      <c r="STV79" s="61"/>
      <c r="STW79" s="61"/>
      <c r="STX79" s="61"/>
      <c r="STY79" s="61"/>
      <c r="STZ79" s="61"/>
      <c r="SUA79" s="61"/>
      <c r="SUB79" s="61"/>
      <c r="SUC79" s="61"/>
      <c r="SUD79" s="61"/>
      <c r="SUE79" s="61"/>
      <c r="SUF79" s="61"/>
      <c r="SUG79" s="61"/>
      <c r="SUH79" s="61"/>
      <c r="SUI79" s="61"/>
      <c r="SUJ79" s="61"/>
      <c r="SUK79" s="61"/>
      <c r="SUL79" s="61"/>
      <c r="SUM79" s="61"/>
      <c r="SUN79" s="61"/>
      <c r="SUO79" s="61"/>
      <c r="SUP79" s="61"/>
      <c r="SUQ79" s="61"/>
      <c r="SUR79" s="61"/>
      <c r="SUS79" s="61"/>
      <c r="SUT79" s="61"/>
      <c r="SUU79" s="61"/>
      <c r="SUV79" s="61"/>
      <c r="SUW79" s="61"/>
      <c r="SUX79" s="61"/>
      <c r="SUY79" s="61"/>
      <c r="SUZ79" s="61"/>
      <c r="SVA79" s="61"/>
      <c r="SVB79" s="61"/>
      <c r="SVC79" s="61"/>
      <c r="SVD79" s="61"/>
      <c r="SVE79" s="61"/>
      <c r="SVF79" s="61"/>
      <c r="SVG79" s="61"/>
      <c r="SVH79" s="61"/>
      <c r="SVI79" s="61"/>
      <c r="SVJ79" s="61"/>
      <c r="SVK79" s="61"/>
      <c r="SVL79" s="61"/>
      <c r="SVM79" s="61"/>
      <c r="SVN79" s="61"/>
      <c r="SVO79" s="61"/>
      <c r="SVP79" s="61"/>
      <c r="SVQ79" s="61"/>
      <c r="SVR79" s="61"/>
      <c r="SVS79" s="61"/>
      <c r="SVT79" s="61"/>
      <c r="SVU79" s="61"/>
      <c r="SVV79" s="61"/>
      <c r="SVW79" s="61"/>
      <c r="SVX79" s="61"/>
      <c r="SVY79" s="61"/>
      <c r="SVZ79" s="61"/>
      <c r="SWA79" s="61"/>
      <c r="SWB79" s="61"/>
      <c r="SWC79" s="61"/>
      <c r="SWD79" s="61"/>
      <c r="SWE79" s="61"/>
      <c r="SWF79" s="61"/>
      <c r="SWG79" s="61"/>
      <c r="SWH79" s="61"/>
      <c r="SWI79" s="61"/>
      <c r="SWJ79" s="61"/>
      <c r="SWK79" s="61"/>
      <c r="SWL79" s="61"/>
      <c r="SWM79" s="61"/>
      <c r="SWN79" s="61"/>
      <c r="SWO79" s="61"/>
      <c r="SWP79" s="61"/>
      <c r="SWQ79" s="61"/>
      <c r="SWR79" s="61"/>
      <c r="SWS79" s="61"/>
      <c r="SWT79" s="61"/>
      <c r="SWU79" s="61"/>
      <c r="SWV79" s="61"/>
      <c r="SWW79" s="61"/>
      <c r="SWX79" s="61"/>
      <c r="SWY79" s="61"/>
      <c r="SWZ79" s="61"/>
      <c r="SXA79" s="61"/>
      <c r="SXB79" s="61"/>
      <c r="SXC79" s="61"/>
      <c r="SXD79" s="61"/>
      <c r="SXE79" s="61"/>
      <c r="SXF79" s="61"/>
      <c r="SXG79" s="61"/>
      <c r="SXH79" s="61"/>
      <c r="SXI79" s="61"/>
      <c r="SXJ79" s="61"/>
      <c r="SXK79" s="61"/>
      <c r="SXL79" s="61"/>
      <c r="SXM79" s="61"/>
      <c r="SXN79" s="61"/>
      <c r="SXO79" s="61"/>
      <c r="SXP79" s="61"/>
      <c r="SXQ79" s="61"/>
      <c r="SXR79" s="61"/>
      <c r="SXS79" s="61"/>
      <c r="SXT79" s="61"/>
      <c r="SXU79" s="61"/>
      <c r="SXV79" s="61"/>
      <c r="SXW79" s="61"/>
      <c r="SXX79" s="61"/>
      <c r="SXY79" s="61"/>
      <c r="SXZ79" s="61"/>
      <c r="SYA79" s="61"/>
      <c r="SYB79" s="61"/>
      <c r="SYC79" s="61"/>
      <c r="SYD79" s="61"/>
      <c r="SYE79" s="61"/>
      <c r="SYF79" s="61"/>
      <c r="SYG79" s="61"/>
      <c r="SYH79" s="61"/>
      <c r="SYI79" s="61"/>
      <c r="SYJ79" s="61"/>
      <c r="SYK79" s="61"/>
      <c r="SYL79" s="61"/>
      <c r="SYM79" s="61"/>
      <c r="SYN79" s="61"/>
      <c r="SYO79" s="61"/>
      <c r="SYP79" s="61"/>
      <c r="SYQ79" s="61"/>
      <c r="SYR79" s="61"/>
      <c r="SYS79" s="61"/>
      <c r="SYT79" s="61"/>
      <c r="SYU79" s="61"/>
      <c r="SYV79" s="61"/>
      <c r="SYW79" s="61"/>
      <c r="SYX79" s="61"/>
      <c r="SYY79" s="61"/>
      <c r="SYZ79" s="61"/>
      <c r="SZA79" s="61"/>
      <c r="SZB79" s="61"/>
      <c r="SZC79" s="61"/>
      <c r="SZD79" s="61"/>
      <c r="SZE79" s="61"/>
      <c r="SZF79" s="61"/>
      <c r="SZG79" s="61"/>
      <c r="SZH79" s="61"/>
      <c r="SZI79" s="61"/>
      <c r="SZJ79" s="61"/>
      <c r="SZK79" s="61"/>
      <c r="SZL79" s="61"/>
      <c r="SZM79" s="61"/>
      <c r="SZN79" s="61"/>
      <c r="SZO79" s="61"/>
      <c r="SZP79" s="61"/>
      <c r="SZQ79" s="61"/>
      <c r="SZR79" s="61"/>
      <c r="SZS79" s="61"/>
      <c r="SZT79" s="61"/>
      <c r="SZU79" s="61"/>
      <c r="SZV79" s="61"/>
      <c r="SZW79" s="61"/>
      <c r="SZX79" s="61"/>
      <c r="SZY79" s="61"/>
      <c r="SZZ79" s="61"/>
      <c r="TAA79" s="61"/>
      <c r="TAB79" s="61"/>
      <c r="TAC79" s="61"/>
      <c r="TAD79" s="61"/>
      <c r="TAE79" s="61"/>
      <c r="TAF79" s="61"/>
      <c r="TAG79" s="61"/>
      <c r="TAH79" s="61"/>
      <c r="TAI79" s="61"/>
      <c r="TAJ79" s="61"/>
      <c r="TAK79" s="61"/>
      <c r="TAL79" s="61"/>
      <c r="TAM79" s="61"/>
      <c r="TAN79" s="61"/>
      <c r="TAO79" s="61"/>
      <c r="TAP79" s="61"/>
      <c r="TAQ79" s="61"/>
      <c r="TAR79" s="61"/>
      <c r="TAS79" s="61"/>
      <c r="TAT79" s="61"/>
      <c r="TAU79" s="61"/>
      <c r="TAV79" s="61"/>
      <c r="TAW79" s="61"/>
      <c r="TAX79" s="61"/>
      <c r="TAY79" s="61"/>
      <c r="TAZ79" s="61"/>
      <c r="TBA79" s="61"/>
      <c r="TBB79" s="61"/>
      <c r="TBC79" s="61"/>
      <c r="TBD79" s="61"/>
      <c r="TBE79" s="61"/>
      <c r="TBF79" s="61"/>
      <c r="TBG79" s="61"/>
      <c r="TBH79" s="61"/>
      <c r="TBI79" s="61"/>
      <c r="TBJ79" s="61"/>
      <c r="TBK79" s="61"/>
      <c r="TBL79" s="61"/>
      <c r="TBM79" s="61"/>
      <c r="TBN79" s="61"/>
      <c r="TBO79" s="61"/>
      <c r="TBP79" s="61"/>
      <c r="TBQ79" s="61"/>
      <c r="TBR79" s="61"/>
      <c r="TBS79" s="61"/>
      <c r="TBT79" s="61"/>
      <c r="TBU79" s="61"/>
      <c r="TBV79" s="61"/>
      <c r="TBW79" s="61"/>
      <c r="TBX79" s="61"/>
      <c r="TBY79" s="61"/>
      <c r="TBZ79" s="61"/>
      <c r="TCA79" s="61"/>
      <c r="TCB79" s="61"/>
      <c r="TCC79" s="61"/>
      <c r="TCD79" s="61"/>
      <c r="TCE79" s="61"/>
      <c r="TCF79" s="61"/>
      <c r="TCG79" s="61"/>
      <c r="TCH79" s="61"/>
      <c r="TCI79" s="61"/>
      <c r="TCJ79" s="61"/>
      <c r="TCK79" s="61"/>
      <c r="TCL79" s="61"/>
      <c r="TCM79" s="61"/>
      <c r="TCN79" s="61"/>
      <c r="TCO79" s="61"/>
      <c r="TCP79" s="61"/>
      <c r="TCQ79" s="61"/>
      <c r="TCR79" s="61"/>
      <c r="TCS79" s="61"/>
      <c r="TCT79" s="61"/>
      <c r="TCU79" s="61"/>
      <c r="TCV79" s="61"/>
      <c r="TCW79" s="61"/>
      <c r="TCX79" s="61"/>
      <c r="TCY79" s="61"/>
      <c r="TCZ79" s="61"/>
      <c r="TDA79" s="61"/>
      <c r="TDB79" s="61"/>
      <c r="TDC79" s="61"/>
      <c r="TDD79" s="61"/>
      <c r="TDE79" s="61"/>
      <c r="TDF79" s="61"/>
      <c r="TDG79" s="61"/>
      <c r="TDH79" s="61"/>
      <c r="TDI79" s="61"/>
      <c r="TDJ79" s="61"/>
      <c r="TDK79" s="61"/>
      <c r="TDL79" s="61"/>
      <c r="TDM79" s="61"/>
      <c r="TDN79" s="61"/>
      <c r="TDO79" s="61"/>
      <c r="TDP79" s="61"/>
      <c r="TDQ79" s="61"/>
      <c r="TDR79" s="61"/>
      <c r="TDS79" s="61"/>
      <c r="TDT79" s="61"/>
      <c r="TDU79" s="61"/>
      <c r="TDV79" s="61"/>
      <c r="TDW79" s="61"/>
      <c r="TDX79" s="61"/>
      <c r="TDY79" s="61"/>
      <c r="TDZ79" s="61"/>
      <c r="TEA79" s="61"/>
      <c r="TEB79" s="61"/>
      <c r="TEC79" s="61"/>
      <c r="TED79" s="61"/>
      <c r="TEE79" s="61"/>
      <c r="TEF79" s="61"/>
      <c r="TEG79" s="61"/>
      <c r="TEH79" s="61"/>
      <c r="TEI79" s="61"/>
      <c r="TEJ79" s="61"/>
      <c r="TEK79" s="61"/>
      <c r="TEL79" s="61"/>
      <c r="TEM79" s="61"/>
      <c r="TEN79" s="61"/>
      <c r="TEO79" s="61"/>
      <c r="TEP79" s="61"/>
      <c r="TEQ79" s="61"/>
      <c r="TER79" s="61"/>
      <c r="TES79" s="61"/>
      <c r="TET79" s="61"/>
      <c r="TEU79" s="61"/>
      <c r="TEV79" s="61"/>
      <c r="TEW79" s="61"/>
      <c r="TEX79" s="61"/>
      <c r="TEY79" s="61"/>
      <c r="TEZ79" s="61"/>
      <c r="TFA79" s="61"/>
      <c r="TFB79" s="61"/>
      <c r="TFC79" s="61"/>
      <c r="TFD79" s="61"/>
      <c r="TFE79" s="61"/>
      <c r="TFF79" s="61"/>
      <c r="TFG79" s="61"/>
      <c r="TFH79" s="61"/>
      <c r="TFI79" s="61"/>
      <c r="TFJ79" s="61"/>
      <c r="TFK79" s="61"/>
      <c r="TFL79" s="61"/>
      <c r="TFM79" s="61"/>
      <c r="TFN79" s="61"/>
      <c r="TFO79" s="61"/>
      <c r="TFP79" s="61"/>
      <c r="TFQ79" s="61"/>
      <c r="TFR79" s="61"/>
      <c r="TFS79" s="61"/>
      <c r="TFT79" s="61"/>
      <c r="TFU79" s="61"/>
      <c r="TFV79" s="61"/>
      <c r="TFW79" s="61"/>
      <c r="TFX79" s="61"/>
      <c r="TFY79" s="61"/>
      <c r="TFZ79" s="61"/>
      <c r="TGA79" s="61"/>
      <c r="TGB79" s="61"/>
      <c r="TGC79" s="61"/>
      <c r="TGD79" s="61"/>
      <c r="TGE79" s="61"/>
      <c r="TGF79" s="61"/>
      <c r="TGG79" s="61"/>
      <c r="TGH79" s="61"/>
      <c r="TGI79" s="61"/>
      <c r="TGJ79" s="61"/>
      <c r="TGK79" s="61"/>
      <c r="TGL79" s="61"/>
      <c r="TGM79" s="61"/>
      <c r="TGN79" s="61"/>
      <c r="TGO79" s="61"/>
      <c r="TGP79" s="61"/>
      <c r="TGQ79" s="61"/>
      <c r="TGR79" s="61"/>
      <c r="TGS79" s="61"/>
      <c r="TGT79" s="61"/>
      <c r="TGU79" s="61"/>
      <c r="TGV79" s="61"/>
      <c r="TGW79" s="61"/>
      <c r="TGX79" s="61"/>
      <c r="TGY79" s="61"/>
      <c r="TGZ79" s="61"/>
      <c r="THA79" s="61"/>
      <c r="THB79" s="61"/>
      <c r="THC79" s="61"/>
      <c r="THD79" s="61"/>
      <c r="THE79" s="61"/>
      <c r="THF79" s="61"/>
      <c r="THG79" s="61"/>
      <c r="THH79" s="61"/>
      <c r="THI79" s="61"/>
      <c r="THJ79" s="61"/>
      <c r="THK79" s="61"/>
      <c r="THL79" s="61"/>
      <c r="THM79" s="61"/>
      <c r="THN79" s="61"/>
      <c r="THO79" s="61"/>
      <c r="THP79" s="61"/>
      <c r="THQ79" s="61"/>
      <c r="THR79" s="61"/>
      <c r="THS79" s="61"/>
      <c r="THT79" s="61"/>
      <c r="THU79" s="61"/>
      <c r="THV79" s="61"/>
      <c r="THW79" s="61"/>
      <c r="THX79" s="61"/>
      <c r="THY79" s="61"/>
      <c r="THZ79" s="61"/>
      <c r="TIA79" s="61"/>
      <c r="TIB79" s="61"/>
      <c r="TIC79" s="61"/>
      <c r="TID79" s="61"/>
      <c r="TIE79" s="61"/>
      <c r="TIF79" s="61"/>
      <c r="TIG79" s="61"/>
      <c r="TIH79" s="61"/>
      <c r="TII79" s="61"/>
      <c r="TIJ79" s="61"/>
      <c r="TIK79" s="61"/>
      <c r="TIL79" s="61"/>
      <c r="TIM79" s="61"/>
      <c r="TIN79" s="61"/>
      <c r="TIO79" s="61"/>
      <c r="TIP79" s="61"/>
      <c r="TIQ79" s="61"/>
      <c r="TIR79" s="61"/>
      <c r="TIS79" s="61"/>
      <c r="TIT79" s="61"/>
      <c r="TIU79" s="61"/>
      <c r="TIV79" s="61"/>
      <c r="TIW79" s="61"/>
      <c r="TIX79" s="61"/>
      <c r="TIY79" s="61"/>
      <c r="TIZ79" s="61"/>
      <c r="TJA79" s="61"/>
      <c r="TJB79" s="61"/>
      <c r="TJC79" s="61"/>
      <c r="TJD79" s="61"/>
      <c r="TJE79" s="61"/>
      <c r="TJF79" s="61"/>
      <c r="TJG79" s="61"/>
      <c r="TJH79" s="61"/>
      <c r="TJI79" s="61"/>
      <c r="TJJ79" s="61"/>
      <c r="TJK79" s="61"/>
      <c r="TJL79" s="61"/>
      <c r="TJM79" s="61"/>
      <c r="TJN79" s="61"/>
      <c r="TJO79" s="61"/>
      <c r="TJP79" s="61"/>
      <c r="TJQ79" s="61"/>
      <c r="TJR79" s="61"/>
      <c r="TJS79" s="61"/>
      <c r="TJT79" s="61"/>
      <c r="TJU79" s="61"/>
      <c r="TJV79" s="61"/>
      <c r="TJW79" s="61"/>
      <c r="TJX79" s="61"/>
      <c r="TJY79" s="61"/>
      <c r="TJZ79" s="61"/>
      <c r="TKA79" s="61"/>
      <c r="TKB79" s="61"/>
      <c r="TKC79" s="61"/>
      <c r="TKD79" s="61"/>
      <c r="TKE79" s="61"/>
      <c r="TKF79" s="61"/>
      <c r="TKG79" s="61"/>
      <c r="TKH79" s="61"/>
      <c r="TKI79" s="61"/>
      <c r="TKJ79" s="61"/>
      <c r="TKK79" s="61"/>
      <c r="TKL79" s="61"/>
      <c r="TKM79" s="61"/>
      <c r="TKN79" s="61"/>
      <c r="TKO79" s="61"/>
      <c r="TKP79" s="61"/>
      <c r="TKQ79" s="61"/>
      <c r="TKR79" s="61"/>
      <c r="TKS79" s="61"/>
      <c r="TKT79" s="61"/>
      <c r="TKU79" s="61"/>
      <c r="TKV79" s="61"/>
      <c r="TKW79" s="61"/>
      <c r="TKX79" s="61"/>
      <c r="TKY79" s="61"/>
      <c r="TKZ79" s="61"/>
      <c r="TLA79" s="61"/>
      <c r="TLB79" s="61"/>
      <c r="TLC79" s="61"/>
      <c r="TLD79" s="61"/>
      <c r="TLE79" s="61"/>
      <c r="TLF79" s="61"/>
      <c r="TLG79" s="61"/>
      <c r="TLH79" s="61"/>
      <c r="TLI79" s="61"/>
      <c r="TLJ79" s="61"/>
      <c r="TLK79" s="61"/>
      <c r="TLL79" s="61"/>
      <c r="TLM79" s="61"/>
      <c r="TLN79" s="61"/>
      <c r="TLO79" s="61"/>
      <c r="TLP79" s="61"/>
      <c r="TLQ79" s="61"/>
      <c r="TLR79" s="61"/>
      <c r="TLS79" s="61"/>
      <c r="TLT79" s="61"/>
      <c r="TLU79" s="61"/>
      <c r="TLV79" s="61"/>
      <c r="TLW79" s="61"/>
      <c r="TLX79" s="61"/>
      <c r="TLY79" s="61"/>
      <c r="TLZ79" s="61"/>
      <c r="TMA79" s="61"/>
      <c r="TMB79" s="61"/>
      <c r="TMC79" s="61"/>
      <c r="TMD79" s="61"/>
      <c r="TME79" s="61"/>
      <c r="TMF79" s="61"/>
      <c r="TMG79" s="61"/>
      <c r="TMH79" s="61"/>
      <c r="TMI79" s="61"/>
      <c r="TMJ79" s="61"/>
      <c r="TMK79" s="61"/>
      <c r="TML79" s="61"/>
      <c r="TMM79" s="61"/>
      <c r="TMN79" s="61"/>
      <c r="TMO79" s="61"/>
      <c r="TMP79" s="61"/>
      <c r="TMQ79" s="61"/>
      <c r="TMR79" s="61"/>
      <c r="TMS79" s="61"/>
      <c r="TMT79" s="61"/>
      <c r="TMU79" s="61"/>
      <c r="TMV79" s="61"/>
      <c r="TMW79" s="61"/>
      <c r="TMX79" s="61"/>
      <c r="TMY79" s="61"/>
      <c r="TMZ79" s="61"/>
      <c r="TNA79" s="61"/>
      <c r="TNB79" s="61"/>
      <c r="TNC79" s="61"/>
      <c r="TND79" s="61"/>
      <c r="TNE79" s="61"/>
      <c r="TNF79" s="61"/>
      <c r="TNG79" s="61"/>
      <c r="TNH79" s="61"/>
      <c r="TNI79" s="61"/>
      <c r="TNJ79" s="61"/>
      <c r="TNK79" s="61"/>
      <c r="TNL79" s="61"/>
      <c r="TNM79" s="61"/>
      <c r="TNN79" s="61"/>
      <c r="TNO79" s="61"/>
      <c r="TNP79" s="61"/>
      <c r="TNQ79" s="61"/>
      <c r="TNR79" s="61"/>
      <c r="TNS79" s="61"/>
      <c r="TNT79" s="61"/>
      <c r="TNU79" s="61"/>
      <c r="TNV79" s="61"/>
      <c r="TNW79" s="61"/>
      <c r="TNX79" s="61"/>
      <c r="TNY79" s="61"/>
      <c r="TNZ79" s="61"/>
      <c r="TOA79" s="61"/>
      <c r="TOB79" s="61"/>
      <c r="TOC79" s="61"/>
      <c r="TOD79" s="61"/>
      <c r="TOE79" s="61"/>
      <c r="TOF79" s="61"/>
      <c r="TOG79" s="61"/>
      <c r="TOH79" s="61"/>
      <c r="TOI79" s="61"/>
      <c r="TOJ79" s="61"/>
      <c r="TOK79" s="61"/>
      <c r="TOL79" s="61"/>
      <c r="TOM79" s="61"/>
      <c r="TON79" s="61"/>
      <c r="TOO79" s="61"/>
      <c r="TOP79" s="61"/>
      <c r="TOQ79" s="61"/>
      <c r="TOR79" s="61"/>
      <c r="TOS79" s="61"/>
      <c r="TOT79" s="61"/>
      <c r="TOU79" s="61"/>
      <c r="TOV79" s="61"/>
      <c r="TOW79" s="61"/>
      <c r="TOX79" s="61"/>
      <c r="TOY79" s="61"/>
      <c r="TOZ79" s="61"/>
      <c r="TPA79" s="61"/>
      <c r="TPB79" s="61"/>
      <c r="TPC79" s="61"/>
      <c r="TPD79" s="61"/>
      <c r="TPE79" s="61"/>
      <c r="TPF79" s="61"/>
      <c r="TPG79" s="61"/>
      <c r="TPH79" s="61"/>
      <c r="TPI79" s="61"/>
      <c r="TPJ79" s="61"/>
      <c r="TPK79" s="61"/>
      <c r="TPL79" s="61"/>
      <c r="TPM79" s="61"/>
      <c r="TPN79" s="61"/>
      <c r="TPO79" s="61"/>
      <c r="TPP79" s="61"/>
      <c r="TPQ79" s="61"/>
      <c r="TPR79" s="61"/>
      <c r="TPS79" s="61"/>
      <c r="TPT79" s="61"/>
      <c r="TPU79" s="61"/>
      <c r="TPV79" s="61"/>
      <c r="TPW79" s="61"/>
      <c r="TPX79" s="61"/>
      <c r="TPY79" s="61"/>
      <c r="TPZ79" s="61"/>
      <c r="TQA79" s="61"/>
      <c r="TQB79" s="61"/>
      <c r="TQC79" s="61"/>
      <c r="TQD79" s="61"/>
      <c r="TQE79" s="61"/>
      <c r="TQF79" s="61"/>
      <c r="TQG79" s="61"/>
      <c r="TQH79" s="61"/>
      <c r="TQI79" s="61"/>
      <c r="TQJ79" s="61"/>
      <c r="TQK79" s="61"/>
      <c r="TQL79" s="61"/>
      <c r="TQM79" s="61"/>
      <c r="TQN79" s="61"/>
      <c r="TQO79" s="61"/>
      <c r="TQP79" s="61"/>
      <c r="TQQ79" s="61"/>
      <c r="TQR79" s="61"/>
      <c r="TQS79" s="61"/>
      <c r="TQT79" s="61"/>
      <c r="TQU79" s="61"/>
      <c r="TQV79" s="61"/>
      <c r="TQW79" s="61"/>
      <c r="TQX79" s="61"/>
      <c r="TQY79" s="61"/>
      <c r="TQZ79" s="61"/>
      <c r="TRA79" s="61"/>
      <c r="TRB79" s="61"/>
      <c r="TRC79" s="61"/>
      <c r="TRD79" s="61"/>
      <c r="TRE79" s="61"/>
      <c r="TRF79" s="61"/>
      <c r="TRG79" s="61"/>
      <c r="TRH79" s="61"/>
      <c r="TRI79" s="61"/>
      <c r="TRJ79" s="61"/>
      <c r="TRK79" s="61"/>
      <c r="TRL79" s="61"/>
      <c r="TRM79" s="61"/>
      <c r="TRN79" s="61"/>
      <c r="TRO79" s="61"/>
      <c r="TRP79" s="61"/>
      <c r="TRQ79" s="61"/>
      <c r="TRR79" s="61"/>
      <c r="TRS79" s="61"/>
      <c r="TRT79" s="61"/>
      <c r="TRU79" s="61"/>
      <c r="TRV79" s="61"/>
      <c r="TRW79" s="61"/>
      <c r="TRX79" s="61"/>
      <c r="TRY79" s="61"/>
      <c r="TRZ79" s="61"/>
      <c r="TSA79" s="61"/>
      <c r="TSB79" s="61"/>
      <c r="TSC79" s="61"/>
      <c r="TSD79" s="61"/>
      <c r="TSE79" s="61"/>
      <c r="TSF79" s="61"/>
      <c r="TSG79" s="61"/>
      <c r="TSH79" s="61"/>
      <c r="TSI79" s="61"/>
      <c r="TSJ79" s="61"/>
      <c r="TSK79" s="61"/>
      <c r="TSL79" s="61"/>
      <c r="TSM79" s="61"/>
      <c r="TSN79" s="61"/>
      <c r="TSO79" s="61"/>
      <c r="TSP79" s="61"/>
      <c r="TSQ79" s="61"/>
      <c r="TSR79" s="61"/>
      <c r="TSS79" s="61"/>
      <c r="TST79" s="61"/>
      <c r="TSU79" s="61"/>
      <c r="TSV79" s="61"/>
      <c r="TSW79" s="61"/>
      <c r="TSX79" s="61"/>
      <c r="TSY79" s="61"/>
      <c r="TSZ79" s="61"/>
      <c r="TTA79" s="61"/>
      <c r="TTB79" s="61"/>
      <c r="TTC79" s="61"/>
      <c r="TTD79" s="61"/>
      <c r="TTE79" s="61"/>
      <c r="TTF79" s="61"/>
      <c r="TTG79" s="61"/>
      <c r="TTH79" s="61"/>
      <c r="TTI79" s="61"/>
      <c r="TTJ79" s="61"/>
      <c r="TTK79" s="61"/>
      <c r="TTL79" s="61"/>
      <c r="TTM79" s="61"/>
      <c r="TTN79" s="61"/>
      <c r="TTO79" s="61"/>
      <c r="TTP79" s="61"/>
      <c r="TTQ79" s="61"/>
      <c r="TTR79" s="61"/>
      <c r="TTS79" s="61"/>
      <c r="TTT79" s="61"/>
      <c r="TTU79" s="61"/>
      <c r="TTV79" s="61"/>
      <c r="TTW79" s="61"/>
      <c r="TTX79" s="61"/>
      <c r="TTY79" s="61"/>
      <c r="TTZ79" s="61"/>
      <c r="TUA79" s="61"/>
      <c r="TUB79" s="61"/>
      <c r="TUC79" s="61"/>
      <c r="TUD79" s="61"/>
      <c r="TUE79" s="61"/>
      <c r="TUF79" s="61"/>
      <c r="TUG79" s="61"/>
      <c r="TUH79" s="61"/>
      <c r="TUI79" s="61"/>
      <c r="TUJ79" s="61"/>
      <c r="TUK79" s="61"/>
      <c r="TUL79" s="61"/>
      <c r="TUM79" s="61"/>
      <c r="TUN79" s="61"/>
      <c r="TUO79" s="61"/>
      <c r="TUP79" s="61"/>
      <c r="TUQ79" s="61"/>
      <c r="TUR79" s="61"/>
      <c r="TUS79" s="61"/>
      <c r="TUT79" s="61"/>
      <c r="TUU79" s="61"/>
      <c r="TUV79" s="61"/>
      <c r="TUW79" s="61"/>
      <c r="TUX79" s="61"/>
      <c r="TUY79" s="61"/>
      <c r="TUZ79" s="61"/>
      <c r="TVA79" s="61"/>
      <c r="TVB79" s="61"/>
      <c r="TVC79" s="61"/>
      <c r="TVD79" s="61"/>
      <c r="TVE79" s="61"/>
      <c r="TVF79" s="61"/>
      <c r="TVG79" s="61"/>
      <c r="TVH79" s="61"/>
      <c r="TVI79" s="61"/>
      <c r="TVJ79" s="61"/>
      <c r="TVK79" s="61"/>
      <c r="TVL79" s="61"/>
      <c r="TVM79" s="61"/>
      <c r="TVN79" s="61"/>
      <c r="TVO79" s="61"/>
      <c r="TVP79" s="61"/>
      <c r="TVQ79" s="61"/>
      <c r="TVR79" s="61"/>
      <c r="TVS79" s="61"/>
      <c r="TVT79" s="61"/>
      <c r="TVU79" s="61"/>
      <c r="TVV79" s="61"/>
      <c r="TVW79" s="61"/>
      <c r="TVX79" s="61"/>
      <c r="TVY79" s="61"/>
      <c r="TVZ79" s="61"/>
      <c r="TWA79" s="61"/>
      <c r="TWB79" s="61"/>
      <c r="TWC79" s="61"/>
      <c r="TWD79" s="61"/>
      <c r="TWE79" s="61"/>
      <c r="TWF79" s="61"/>
      <c r="TWG79" s="61"/>
      <c r="TWH79" s="61"/>
      <c r="TWI79" s="61"/>
      <c r="TWJ79" s="61"/>
      <c r="TWK79" s="61"/>
      <c r="TWL79" s="61"/>
      <c r="TWM79" s="61"/>
      <c r="TWN79" s="61"/>
      <c r="TWO79" s="61"/>
      <c r="TWP79" s="61"/>
      <c r="TWQ79" s="61"/>
      <c r="TWR79" s="61"/>
      <c r="TWS79" s="61"/>
      <c r="TWT79" s="61"/>
      <c r="TWU79" s="61"/>
      <c r="TWV79" s="61"/>
      <c r="TWW79" s="61"/>
      <c r="TWX79" s="61"/>
      <c r="TWY79" s="61"/>
      <c r="TWZ79" s="61"/>
      <c r="TXA79" s="61"/>
      <c r="TXB79" s="61"/>
      <c r="TXC79" s="61"/>
      <c r="TXD79" s="61"/>
      <c r="TXE79" s="61"/>
      <c r="TXF79" s="61"/>
      <c r="TXG79" s="61"/>
      <c r="TXH79" s="61"/>
      <c r="TXI79" s="61"/>
      <c r="TXJ79" s="61"/>
      <c r="TXK79" s="61"/>
      <c r="TXL79" s="61"/>
      <c r="TXM79" s="61"/>
      <c r="TXN79" s="61"/>
      <c r="TXO79" s="61"/>
      <c r="TXP79" s="61"/>
      <c r="TXQ79" s="61"/>
      <c r="TXR79" s="61"/>
      <c r="TXS79" s="61"/>
      <c r="TXT79" s="61"/>
      <c r="TXU79" s="61"/>
      <c r="TXV79" s="61"/>
      <c r="TXW79" s="61"/>
      <c r="TXX79" s="61"/>
      <c r="TXY79" s="61"/>
      <c r="TXZ79" s="61"/>
      <c r="TYA79" s="61"/>
      <c r="TYB79" s="61"/>
      <c r="TYC79" s="61"/>
      <c r="TYD79" s="61"/>
      <c r="TYE79" s="61"/>
      <c r="TYF79" s="61"/>
      <c r="TYG79" s="61"/>
      <c r="TYH79" s="61"/>
      <c r="TYI79" s="61"/>
      <c r="TYJ79" s="61"/>
      <c r="TYK79" s="61"/>
      <c r="TYL79" s="61"/>
      <c r="TYM79" s="61"/>
      <c r="TYN79" s="61"/>
      <c r="TYO79" s="61"/>
      <c r="TYP79" s="61"/>
      <c r="TYQ79" s="61"/>
      <c r="TYR79" s="61"/>
      <c r="TYS79" s="61"/>
      <c r="TYT79" s="61"/>
      <c r="TYU79" s="61"/>
      <c r="TYV79" s="61"/>
      <c r="TYW79" s="61"/>
      <c r="TYX79" s="61"/>
      <c r="TYY79" s="61"/>
      <c r="TYZ79" s="61"/>
      <c r="TZA79" s="61"/>
      <c r="TZB79" s="61"/>
      <c r="TZC79" s="61"/>
      <c r="TZD79" s="61"/>
      <c r="TZE79" s="61"/>
      <c r="TZF79" s="61"/>
      <c r="TZG79" s="61"/>
      <c r="TZH79" s="61"/>
      <c r="TZI79" s="61"/>
      <c r="TZJ79" s="61"/>
      <c r="TZK79" s="61"/>
      <c r="TZL79" s="61"/>
      <c r="TZM79" s="61"/>
      <c r="TZN79" s="61"/>
      <c r="TZO79" s="61"/>
      <c r="TZP79" s="61"/>
      <c r="TZQ79" s="61"/>
      <c r="TZR79" s="61"/>
      <c r="TZS79" s="61"/>
      <c r="TZT79" s="61"/>
      <c r="TZU79" s="61"/>
      <c r="TZV79" s="61"/>
      <c r="TZW79" s="61"/>
      <c r="TZX79" s="61"/>
      <c r="TZY79" s="61"/>
      <c r="TZZ79" s="61"/>
      <c r="UAA79" s="61"/>
      <c r="UAB79" s="61"/>
      <c r="UAC79" s="61"/>
      <c r="UAD79" s="61"/>
      <c r="UAE79" s="61"/>
      <c r="UAF79" s="61"/>
      <c r="UAG79" s="61"/>
      <c r="UAH79" s="61"/>
      <c r="UAI79" s="61"/>
      <c r="UAJ79" s="61"/>
      <c r="UAK79" s="61"/>
      <c r="UAL79" s="61"/>
      <c r="UAM79" s="61"/>
      <c r="UAN79" s="61"/>
      <c r="UAO79" s="61"/>
      <c r="UAP79" s="61"/>
      <c r="UAQ79" s="61"/>
      <c r="UAR79" s="61"/>
      <c r="UAS79" s="61"/>
      <c r="UAT79" s="61"/>
      <c r="UAU79" s="61"/>
      <c r="UAV79" s="61"/>
      <c r="UAW79" s="61"/>
      <c r="UAX79" s="61"/>
      <c r="UAY79" s="61"/>
      <c r="UAZ79" s="61"/>
      <c r="UBA79" s="61"/>
      <c r="UBB79" s="61"/>
      <c r="UBC79" s="61"/>
      <c r="UBD79" s="61"/>
      <c r="UBE79" s="61"/>
      <c r="UBF79" s="61"/>
      <c r="UBG79" s="61"/>
      <c r="UBH79" s="61"/>
      <c r="UBI79" s="61"/>
      <c r="UBJ79" s="61"/>
      <c r="UBK79" s="61"/>
      <c r="UBL79" s="61"/>
      <c r="UBM79" s="61"/>
      <c r="UBN79" s="61"/>
      <c r="UBO79" s="61"/>
      <c r="UBP79" s="61"/>
      <c r="UBQ79" s="61"/>
      <c r="UBR79" s="61"/>
      <c r="UBS79" s="61"/>
      <c r="UBT79" s="61"/>
      <c r="UBU79" s="61"/>
      <c r="UBV79" s="61"/>
      <c r="UBW79" s="61"/>
      <c r="UBX79" s="61"/>
      <c r="UBY79" s="61"/>
      <c r="UBZ79" s="61"/>
      <c r="UCA79" s="61"/>
      <c r="UCB79" s="61"/>
      <c r="UCC79" s="61"/>
      <c r="UCD79" s="61"/>
      <c r="UCE79" s="61"/>
      <c r="UCF79" s="61"/>
      <c r="UCG79" s="61"/>
      <c r="UCH79" s="61"/>
      <c r="UCI79" s="61"/>
      <c r="UCJ79" s="61"/>
      <c r="UCK79" s="61"/>
      <c r="UCL79" s="61"/>
      <c r="UCM79" s="61"/>
      <c r="UCN79" s="61"/>
      <c r="UCO79" s="61"/>
      <c r="UCP79" s="61"/>
      <c r="UCQ79" s="61"/>
      <c r="UCR79" s="61"/>
      <c r="UCS79" s="61"/>
      <c r="UCT79" s="61"/>
      <c r="UCU79" s="61"/>
      <c r="UCV79" s="61"/>
      <c r="UCW79" s="61"/>
      <c r="UCX79" s="61"/>
      <c r="UCY79" s="61"/>
      <c r="UCZ79" s="61"/>
      <c r="UDA79" s="61"/>
      <c r="UDB79" s="61"/>
      <c r="UDC79" s="61"/>
      <c r="UDD79" s="61"/>
      <c r="UDE79" s="61"/>
      <c r="UDF79" s="61"/>
      <c r="UDG79" s="61"/>
      <c r="UDH79" s="61"/>
      <c r="UDI79" s="61"/>
      <c r="UDJ79" s="61"/>
      <c r="UDK79" s="61"/>
      <c r="UDL79" s="61"/>
      <c r="UDM79" s="61"/>
      <c r="UDN79" s="61"/>
      <c r="UDO79" s="61"/>
      <c r="UDP79" s="61"/>
      <c r="UDQ79" s="61"/>
      <c r="UDR79" s="61"/>
      <c r="UDS79" s="61"/>
      <c r="UDT79" s="61"/>
      <c r="UDU79" s="61"/>
      <c r="UDV79" s="61"/>
      <c r="UDW79" s="61"/>
      <c r="UDX79" s="61"/>
      <c r="UDY79" s="61"/>
      <c r="UDZ79" s="61"/>
      <c r="UEA79" s="61"/>
      <c r="UEB79" s="61"/>
      <c r="UEC79" s="61"/>
      <c r="UED79" s="61"/>
      <c r="UEE79" s="61"/>
      <c r="UEF79" s="61"/>
      <c r="UEG79" s="61"/>
      <c r="UEH79" s="61"/>
      <c r="UEI79" s="61"/>
      <c r="UEJ79" s="61"/>
      <c r="UEK79" s="61"/>
      <c r="UEL79" s="61"/>
      <c r="UEM79" s="61"/>
      <c r="UEN79" s="61"/>
      <c r="UEO79" s="61"/>
      <c r="UEP79" s="61"/>
      <c r="UEQ79" s="61"/>
      <c r="UER79" s="61"/>
      <c r="UES79" s="61"/>
      <c r="UET79" s="61"/>
      <c r="UEU79" s="61"/>
      <c r="UEV79" s="61"/>
      <c r="UEW79" s="61"/>
      <c r="UEX79" s="61"/>
      <c r="UEY79" s="61"/>
      <c r="UEZ79" s="61"/>
      <c r="UFA79" s="61"/>
      <c r="UFB79" s="61"/>
      <c r="UFC79" s="61"/>
      <c r="UFD79" s="61"/>
      <c r="UFE79" s="61"/>
      <c r="UFF79" s="61"/>
      <c r="UFG79" s="61"/>
      <c r="UFH79" s="61"/>
      <c r="UFI79" s="61"/>
      <c r="UFJ79" s="61"/>
      <c r="UFK79" s="61"/>
      <c r="UFL79" s="61"/>
      <c r="UFM79" s="61"/>
      <c r="UFN79" s="61"/>
      <c r="UFO79" s="61"/>
      <c r="UFP79" s="61"/>
      <c r="UFQ79" s="61"/>
      <c r="UFR79" s="61"/>
      <c r="UFS79" s="61"/>
      <c r="UFT79" s="61"/>
      <c r="UFU79" s="61"/>
      <c r="UFV79" s="61"/>
      <c r="UFW79" s="61"/>
      <c r="UFX79" s="61"/>
      <c r="UFY79" s="61"/>
      <c r="UFZ79" s="61"/>
      <c r="UGA79" s="61"/>
      <c r="UGB79" s="61"/>
      <c r="UGC79" s="61"/>
      <c r="UGD79" s="61"/>
      <c r="UGE79" s="61"/>
      <c r="UGF79" s="61"/>
      <c r="UGG79" s="61"/>
      <c r="UGH79" s="61"/>
      <c r="UGI79" s="61"/>
      <c r="UGJ79" s="61"/>
      <c r="UGK79" s="61"/>
      <c r="UGL79" s="61"/>
      <c r="UGM79" s="61"/>
      <c r="UGN79" s="61"/>
      <c r="UGO79" s="61"/>
      <c r="UGP79" s="61"/>
      <c r="UGQ79" s="61"/>
      <c r="UGR79" s="61"/>
      <c r="UGS79" s="61"/>
      <c r="UGT79" s="61"/>
      <c r="UGU79" s="61"/>
      <c r="UGV79" s="61"/>
      <c r="UGW79" s="61"/>
      <c r="UGX79" s="61"/>
      <c r="UGY79" s="61"/>
      <c r="UGZ79" s="61"/>
      <c r="UHA79" s="61"/>
      <c r="UHB79" s="61"/>
      <c r="UHC79" s="61"/>
      <c r="UHD79" s="61"/>
      <c r="UHE79" s="61"/>
      <c r="UHF79" s="61"/>
      <c r="UHG79" s="61"/>
      <c r="UHH79" s="61"/>
      <c r="UHI79" s="61"/>
      <c r="UHJ79" s="61"/>
      <c r="UHK79" s="61"/>
      <c r="UHL79" s="61"/>
      <c r="UHM79" s="61"/>
      <c r="UHN79" s="61"/>
      <c r="UHO79" s="61"/>
      <c r="UHP79" s="61"/>
      <c r="UHQ79" s="61"/>
      <c r="UHR79" s="61"/>
      <c r="UHS79" s="61"/>
      <c r="UHT79" s="61"/>
      <c r="UHU79" s="61"/>
      <c r="UHV79" s="61"/>
      <c r="UHW79" s="61"/>
      <c r="UHX79" s="61"/>
      <c r="UHY79" s="61"/>
      <c r="UHZ79" s="61"/>
      <c r="UIA79" s="61"/>
      <c r="UIB79" s="61"/>
      <c r="UIC79" s="61"/>
      <c r="UID79" s="61"/>
      <c r="UIE79" s="61"/>
      <c r="UIF79" s="61"/>
      <c r="UIG79" s="61"/>
      <c r="UIH79" s="61"/>
      <c r="UII79" s="61"/>
      <c r="UIJ79" s="61"/>
      <c r="UIK79" s="61"/>
      <c r="UIL79" s="61"/>
      <c r="UIM79" s="61"/>
      <c r="UIN79" s="61"/>
      <c r="UIO79" s="61"/>
      <c r="UIP79" s="61"/>
      <c r="UIQ79" s="61"/>
      <c r="UIR79" s="61"/>
      <c r="UIS79" s="61"/>
      <c r="UIT79" s="61"/>
      <c r="UIU79" s="61"/>
      <c r="UIV79" s="61"/>
      <c r="UIW79" s="61"/>
      <c r="UIX79" s="61"/>
      <c r="UIY79" s="61"/>
      <c r="UIZ79" s="61"/>
      <c r="UJA79" s="61"/>
      <c r="UJB79" s="61"/>
      <c r="UJC79" s="61"/>
      <c r="UJD79" s="61"/>
      <c r="UJE79" s="61"/>
      <c r="UJF79" s="61"/>
      <c r="UJG79" s="61"/>
      <c r="UJH79" s="61"/>
      <c r="UJI79" s="61"/>
      <c r="UJJ79" s="61"/>
      <c r="UJK79" s="61"/>
      <c r="UJL79" s="61"/>
      <c r="UJM79" s="61"/>
      <c r="UJN79" s="61"/>
      <c r="UJO79" s="61"/>
      <c r="UJP79" s="61"/>
      <c r="UJQ79" s="61"/>
      <c r="UJR79" s="61"/>
      <c r="UJS79" s="61"/>
      <c r="UJT79" s="61"/>
      <c r="UJU79" s="61"/>
      <c r="UJV79" s="61"/>
      <c r="UJW79" s="61"/>
      <c r="UJX79" s="61"/>
      <c r="UJY79" s="61"/>
      <c r="UJZ79" s="61"/>
      <c r="UKA79" s="61"/>
      <c r="UKB79" s="61"/>
      <c r="UKC79" s="61"/>
      <c r="UKD79" s="61"/>
      <c r="UKE79" s="61"/>
      <c r="UKF79" s="61"/>
      <c r="UKG79" s="61"/>
      <c r="UKH79" s="61"/>
      <c r="UKI79" s="61"/>
      <c r="UKJ79" s="61"/>
      <c r="UKK79" s="61"/>
      <c r="UKL79" s="61"/>
      <c r="UKM79" s="61"/>
      <c r="UKN79" s="61"/>
      <c r="UKO79" s="61"/>
      <c r="UKP79" s="61"/>
      <c r="UKQ79" s="61"/>
      <c r="UKR79" s="61"/>
      <c r="UKS79" s="61"/>
      <c r="UKT79" s="61"/>
      <c r="UKU79" s="61"/>
      <c r="UKV79" s="61"/>
      <c r="UKW79" s="61"/>
      <c r="UKX79" s="61"/>
      <c r="UKY79" s="61"/>
      <c r="UKZ79" s="61"/>
      <c r="ULA79" s="61"/>
      <c r="ULB79" s="61"/>
      <c r="ULC79" s="61"/>
      <c r="ULD79" s="61"/>
      <c r="ULE79" s="61"/>
      <c r="ULF79" s="61"/>
      <c r="ULG79" s="61"/>
      <c r="ULH79" s="61"/>
      <c r="ULI79" s="61"/>
      <c r="ULJ79" s="61"/>
      <c r="ULK79" s="61"/>
      <c r="ULL79" s="61"/>
      <c r="ULM79" s="61"/>
      <c r="ULN79" s="61"/>
      <c r="ULO79" s="61"/>
      <c r="ULP79" s="61"/>
      <c r="ULQ79" s="61"/>
      <c r="ULR79" s="61"/>
      <c r="ULS79" s="61"/>
      <c r="ULT79" s="61"/>
      <c r="ULU79" s="61"/>
      <c r="ULV79" s="61"/>
      <c r="ULW79" s="61"/>
      <c r="ULX79" s="61"/>
      <c r="ULY79" s="61"/>
      <c r="ULZ79" s="61"/>
      <c r="UMA79" s="61"/>
      <c r="UMB79" s="61"/>
      <c r="UMC79" s="61"/>
      <c r="UMD79" s="61"/>
      <c r="UME79" s="61"/>
      <c r="UMF79" s="61"/>
      <c r="UMG79" s="61"/>
      <c r="UMH79" s="61"/>
      <c r="UMI79" s="61"/>
      <c r="UMJ79" s="61"/>
      <c r="UMK79" s="61"/>
      <c r="UML79" s="61"/>
      <c r="UMM79" s="61"/>
      <c r="UMN79" s="61"/>
      <c r="UMO79" s="61"/>
      <c r="UMP79" s="61"/>
      <c r="UMQ79" s="61"/>
      <c r="UMR79" s="61"/>
      <c r="UMS79" s="61"/>
      <c r="UMT79" s="61"/>
      <c r="UMU79" s="61"/>
      <c r="UMV79" s="61"/>
      <c r="UMW79" s="61"/>
      <c r="UMX79" s="61"/>
      <c r="UMY79" s="61"/>
      <c r="UMZ79" s="61"/>
      <c r="UNA79" s="61"/>
      <c r="UNB79" s="61"/>
      <c r="UNC79" s="61"/>
      <c r="UND79" s="61"/>
      <c r="UNE79" s="61"/>
      <c r="UNF79" s="61"/>
      <c r="UNG79" s="61"/>
      <c r="UNH79" s="61"/>
      <c r="UNI79" s="61"/>
      <c r="UNJ79" s="61"/>
      <c r="UNK79" s="61"/>
      <c r="UNL79" s="61"/>
      <c r="UNM79" s="61"/>
      <c r="UNN79" s="61"/>
      <c r="UNO79" s="61"/>
      <c r="UNP79" s="61"/>
      <c r="UNQ79" s="61"/>
      <c r="UNR79" s="61"/>
      <c r="UNS79" s="61"/>
      <c r="UNT79" s="61"/>
      <c r="UNU79" s="61"/>
      <c r="UNV79" s="61"/>
      <c r="UNW79" s="61"/>
      <c r="UNX79" s="61"/>
      <c r="UNY79" s="61"/>
      <c r="UNZ79" s="61"/>
      <c r="UOA79" s="61"/>
      <c r="UOB79" s="61"/>
      <c r="UOC79" s="61"/>
      <c r="UOD79" s="61"/>
      <c r="UOE79" s="61"/>
      <c r="UOF79" s="61"/>
      <c r="UOG79" s="61"/>
      <c r="UOH79" s="61"/>
      <c r="UOI79" s="61"/>
      <c r="UOJ79" s="61"/>
      <c r="UOK79" s="61"/>
      <c r="UOL79" s="61"/>
      <c r="UOM79" s="61"/>
      <c r="UON79" s="61"/>
      <c r="UOO79" s="61"/>
      <c r="UOP79" s="61"/>
      <c r="UOQ79" s="61"/>
      <c r="UOR79" s="61"/>
      <c r="UOS79" s="61"/>
      <c r="UOT79" s="61"/>
      <c r="UOU79" s="61"/>
      <c r="UOV79" s="61"/>
      <c r="UOW79" s="61"/>
      <c r="UOX79" s="61"/>
      <c r="UOY79" s="61"/>
      <c r="UOZ79" s="61"/>
      <c r="UPA79" s="61"/>
      <c r="UPB79" s="61"/>
      <c r="UPC79" s="61"/>
      <c r="UPD79" s="61"/>
      <c r="UPE79" s="61"/>
      <c r="UPF79" s="61"/>
      <c r="UPG79" s="61"/>
      <c r="UPH79" s="61"/>
      <c r="UPI79" s="61"/>
      <c r="UPJ79" s="61"/>
      <c r="UPK79" s="61"/>
      <c r="UPL79" s="61"/>
      <c r="UPM79" s="61"/>
      <c r="UPN79" s="61"/>
      <c r="UPO79" s="61"/>
      <c r="UPP79" s="61"/>
      <c r="UPQ79" s="61"/>
      <c r="UPR79" s="61"/>
      <c r="UPS79" s="61"/>
      <c r="UPT79" s="61"/>
      <c r="UPU79" s="61"/>
      <c r="UPV79" s="61"/>
      <c r="UPW79" s="61"/>
      <c r="UPX79" s="61"/>
      <c r="UPY79" s="61"/>
      <c r="UPZ79" s="61"/>
      <c r="UQA79" s="61"/>
      <c r="UQB79" s="61"/>
      <c r="UQC79" s="61"/>
      <c r="UQD79" s="61"/>
      <c r="UQE79" s="61"/>
      <c r="UQF79" s="61"/>
      <c r="UQG79" s="61"/>
      <c r="UQH79" s="61"/>
      <c r="UQI79" s="61"/>
      <c r="UQJ79" s="61"/>
      <c r="UQK79" s="61"/>
      <c r="UQL79" s="61"/>
      <c r="UQM79" s="61"/>
      <c r="UQN79" s="61"/>
      <c r="UQO79" s="61"/>
      <c r="UQP79" s="61"/>
      <c r="UQQ79" s="61"/>
      <c r="UQR79" s="61"/>
      <c r="UQS79" s="61"/>
      <c r="UQT79" s="61"/>
      <c r="UQU79" s="61"/>
      <c r="UQV79" s="61"/>
      <c r="UQW79" s="61"/>
      <c r="UQX79" s="61"/>
      <c r="UQY79" s="61"/>
      <c r="UQZ79" s="61"/>
      <c r="URA79" s="61"/>
      <c r="URB79" s="61"/>
      <c r="URC79" s="61"/>
      <c r="URD79" s="61"/>
      <c r="URE79" s="61"/>
      <c r="URF79" s="61"/>
      <c r="URG79" s="61"/>
      <c r="URH79" s="61"/>
      <c r="URI79" s="61"/>
      <c r="URJ79" s="61"/>
      <c r="URK79" s="61"/>
      <c r="URL79" s="61"/>
      <c r="URM79" s="61"/>
      <c r="URN79" s="61"/>
      <c r="URO79" s="61"/>
      <c r="URP79" s="61"/>
      <c r="URQ79" s="61"/>
      <c r="URR79" s="61"/>
      <c r="URS79" s="61"/>
      <c r="URT79" s="61"/>
      <c r="URU79" s="61"/>
      <c r="URV79" s="61"/>
      <c r="URW79" s="61"/>
      <c r="URX79" s="61"/>
      <c r="URY79" s="61"/>
      <c r="URZ79" s="61"/>
      <c r="USA79" s="61"/>
      <c r="USB79" s="61"/>
      <c r="USC79" s="61"/>
      <c r="USD79" s="61"/>
      <c r="USE79" s="61"/>
      <c r="USF79" s="61"/>
      <c r="USG79" s="61"/>
      <c r="USH79" s="61"/>
      <c r="USI79" s="61"/>
      <c r="USJ79" s="61"/>
      <c r="USK79" s="61"/>
      <c r="USL79" s="61"/>
      <c r="USM79" s="61"/>
      <c r="USN79" s="61"/>
      <c r="USO79" s="61"/>
      <c r="USP79" s="61"/>
      <c r="USQ79" s="61"/>
      <c r="USR79" s="61"/>
      <c r="USS79" s="61"/>
      <c r="UST79" s="61"/>
      <c r="USU79" s="61"/>
      <c r="USV79" s="61"/>
      <c r="USW79" s="61"/>
      <c r="USX79" s="61"/>
      <c r="USY79" s="61"/>
      <c r="USZ79" s="61"/>
      <c r="UTA79" s="61"/>
      <c r="UTB79" s="61"/>
      <c r="UTC79" s="61"/>
      <c r="UTD79" s="61"/>
      <c r="UTE79" s="61"/>
      <c r="UTF79" s="61"/>
      <c r="UTG79" s="61"/>
      <c r="UTH79" s="61"/>
      <c r="UTI79" s="61"/>
      <c r="UTJ79" s="61"/>
      <c r="UTK79" s="61"/>
      <c r="UTL79" s="61"/>
      <c r="UTM79" s="61"/>
      <c r="UTN79" s="61"/>
      <c r="UTO79" s="61"/>
      <c r="UTP79" s="61"/>
      <c r="UTQ79" s="61"/>
      <c r="UTR79" s="61"/>
      <c r="UTS79" s="61"/>
      <c r="UTT79" s="61"/>
      <c r="UTU79" s="61"/>
      <c r="UTV79" s="61"/>
      <c r="UTW79" s="61"/>
      <c r="UTX79" s="61"/>
      <c r="UTY79" s="61"/>
      <c r="UTZ79" s="61"/>
      <c r="UUA79" s="61"/>
      <c r="UUB79" s="61"/>
      <c r="UUC79" s="61"/>
      <c r="UUD79" s="61"/>
      <c r="UUE79" s="61"/>
      <c r="UUF79" s="61"/>
      <c r="UUG79" s="61"/>
      <c r="UUH79" s="61"/>
      <c r="UUI79" s="61"/>
      <c r="UUJ79" s="61"/>
      <c r="UUK79" s="61"/>
      <c r="UUL79" s="61"/>
      <c r="UUM79" s="61"/>
      <c r="UUN79" s="61"/>
      <c r="UUO79" s="61"/>
      <c r="UUP79" s="61"/>
      <c r="UUQ79" s="61"/>
      <c r="UUR79" s="61"/>
      <c r="UUS79" s="61"/>
      <c r="UUT79" s="61"/>
      <c r="UUU79" s="61"/>
      <c r="UUV79" s="61"/>
      <c r="UUW79" s="61"/>
      <c r="UUX79" s="61"/>
      <c r="UUY79" s="61"/>
      <c r="UUZ79" s="61"/>
      <c r="UVA79" s="61"/>
      <c r="UVB79" s="61"/>
      <c r="UVC79" s="61"/>
      <c r="UVD79" s="61"/>
      <c r="UVE79" s="61"/>
      <c r="UVF79" s="61"/>
      <c r="UVG79" s="61"/>
      <c r="UVH79" s="61"/>
      <c r="UVI79" s="61"/>
      <c r="UVJ79" s="61"/>
      <c r="UVK79" s="61"/>
      <c r="UVL79" s="61"/>
      <c r="UVM79" s="61"/>
      <c r="UVN79" s="61"/>
      <c r="UVO79" s="61"/>
      <c r="UVP79" s="61"/>
      <c r="UVQ79" s="61"/>
      <c r="UVR79" s="61"/>
      <c r="UVS79" s="61"/>
      <c r="UVT79" s="61"/>
      <c r="UVU79" s="61"/>
      <c r="UVV79" s="61"/>
      <c r="UVW79" s="61"/>
      <c r="UVX79" s="61"/>
      <c r="UVY79" s="61"/>
      <c r="UVZ79" s="61"/>
      <c r="UWA79" s="61"/>
      <c r="UWB79" s="61"/>
      <c r="UWC79" s="61"/>
      <c r="UWD79" s="61"/>
      <c r="UWE79" s="61"/>
      <c r="UWF79" s="61"/>
      <c r="UWG79" s="61"/>
      <c r="UWH79" s="61"/>
      <c r="UWI79" s="61"/>
      <c r="UWJ79" s="61"/>
      <c r="UWK79" s="61"/>
      <c r="UWL79" s="61"/>
      <c r="UWM79" s="61"/>
      <c r="UWN79" s="61"/>
      <c r="UWO79" s="61"/>
      <c r="UWP79" s="61"/>
      <c r="UWQ79" s="61"/>
      <c r="UWR79" s="61"/>
      <c r="UWS79" s="61"/>
      <c r="UWT79" s="61"/>
      <c r="UWU79" s="61"/>
      <c r="UWV79" s="61"/>
      <c r="UWW79" s="61"/>
      <c r="UWX79" s="61"/>
      <c r="UWY79" s="61"/>
      <c r="UWZ79" s="61"/>
      <c r="UXA79" s="61"/>
      <c r="UXB79" s="61"/>
      <c r="UXC79" s="61"/>
      <c r="UXD79" s="61"/>
      <c r="UXE79" s="61"/>
      <c r="UXF79" s="61"/>
      <c r="UXG79" s="61"/>
      <c r="UXH79" s="61"/>
      <c r="UXI79" s="61"/>
      <c r="UXJ79" s="61"/>
      <c r="UXK79" s="61"/>
      <c r="UXL79" s="61"/>
      <c r="UXM79" s="61"/>
      <c r="UXN79" s="61"/>
      <c r="UXO79" s="61"/>
      <c r="UXP79" s="61"/>
      <c r="UXQ79" s="61"/>
      <c r="UXR79" s="61"/>
      <c r="UXS79" s="61"/>
      <c r="UXT79" s="61"/>
      <c r="UXU79" s="61"/>
      <c r="UXV79" s="61"/>
      <c r="UXW79" s="61"/>
      <c r="UXX79" s="61"/>
      <c r="UXY79" s="61"/>
      <c r="UXZ79" s="61"/>
      <c r="UYA79" s="61"/>
      <c r="UYB79" s="61"/>
      <c r="UYC79" s="61"/>
      <c r="UYD79" s="61"/>
      <c r="UYE79" s="61"/>
      <c r="UYF79" s="61"/>
      <c r="UYG79" s="61"/>
      <c r="UYH79" s="61"/>
      <c r="UYI79" s="61"/>
      <c r="UYJ79" s="61"/>
      <c r="UYK79" s="61"/>
      <c r="UYL79" s="61"/>
      <c r="UYM79" s="61"/>
      <c r="UYN79" s="61"/>
      <c r="UYO79" s="61"/>
      <c r="UYP79" s="61"/>
      <c r="UYQ79" s="61"/>
      <c r="UYR79" s="61"/>
      <c r="UYS79" s="61"/>
      <c r="UYT79" s="61"/>
      <c r="UYU79" s="61"/>
      <c r="UYV79" s="61"/>
      <c r="UYW79" s="61"/>
      <c r="UYX79" s="61"/>
      <c r="UYY79" s="61"/>
      <c r="UYZ79" s="61"/>
      <c r="UZA79" s="61"/>
      <c r="UZB79" s="61"/>
      <c r="UZC79" s="61"/>
      <c r="UZD79" s="61"/>
      <c r="UZE79" s="61"/>
      <c r="UZF79" s="61"/>
      <c r="UZG79" s="61"/>
      <c r="UZH79" s="61"/>
      <c r="UZI79" s="61"/>
      <c r="UZJ79" s="61"/>
      <c r="UZK79" s="61"/>
      <c r="UZL79" s="61"/>
      <c r="UZM79" s="61"/>
      <c r="UZN79" s="61"/>
      <c r="UZO79" s="61"/>
      <c r="UZP79" s="61"/>
      <c r="UZQ79" s="61"/>
      <c r="UZR79" s="61"/>
      <c r="UZS79" s="61"/>
      <c r="UZT79" s="61"/>
      <c r="UZU79" s="61"/>
      <c r="UZV79" s="61"/>
      <c r="UZW79" s="61"/>
      <c r="UZX79" s="61"/>
      <c r="UZY79" s="61"/>
      <c r="UZZ79" s="61"/>
      <c r="VAA79" s="61"/>
      <c r="VAB79" s="61"/>
      <c r="VAC79" s="61"/>
      <c r="VAD79" s="61"/>
      <c r="VAE79" s="61"/>
      <c r="VAF79" s="61"/>
      <c r="VAG79" s="61"/>
      <c r="VAH79" s="61"/>
      <c r="VAI79" s="61"/>
      <c r="VAJ79" s="61"/>
      <c r="VAK79" s="61"/>
      <c r="VAL79" s="61"/>
      <c r="VAM79" s="61"/>
      <c r="VAN79" s="61"/>
      <c r="VAO79" s="61"/>
      <c r="VAP79" s="61"/>
      <c r="VAQ79" s="61"/>
      <c r="VAR79" s="61"/>
      <c r="VAS79" s="61"/>
      <c r="VAT79" s="61"/>
      <c r="VAU79" s="61"/>
      <c r="VAV79" s="61"/>
      <c r="VAW79" s="61"/>
      <c r="VAX79" s="61"/>
      <c r="VAY79" s="61"/>
      <c r="VAZ79" s="61"/>
      <c r="VBA79" s="61"/>
      <c r="VBB79" s="61"/>
      <c r="VBC79" s="61"/>
      <c r="VBD79" s="61"/>
      <c r="VBE79" s="61"/>
      <c r="VBF79" s="61"/>
      <c r="VBG79" s="61"/>
      <c r="VBH79" s="61"/>
      <c r="VBI79" s="61"/>
      <c r="VBJ79" s="61"/>
      <c r="VBK79" s="61"/>
      <c r="VBL79" s="61"/>
      <c r="VBM79" s="61"/>
      <c r="VBN79" s="61"/>
      <c r="VBO79" s="61"/>
      <c r="VBP79" s="61"/>
      <c r="VBQ79" s="61"/>
      <c r="VBR79" s="61"/>
      <c r="VBS79" s="61"/>
      <c r="VBT79" s="61"/>
      <c r="VBU79" s="61"/>
      <c r="VBV79" s="61"/>
      <c r="VBW79" s="61"/>
      <c r="VBX79" s="61"/>
      <c r="VBY79" s="61"/>
      <c r="VBZ79" s="61"/>
      <c r="VCA79" s="61"/>
      <c r="VCB79" s="61"/>
      <c r="VCC79" s="61"/>
      <c r="VCD79" s="61"/>
      <c r="VCE79" s="61"/>
      <c r="VCF79" s="61"/>
      <c r="VCG79" s="61"/>
      <c r="VCH79" s="61"/>
      <c r="VCI79" s="61"/>
      <c r="VCJ79" s="61"/>
      <c r="VCK79" s="61"/>
      <c r="VCL79" s="61"/>
      <c r="VCM79" s="61"/>
      <c r="VCN79" s="61"/>
      <c r="VCO79" s="61"/>
      <c r="VCP79" s="61"/>
      <c r="VCQ79" s="61"/>
      <c r="VCR79" s="61"/>
      <c r="VCS79" s="61"/>
      <c r="VCT79" s="61"/>
      <c r="VCU79" s="61"/>
      <c r="VCV79" s="61"/>
      <c r="VCW79" s="61"/>
      <c r="VCX79" s="61"/>
      <c r="VCY79" s="61"/>
      <c r="VCZ79" s="61"/>
      <c r="VDA79" s="61"/>
      <c r="VDB79" s="61"/>
      <c r="VDC79" s="61"/>
      <c r="VDD79" s="61"/>
      <c r="VDE79" s="61"/>
      <c r="VDF79" s="61"/>
      <c r="VDG79" s="61"/>
      <c r="VDH79" s="61"/>
      <c r="VDI79" s="61"/>
      <c r="VDJ79" s="61"/>
      <c r="VDK79" s="61"/>
      <c r="VDL79" s="61"/>
      <c r="VDM79" s="61"/>
      <c r="VDN79" s="61"/>
      <c r="VDO79" s="61"/>
      <c r="VDP79" s="61"/>
      <c r="VDQ79" s="61"/>
      <c r="VDR79" s="61"/>
      <c r="VDS79" s="61"/>
      <c r="VDT79" s="61"/>
      <c r="VDU79" s="61"/>
      <c r="VDV79" s="61"/>
      <c r="VDW79" s="61"/>
      <c r="VDX79" s="61"/>
      <c r="VDY79" s="61"/>
      <c r="VDZ79" s="61"/>
      <c r="VEA79" s="61"/>
      <c r="VEB79" s="61"/>
      <c r="VEC79" s="61"/>
      <c r="VED79" s="61"/>
      <c r="VEE79" s="61"/>
      <c r="VEF79" s="61"/>
      <c r="VEG79" s="61"/>
      <c r="VEH79" s="61"/>
      <c r="VEI79" s="61"/>
      <c r="VEJ79" s="61"/>
      <c r="VEK79" s="61"/>
      <c r="VEL79" s="61"/>
      <c r="VEM79" s="61"/>
      <c r="VEN79" s="61"/>
      <c r="VEO79" s="61"/>
      <c r="VEP79" s="61"/>
      <c r="VEQ79" s="61"/>
      <c r="VER79" s="61"/>
      <c r="VES79" s="61"/>
      <c r="VET79" s="61"/>
      <c r="VEU79" s="61"/>
      <c r="VEV79" s="61"/>
      <c r="VEW79" s="61"/>
      <c r="VEX79" s="61"/>
      <c r="VEY79" s="61"/>
      <c r="VEZ79" s="61"/>
      <c r="VFA79" s="61"/>
      <c r="VFB79" s="61"/>
      <c r="VFC79" s="61"/>
      <c r="VFD79" s="61"/>
      <c r="VFE79" s="61"/>
      <c r="VFF79" s="61"/>
      <c r="VFG79" s="61"/>
      <c r="VFH79" s="61"/>
      <c r="VFI79" s="61"/>
      <c r="VFJ79" s="61"/>
      <c r="VFK79" s="61"/>
      <c r="VFL79" s="61"/>
      <c r="VFM79" s="61"/>
      <c r="VFN79" s="61"/>
      <c r="VFO79" s="61"/>
      <c r="VFP79" s="61"/>
      <c r="VFQ79" s="61"/>
      <c r="VFR79" s="61"/>
      <c r="VFS79" s="61"/>
      <c r="VFT79" s="61"/>
      <c r="VFU79" s="61"/>
      <c r="VFV79" s="61"/>
      <c r="VFW79" s="61"/>
      <c r="VFX79" s="61"/>
      <c r="VFY79" s="61"/>
      <c r="VFZ79" s="61"/>
      <c r="VGA79" s="61"/>
      <c r="VGB79" s="61"/>
      <c r="VGC79" s="61"/>
      <c r="VGD79" s="61"/>
      <c r="VGE79" s="61"/>
      <c r="VGF79" s="61"/>
      <c r="VGG79" s="61"/>
      <c r="VGH79" s="61"/>
      <c r="VGI79" s="61"/>
      <c r="VGJ79" s="61"/>
      <c r="VGK79" s="61"/>
      <c r="VGL79" s="61"/>
      <c r="VGM79" s="61"/>
      <c r="VGN79" s="61"/>
      <c r="VGO79" s="61"/>
      <c r="VGP79" s="61"/>
      <c r="VGQ79" s="61"/>
      <c r="VGR79" s="61"/>
      <c r="VGS79" s="61"/>
      <c r="VGT79" s="61"/>
      <c r="VGU79" s="61"/>
      <c r="VGV79" s="61"/>
      <c r="VGW79" s="61"/>
      <c r="VGX79" s="61"/>
      <c r="VGY79" s="61"/>
      <c r="VGZ79" s="61"/>
      <c r="VHA79" s="61"/>
      <c r="VHB79" s="61"/>
      <c r="VHC79" s="61"/>
      <c r="VHD79" s="61"/>
      <c r="VHE79" s="61"/>
      <c r="VHF79" s="61"/>
      <c r="VHG79" s="61"/>
      <c r="VHH79" s="61"/>
      <c r="VHI79" s="61"/>
      <c r="VHJ79" s="61"/>
      <c r="VHK79" s="61"/>
      <c r="VHL79" s="61"/>
      <c r="VHM79" s="61"/>
      <c r="VHN79" s="61"/>
      <c r="VHO79" s="61"/>
      <c r="VHP79" s="61"/>
      <c r="VHQ79" s="61"/>
      <c r="VHR79" s="61"/>
      <c r="VHS79" s="61"/>
      <c r="VHT79" s="61"/>
      <c r="VHU79" s="61"/>
      <c r="VHV79" s="61"/>
      <c r="VHW79" s="61"/>
      <c r="VHX79" s="61"/>
      <c r="VHY79" s="61"/>
      <c r="VHZ79" s="61"/>
      <c r="VIA79" s="61"/>
      <c r="VIB79" s="61"/>
      <c r="VIC79" s="61"/>
      <c r="VID79" s="61"/>
      <c r="VIE79" s="61"/>
      <c r="VIF79" s="61"/>
      <c r="VIG79" s="61"/>
      <c r="VIH79" s="61"/>
      <c r="VII79" s="61"/>
      <c r="VIJ79" s="61"/>
      <c r="VIK79" s="61"/>
      <c r="VIL79" s="61"/>
      <c r="VIM79" s="61"/>
      <c r="VIN79" s="61"/>
      <c r="VIO79" s="61"/>
      <c r="VIP79" s="61"/>
      <c r="VIQ79" s="61"/>
      <c r="VIR79" s="61"/>
      <c r="VIS79" s="61"/>
      <c r="VIT79" s="61"/>
      <c r="VIU79" s="61"/>
      <c r="VIV79" s="61"/>
      <c r="VIW79" s="61"/>
      <c r="VIX79" s="61"/>
      <c r="VIY79" s="61"/>
      <c r="VIZ79" s="61"/>
      <c r="VJA79" s="61"/>
      <c r="VJB79" s="61"/>
      <c r="VJC79" s="61"/>
      <c r="VJD79" s="61"/>
      <c r="VJE79" s="61"/>
      <c r="VJF79" s="61"/>
      <c r="VJG79" s="61"/>
      <c r="VJH79" s="61"/>
      <c r="VJI79" s="61"/>
      <c r="VJJ79" s="61"/>
      <c r="VJK79" s="61"/>
      <c r="VJL79" s="61"/>
      <c r="VJM79" s="61"/>
      <c r="VJN79" s="61"/>
      <c r="VJO79" s="61"/>
      <c r="VJP79" s="61"/>
      <c r="VJQ79" s="61"/>
      <c r="VJR79" s="61"/>
      <c r="VJS79" s="61"/>
      <c r="VJT79" s="61"/>
      <c r="VJU79" s="61"/>
      <c r="VJV79" s="61"/>
      <c r="VJW79" s="61"/>
      <c r="VJX79" s="61"/>
      <c r="VJY79" s="61"/>
      <c r="VJZ79" s="61"/>
      <c r="VKA79" s="61"/>
      <c r="VKB79" s="61"/>
      <c r="VKC79" s="61"/>
      <c r="VKD79" s="61"/>
      <c r="VKE79" s="61"/>
      <c r="VKF79" s="61"/>
      <c r="VKG79" s="61"/>
      <c r="VKH79" s="61"/>
      <c r="VKI79" s="61"/>
      <c r="VKJ79" s="61"/>
      <c r="VKK79" s="61"/>
      <c r="VKL79" s="61"/>
      <c r="VKM79" s="61"/>
      <c r="VKN79" s="61"/>
      <c r="VKO79" s="61"/>
      <c r="VKP79" s="61"/>
      <c r="VKQ79" s="61"/>
      <c r="VKR79" s="61"/>
      <c r="VKS79" s="61"/>
      <c r="VKT79" s="61"/>
      <c r="VKU79" s="61"/>
      <c r="VKV79" s="61"/>
      <c r="VKW79" s="61"/>
      <c r="VKX79" s="61"/>
      <c r="VKY79" s="61"/>
      <c r="VKZ79" s="61"/>
      <c r="VLA79" s="61"/>
      <c r="VLB79" s="61"/>
      <c r="VLC79" s="61"/>
      <c r="VLD79" s="61"/>
      <c r="VLE79" s="61"/>
      <c r="VLF79" s="61"/>
      <c r="VLG79" s="61"/>
      <c r="VLH79" s="61"/>
      <c r="VLI79" s="61"/>
      <c r="VLJ79" s="61"/>
      <c r="VLK79" s="61"/>
      <c r="VLL79" s="61"/>
      <c r="VLM79" s="61"/>
      <c r="VLN79" s="61"/>
      <c r="VLO79" s="61"/>
      <c r="VLP79" s="61"/>
      <c r="VLQ79" s="61"/>
      <c r="VLR79" s="61"/>
      <c r="VLS79" s="61"/>
      <c r="VLT79" s="61"/>
      <c r="VLU79" s="61"/>
      <c r="VLV79" s="61"/>
      <c r="VLW79" s="61"/>
      <c r="VLX79" s="61"/>
      <c r="VLY79" s="61"/>
      <c r="VLZ79" s="61"/>
      <c r="VMA79" s="61"/>
      <c r="VMB79" s="61"/>
      <c r="VMC79" s="61"/>
      <c r="VMD79" s="61"/>
      <c r="VME79" s="61"/>
      <c r="VMF79" s="61"/>
      <c r="VMG79" s="61"/>
      <c r="VMH79" s="61"/>
      <c r="VMI79" s="61"/>
      <c r="VMJ79" s="61"/>
      <c r="VMK79" s="61"/>
      <c r="VML79" s="61"/>
      <c r="VMM79" s="61"/>
      <c r="VMN79" s="61"/>
      <c r="VMO79" s="61"/>
      <c r="VMP79" s="61"/>
      <c r="VMQ79" s="61"/>
      <c r="VMR79" s="61"/>
      <c r="VMS79" s="61"/>
      <c r="VMT79" s="61"/>
      <c r="VMU79" s="61"/>
      <c r="VMV79" s="61"/>
      <c r="VMW79" s="61"/>
      <c r="VMX79" s="61"/>
      <c r="VMY79" s="61"/>
      <c r="VMZ79" s="61"/>
      <c r="VNA79" s="61"/>
      <c r="VNB79" s="61"/>
      <c r="VNC79" s="61"/>
      <c r="VND79" s="61"/>
      <c r="VNE79" s="61"/>
      <c r="VNF79" s="61"/>
      <c r="VNG79" s="61"/>
      <c r="VNH79" s="61"/>
      <c r="VNI79" s="61"/>
      <c r="VNJ79" s="61"/>
      <c r="VNK79" s="61"/>
      <c r="VNL79" s="61"/>
      <c r="VNM79" s="61"/>
      <c r="VNN79" s="61"/>
      <c r="VNO79" s="61"/>
      <c r="VNP79" s="61"/>
      <c r="VNQ79" s="61"/>
      <c r="VNR79" s="61"/>
      <c r="VNS79" s="61"/>
      <c r="VNT79" s="61"/>
      <c r="VNU79" s="61"/>
      <c r="VNV79" s="61"/>
      <c r="VNW79" s="61"/>
      <c r="VNX79" s="61"/>
      <c r="VNY79" s="61"/>
      <c r="VNZ79" s="61"/>
      <c r="VOA79" s="61"/>
      <c r="VOB79" s="61"/>
      <c r="VOC79" s="61"/>
      <c r="VOD79" s="61"/>
      <c r="VOE79" s="61"/>
      <c r="VOF79" s="61"/>
      <c r="VOG79" s="61"/>
      <c r="VOH79" s="61"/>
      <c r="VOI79" s="61"/>
      <c r="VOJ79" s="61"/>
      <c r="VOK79" s="61"/>
      <c r="VOL79" s="61"/>
      <c r="VOM79" s="61"/>
      <c r="VON79" s="61"/>
      <c r="VOO79" s="61"/>
      <c r="VOP79" s="61"/>
      <c r="VOQ79" s="61"/>
      <c r="VOR79" s="61"/>
      <c r="VOS79" s="61"/>
      <c r="VOT79" s="61"/>
      <c r="VOU79" s="61"/>
      <c r="VOV79" s="61"/>
      <c r="VOW79" s="61"/>
      <c r="VOX79" s="61"/>
      <c r="VOY79" s="61"/>
      <c r="VOZ79" s="61"/>
      <c r="VPA79" s="61"/>
      <c r="VPB79" s="61"/>
      <c r="VPC79" s="61"/>
      <c r="VPD79" s="61"/>
      <c r="VPE79" s="61"/>
      <c r="VPF79" s="61"/>
      <c r="VPG79" s="61"/>
      <c r="VPH79" s="61"/>
      <c r="VPI79" s="61"/>
      <c r="VPJ79" s="61"/>
      <c r="VPK79" s="61"/>
      <c r="VPL79" s="61"/>
      <c r="VPM79" s="61"/>
      <c r="VPN79" s="61"/>
      <c r="VPO79" s="61"/>
      <c r="VPP79" s="61"/>
      <c r="VPQ79" s="61"/>
      <c r="VPR79" s="61"/>
      <c r="VPS79" s="61"/>
      <c r="VPT79" s="61"/>
      <c r="VPU79" s="61"/>
      <c r="VPV79" s="61"/>
      <c r="VPW79" s="61"/>
      <c r="VPX79" s="61"/>
      <c r="VPY79" s="61"/>
      <c r="VPZ79" s="61"/>
      <c r="VQA79" s="61"/>
      <c r="VQB79" s="61"/>
      <c r="VQC79" s="61"/>
      <c r="VQD79" s="61"/>
      <c r="VQE79" s="61"/>
      <c r="VQF79" s="61"/>
      <c r="VQG79" s="61"/>
      <c r="VQH79" s="61"/>
      <c r="VQI79" s="61"/>
      <c r="VQJ79" s="61"/>
      <c r="VQK79" s="61"/>
      <c r="VQL79" s="61"/>
      <c r="VQM79" s="61"/>
      <c r="VQN79" s="61"/>
      <c r="VQO79" s="61"/>
      <c r="VQP79" s="61"/>
      <c r="VQQ79" s="61"/>
      <c r="VQR79" s="61"/>
      <c r="VQS79" s="61"/>
      <c r="VQT79" s="61"/>
      <c r="VQU79" s="61"/>
      <c r="VQV79" s="61"/>
      <c r="VQW79" s="61"/>
      <c r="VQX79" s="61"/>
      <c r="VQY79" s="61"/>
      <c r="VQZ79" s="61"/>
      <c r="VRA79" s="61"/>
      <c r="VRB79" s="61"/>
      <c r="VRC79" s="61"/>
      <c r="VRD79" s="61"/>
      <c r="VRE79" s="61"/>
      <c r="VRF79" s="61"/>
      <c r="VRG79" s="61"/>
      <c r="VRH79" s="61"/>
      <c r="VRI79" s="61"/>
      <c r="VRJ79" s="61"/>
      <c r="VRK79" s="61"/>
      <c r="VRL79" s="61"/>
      <c r="VRM79" s="61"/>
      <c r="VRN79" s="61"/>
      <c r="VRO79" s="61"/>
      <c r="VRP79" s="61"/>
      <c r="VRQ79" s="61"/>
      <c r="VRR79" s="61"/>
      <c r="VRS79" s="61"/>
      <c r="VRT79" s="61"/>
      <c r="VRU79" s="61"/>
      <c r="VRV79" s="61"/>
      <c r="VRW79" s="61"/>
      <c r="VRX79" s="61"/>
      <c r="VRY79" s="61"/>
      <c r="VRZ79" s="61"/>
      <c r="VSA79" s="61"/>
      <c r="VSB79" s="61"/>
      <c r="VSC79" s="61"/>
      <c r="VSD79" s="61"/>
      <c r="VSE79" s="61"/>
      <c r="VSF79" s="61"/>
      <c r="VSG79" s="61"/>
      <c r="VSH79" s="61"/>
      <c r="VSI79" s="61"/>
      <c r="VSJ79" s="61"/>
      <c r="VSK79" s="61"/>
      <c r="VSL79" s="61"/>
      <c r="VSM79" s="61"/>
      <c r="VSN79" s="61"/>
      <c r="VSO79" s="61"/>
      <c r="VSP79" s="61"/>
      <c r="VSQ79" s="61"/>
      <c r="VSR79" s="61"/>
      <c r="VSS79" s="61"/>
      <c r="VST79" s="61"/>
      <c r="VSU79" s="61"/>
      <c r="VSV79" s="61"/>
      <c r="VSW79" s="61"/>
      <c r="VSX79" s="61"/>
      <c r="VSY79" s="61"/>
      <c r="VSZ79" s="61"/>
      <c r="VTA79" s="61"/>
      <c r="VTB79" s="61"/>
      <c r="VTC79" s="61"/>
      <c r="VTD79" s="61"/>
      <c r="VTE79" s="61"/>
      <c r="VTF79" s="61"/>
      <c r="VTG79" s="61"/>
      <c r="VTH79" s="61"/>
      <c r="VTI79" s="61"/>
      <c r="VTJ79" s="61"/>
      <c r="VTK79" s="61"/>
      <c r="VTL79" s="61"/>
      <c r="VTM79" s="61"/>
      <c r="VTN79" s="61"/>
      <c r="VTO79" s="61"/>
      <c r="VTP79" s="61"/>
      <c r="VTQ79" s="61"/>
      <c r="VTR79" s="61"/>
      <c r="VTS79" s="61"/>
      <c r="VTT79" s="61"/>
      <c r="VTU79" s="61"/>
      <c r="VTV79" s="61"/>
      <c r="VTW79" s="61"/>
      <c r="VTX79" s="61"/>
      <c r="VTY79" s="61"/>
      <c r="VTZ79" s="61"/>
      <c r="VUA79" s="61"/>
      <c r="VUB79" s="61"/>
      <c r="VUC79" s="61"/>
      <c r="VUD79" s="61"/>
      <c r="VUE79" s="61"/>
      <c r="VUF79" s="61"/>
      <c r="VUG79" s="61"/>
      <c r="VUH79" s="61"/>
      <c r="VUI79" s="61"/>
      <c r="VUJ79" s="61"/>
      <c r="VUK79" s="61"/>
      <c r="VUL79" s="61"/>
      <c r="VUM79" s="61"/>
      <c r="VUN79" s="61"/>
      <c r="VUO79" s="61"/>
      <c r="VUP79" s="61"/>
      <c r="VUQ79" s="61"/>
      <c r="VUR79" s="61"/>
      <c r="VUS79" s="61"/>
      <c r="VUT79" s="61"/>
      <c r="VUU79" s="61"/>
      <c r="VUV79" s="61"/>
      <c r="VUW79" s="61"/>
      <c r="VUX79" s="61"/>
      <c r="VUY79" s="61"/>
      <c r="VUZ79" s="61"/>
      <c r="VVA79" s="61"/>
      <c r="VVB79" s="61"/>
      <c r="VVC79" s="61"/>
      <c r="VVD79" s="61"/>
      <c r="VVE79" s="61"/>
      <c r="VVF79" s="61"/>
      <c r="VVG79" s="61"/>
      <c r="VVH79" s="61"/>
      <c r="VVI79" s="61"/>
      <c r="VVJ79" s="61"/>
      <c r="VVK79" s="61"/>
      <c r="VVL79" s="61"/>
      <c r="VVM79" s="61"/>
      <c r="VVN79" s="61"/>
      <c r="VVO79" s="61"/>
      <c r="VVP79" s="61"/>
      <c r="VVQ79" s="61"/>
      <c r="VVR79" s="61"/>
      <c r="VVS79" s="61"/>
      <c r="VVT79" s="61"/>
      <c r="VVU79" s="61"/>
      <c r="VVV79" s="61"/>
      <c r="VVW79" s="61"/>
      <c r="VVX79" s="61"/>
      <c r="VVY79" s="61"/>
      <c r="VVZ79" s="61"/>
      <c r="VWA79" s="61"/>
      <c r="VWB79" s="61"/>
      <c r="VWC79" s="61"/>
      <c r="VWD79" s="61"/>
      <c r="VWE79" s="61"/>
      <c r="VWF79" s="61"/>
      <c r="VWG79" s="61"/>
      <c r="VWH79" s="61"/>
      <c r="VWI79" s="61"/>
      <c r="VWJ79" s="61"/>
      <c r="VWK79" s="61"/>
      <c r="VWL79" s="61"/>
      <c r="VWM79" s="61"/>
      <c r="VWN79" s="61"/>
      <c r="VWO79" s="61"/>
      <c r="VWP79" s="61"/>
      <c r="VWQ79" s="61"/>
      <c r="VWR79" s="61"/>
      <c r="VWS79" s="61"/>
      <c r="VWT79" s="61"/>
      <c r="VWU79" s="61"/>
      <c r="VWV79" s="61"/>
      <c r="VWW79" s="61"/>
      <c r="VWX79" s="61"/>
      <c r="VWY79" s="61"/>
      <c r="VWZ79" s="61"/>
      <c r="VXA79" s="61"/>
      <c r="VXB79" s="61"/>
      <c r="VXC79" s="61"/>
      <c r="VXD79" s="61"/>
      <c r="VXE79" s="61"/>
      <c r="VXF79" s="61"/>
      <c r="VXG79" s="61"/>
      <c r="VXH79" s="61"/>
      <c r="VXI79" s="61"/>
      <c r="VXJ79" s="61"/>
      <c r="VXK79" s="61"/>
      <c r="VXL79" s="61"/>
      <c r="VXM79" s="61"/>
      <c r="VXN79" s="61"/>
      <c r="VXO79" s="61"/>
      <c r="VXP79" s="61"/>
      <c r="VXQ79" s="61"/>
      <c r="VXR79" s="61"/>
      <c r="VXS79" s="61"/>
      <c r="VXT79" s="61"/>
      <c r="VXU79" s="61"/>
      <c r="VXV79" s="61"/>
      <c r="VXW79" s="61"/>
      <c r="VXX79" s="61"/>
      <c r="VXY79" s="61"/>
      <c r="VXZ79" s="61"/>
      <c r="VYA79" s="61"/>
      <c r="VYB79" s="61"/>
      <c r="VYC79" s="61"/>
      <c r="VYD79" s="61"/>
      <c r="VYE79" s="61"/>
      <c r="VYF79" s="61"/>
      <c r="VYG79" s="61"/>
      <c r="VYH79" s="61"/>
      <c r="VYI79" s="61"/>
      <c r="VYJ79" s="61"/>
      <c r="VYK79" s="61"/>
      <c r="VYL79" s="61"/>
      <c r="VYM79" s="61"/>
      <c r="VYN79" s="61"/>
      <c r="VYO79" s="61"/>
      <c r="VYP79" s="61"/>
      <c r="VYQ79" s="61"/>
      <c r="VYR79" s="61"/>
      <c r="VYS79" s="61"/>
      <c r="VYT79" s="61"/>
      <c r="VYU79" s="61"/>
      <c r="VYV79" s="61"/>
      <c r="VYW79" s="61"/>
      <c r="VYX79" s="61"/>
      <c r="VYY79" s="61"/>
      <c r="VYZ79" s="61"/>
      <c r="VZA79" s="61"/>
      <c r="VZB79" s="61"/>
      <c r="VZC79" s="61"/>
      <c r="VZD79" s="61"/>
      <c r="VZE79" s="61"/>
      <c r="VZF79" s="61"/>
      <c r="VZG79" s="61"/>
      <c r="VZH79" s="61"/>
      <c r="VZI79" s="61"/>
      <c r="VZJ79" s="61"/>
      <c r="VZK79" s="61"/>
      <c r="VZL79" s="61"/>
      <c r="VZM79" s="61"/>
      <c r="VZN79" s="61"/>
      <c r="VZO79" s="61"/>
      <c r="VZP79" s="61"/>
      <c r="VZQ79" s="61"/>
      <c r="VZR79" s="61"/>
      <c r="VZS79" s="61"/>
      <c r="VZT79" s="61"/>
      <c r="VZU79" s="61"/>
      <c r="VZV79" s="61"/>
      <c r="VZW79" s="61"/>
      <c r="VZX79" s="61"/>
      <c r="VZY79" s="61"/>
      <c r="VZZ79" s="61"/>
      <c r="WAA79" s="61"/>
      <c r="WAB79" s="61"/>
      <c r="WAC79" s="61"/>
      <c r="WAD79" s="61"/>
      <c r="WAE79" s="61"/>
      <c r="WAF79" s="61"/>
      <c r="WAG79" s="61"/>
      <c r="WAH79" s="61"/>
      <c r="WAI79" s="61"/>
      <c r="WAJ79" s="61"/>
      <c r="WAK79" s="61"/>
      <c r="WAL79" s="61"/>
      <c r="WAM79" s="61"/>
      <c r="WAN79" s="61"/>
      <c r="WAO79" s="61"/>
      <c r="WAP79" s="61"/>
      <c r="WAQ79" s="61"/>
      <c r="WAR79" s="61"/>
      <c r="WAS79" s="61"/>
      <c r="WAT79" s="61"/>
      <c r="WAU79" s="61"/>
      <c r="WAV79" s="61"/>
      <c r="WAW79" s="61"/>
      <c r="WAX79" s="61"/>
      <c r="WAY79" s="61"/>
      <c r="WAZ79" s="61"/>
      <c r="WBA79" s="61"/>
      <c r="WBB79" s="61"/>
      <c r="WBC79" s="61"/>
      <c r="WBD79" s="61"/>
      <c r="WBE79" s="61"/>
      <c r="WBF79" s="61"/>
      <c r="WBG79" s="61"/>
      <c r="WBH79" s="61"/>
      <c r="WBI79" s="61"/>
      <c r="WBJ79" s="61"/>
      <c r="WBK79" s="61"/>
      <c r="WBL79" s="61"/>
      <c r="WBM79" s="61"/>
      <c r="WBN79" s="61"/>
      <c r="WBO79" s="61"/>
      <c r="WBP79" s="61"/>
      <c r="WBQ79" s="61"/>
      <c r="WBR79" s="61"/>
      <c r="WBS79" s="61"/>
      <c r="WBT79" s="61"/>
      <c r="WBU79" s="61"/>
      <c r="WBV79" s="61"/>
      <c r="WBW79" s="61"/>
      <c r="WBX79" s="61"/>
      <c r="WBY79" s="61"/>
      <c r="WBZ79" s="61"/>
      <c r="WCA79" s="61"/>
      <c r="WCB79" s="61"/>
      <c r="WCC79" s="61"/>
      <c r="WCD79" s="61"/>
      <c r="WCE79" s="61"/>
      <c r="WCF79" s="61"/>
      <c r="WCG79" s="61"/>
      <c r="WCH79" s="61"/>
      <c r="WCI79" s="61"/>
      <c r="WCJ79" s="61"/>
      <c r="WCK79" s="61"/>
      <c r="WCL79" s="61"/>
      <c r="WCM79" s="61"/>
      <c r="WCN79" s="61"/>
      <c r="WCO79" s="61"/>
      <c r="WCP79" s="61"/>
      <c r="WCQ79" s="61"/>
      <c r="WCR79" s="61"/>
      <c r="WCS79" s="61"/>
      <c r="WCT79" s="61"/>
      <c r="WCU79" s="61"/>
      <c r="WCV79" s="61"/>
      <c r="WCW79" s="61"/>
      <c r="WCX79" s="61"/>
      <c r="WCY79" s="61"/>
      <c r="WCZ79" s="61"/>
      <c r="WDA79" s="61"/>
      <c r="WDB79" s="61"/>
      <c r="WDC79" s="61"/>
      <c r="WDD79" s="61"/>
      <c r="WDE79" s="61"/>
      <c r="WDF79" s="61"/>
      <c r="WDG79" s="61"/>
      <c r="WDH79" s="61"/>
      <c r="WDI79" s="61"/>
      <c r="WDJ79" s="61"/>
      <c r="WDK79" s="61"/>
      <c r="WDL79" s="61"/>
      <c r="WDM79" s="61"/>
      <c r="WDN79" s="61"/>
      <c r="WDO79" s="61"/>
      <c r="WDP79" s="61"/>
      <c r="WDQ79" s="61"/>
      <c r="WDR79" s="61"/>
      <c r="WDS79" s="61"/>
      <c r="WDT79" s="61"/>
      <c r="WDU79" s="61"/>
      <c r="WDV79" s="61"/>
      <c r="WDW79" s="61"/>
      <c r="WDX79" s="61"/>
      <c r="WDY79" s="61"/>
      <c r="WDZ79" s="61"/>
      <c r="WEA79" s="61"/>
      <c r="WEB79" s="61"/>
      <c r="WEC79" s="61"/>
      <c r="WED79" s="61"/>
      <c r="WEE79" s="61"/>
      <c r="WEF79" s="61"/>
      <c r="WEG79" s="61"/>
      <c r="WEH79" s="61"/>
      <c r="WEI79" s="61"/>
      <c r="WEJ79" s="61"/>
      <c r="WEK79" s="61"/>
      <c r="WEL79" s="61"/>
      <c r="WEM79" s="61"/>
      <c r="WEN79" s="61"/>
      <c r="WEO79" s="61"/>
      <c r="WEP79" s="61"/>
      <c r="WEQ79" s="61"/>
      <c r="WER79" s="61"/>
      <c r="WES79" s="61"/>
      <c r="WET79" s="61"/>
      <c r="WEU79" s="61"/>
      <c r="WEV79" s="61"/>
      <c r="WEW79" s="61"/>
      <c r="WEX79" s="61"/>
      <c r="WEY79" s="61"/>
      <c r="WEZ79" s="61"/>
      <c r="WFA79" s="61"/>
      <c r="WFB79" s="61"/>
      <c r="WFC79" s="61"/>
      <c r="WFD79" s="61"/>
      <c r="WFE79" s="61"/>
      <c r="WFF79" s="61"/>
      <c r="WFG79" s="61"/>
      <c r="WFH79" s="61"/>
      <c r="WFI79" s="61"/>
      <c r="WFJ79" s="61"/>
      <c r="WFK79" s="61"/>
      <c r="WFL79" s="61"/>
      <c r="WFM79" s="61"/>
      <c r="WFN79" s="61"/>
      <c r="WFO79" s="61"/>
      <c r="WFP79" s="61"/>
      <c r="WFQ79" s="61"/>
      <c r="WFR79" s="61"/>
      <c r="WFS79" s="61"/>
      <c r="WFT79" s="61"/>
      <c r="WFU79" s="61"/>
      <c r="WFV79" s="61"/>
      <c r="WFW79" s="61"/>
      <c r="WFX79" s="61"/>
      <c r="WFY79" s="61"/>
      <c r="WFZ79" s="61"/>
      <c r="WGA79" s="61"/>
      <c r="WGB79" s="61"/>
      <c r="WGC79" s="61"/>
      <c r="WGD79" s="61"/>
      <c r="WGE79" s="61"/>
      <c r="WGF79" s="61"/>
      <c r="WGG79" s="61"/>
      <c r="WGH79" s="61"/>
      <c r="WGI79" s="61"/>
      <c r="WGJ79" s="61"/>
      <c r="WGK79" s="61"/>
      <c r="WGL79" s="61"/>
      <c r="WGM79" s="61"/>
      <c r="WGN79" s="61"/>
      <c r="WGO79" s="61"/>
      <c r="WGP79" s="61"/>
      <c r="WGQ79" s="61"/>
      <c r="WGR79" s="61"/>
      <c r="WGS79" s="61"/>
      <c r="WGT79" s="61"/>
      <c r="WGU79" s="61"/>
      <c r="WGV79" s="61"/>
      <c r="WGW79" s="61"/>
      <c r="WGX79" s="61"/>
      <c r="WGY79" s="61"/>
      <c r="WGZ79" s="61"/>
      <c r="WHA79" s="61"/>
      <c r="WHB79" s="61"/>
      <c r="WHC79" s="61"/>
      <c r="WHD79" s="61"/>
      <c r="WHE79" s="61"/>
      <c r="WHF79" s="61"/>
      <c r="WHG79" s="61"/>
      <c r="WHH79" s="61"/>
      <c r="WHI79" s="61"/>
      <c r="WHJ79" s="61"/>
      <c r="WHK79" s="61"/>
      <c r="WHL79" s="61"/>
      <c r="WHM79" s="61"/>
      <c r="WHN79" s="61"/>
      <c r="WHO79" s="61"/>
      <c r="WHP79" s="61"/>
      <c r="WHQ79" s="61"/>
      <c r="WHR79" s="61"/>
      <c r="WHS79" s="61"/>
      <c r="WHT79" s="61"/>
      <c r="WHU79" s="61"/>
      <c r="WHV79" s="61"/>
      <c r="WHW79" s="61"/>
      <c r="WHX79" s="61"/>
      <c r="WHY79" s="61"/>
      <c r="WHZ79" s="61"/>
      <c r="WIA79" s="61"/>
      <c r="WIB79" s="61"/>
      <c r="WIC79" s="61"/>
      <c r="WID79" s="61"/>
      <c r="WIE79" s="61"/>
      <c r="WIF79" s="61"/>
      <c r="WIG79" s="61"/>
      <c r="WIH79" s="61"/>
      <c r="WII79" s="61"/>
      <c r="WIJ79" s="61"/>
      <c r="WIK79" s="61"/>
      <c r="WIL79" s="61"/>
      <c r="WIM79" s="61"/>
      <c r="WIN79" s="61"/>
      <c r="WIO79" s="61"/>
      <c r="WIP79" s="61"/>
      <c r="WIQ79" s="61"/>
      <c r="WIR79" s="61"/>
      <c r="WIS79" s="61"/>
      <c r="WIT79" s="61"/>
      <c r="WIU79" s="61"/>
      <c r="WIV79" s="61"/>
      <c r="WIW79" s="61"/>
      <c r="WIX79" s="61"/>
      <c r="WIY79" s="61"/>
      <c r="WIZ79" s="61"/>
      <c r="WJA79" s="61"/>
      <c r="WJB79" s="61"/>
      <c r="WJC79" s="61"/>
      <c r="WJD79" s="61"/>
      <c r="WJE79" s="61"/>
      <c r="WJF79" s="61"/>
      <c r="WJG79" s="61"/>
      <c r="WJH79" s="61"/>
      <c r="WJI79" s="61"/>
      <c r="WJJ79" s="61"/>
      <c r="WJK79" s="61"/>
      <c r="WJL79" s="61"/>
      <c r="WJM79" s="61"/>
      <c r="WJN79" s="61"/>
      <c r="WJO79" s="61"/>
      <c r="WJP79" s="61"/>
      <c r="WJQ79" s="61"/>
      <c r="WJR79" s="61"/>
      <c r="WJS79" s="61"/>
      <c r="WJT79" s="61"/>
      <c r="WJU79" s="61"/>
      <c r="WJV79" s="61"/>
      <c r="WJW79" s="61"/>
      <c r="WJX79" s="61"/>
      <c r="WJY79" s="61"/>
      <c r="WJZ79" s="61"/>
      <c r="WKA79" s="61"/>
      <c r="WKB79" s="61"/>
      <c r="WKC79" s="61"/>
      <c r="WKD79" s="61"/>
      <c r="WKE79" s="61"/>
      <c r="WKF79" s="61"/>
      <c r="WKG79" s="61"/>
      <c r="WKH79" s="61"/>
      <c r="WKI79" s="61"/>
      <c r="WKJ79" s="61"/>
      <c r="WKK79" s="61"/>
      <c r="WKL79" s="61"/>
      <c r="WKM79" s="61"/>
      <c r="WKN79" s="61"/>
      <c r="WKO79" s="61"/>
      <c r="WKP79" s="61"/>
      <c r="WKQ79" s="61"/>
      <c r="WKR79" s="61"/>
      <c r="WKS79" s="61"/>
      <c r="WKT79" s="61"/>
      <c r="WKU79" s="61"/>
      <c r="WKV79" s="61"/>
      <c r="WKW79" s="61"/>
      <c r="WKX79" s="61"/>
      <c r="WKY79" s="61"/>
      <c r="WKZ79" s="61"/>
      <c r="WLA79" s="61"/>
      <c r="WLB79" s="61"/>
      <c r="WLC79" s="61"/>
      <c r="WLD79" s="61"/>
      <c r="WLE79" s="61"/>
      <c r="WLF79" s="61"/>
      <c r="WLG79" s="61"/>
      <c r="WLH79" s="61"/>
      <c r="WLI79" s="61"/>
      <c r="WLJ79" s="61"/>
      <c r="WLK79" s="61"/>
      <c r="WLL79" s="61"/>
      <c r="WLM79" s="61"/>
      <c r="WLN79" s="61"/>
      <c r="WLO79" s="61"/>
      <c r="WLP79" s="61"/>
      <c r="WLQ79" s="61"/>
      <c r="WLR79" s="61"/>
      <c r="WLS79" s="61"/>
      <c r="WLT79" s="61"/>
      <c r="WLU79" s="61"/>
      <c r="WLV79" s="61"/>
      <c r="WLW79" s="61"/>
      <c r="WLX79" s="61"/>
      <c r="WLY79" s="61"/>
      <c r="WLZ79" s="61"/>
      <c r="WMA79" s="61"/>
      <c r="WMB79" s="61"/>
      <c r="WMC79" s="61"/>
      <c r="WMD79" s="61"/>
      <c r="WME79" s="61"/>
      <c r="WMF79" s="61"/>
      <c r="WMG79" s="61"/>
      <c r="WMH79" s="61"/>
      <c r="WMI79" s="61"/>
      <c r="WMJ79" s="61"/>
      <c r="WMK79" s="61"/>
      <c r="WML79" s="61"/>
      <c r="WMM79" s="61"/>
      <c r="WMN79" s="61"/>
      <c r="WMO79" s="61"/>
      <c r="WMP79" s="61"/>
      <c r="WMQ79" s="61"/>
      <c r="WMR79" s="61"/>
      <c r="WMS79" s="61"/>
      <c r="WMT79" s="61"/>
      <c r="WMU79" s="61"/>
      <c r="WMV79" s="61"/>
      <c r="WMW79" s="61"/>
      <c r="WMX79" s="61"/>
      <c r="WMY79" s="61"/>
      <c r="WMZ79" s="61"/>
      <c r="WNA79" s="61"/>
      <c r="WNB79" s="61"/>
      <c r="WNC79" s="61"/>
      <c r="WND79" s="61"/>
      <c r="WNE79" s="61"/>
      <c r="WNF79" s="61"/>
      <c r="WNG79" s="61"/>
      <c r="WNH79" s="61"/>
      <c r="WNI79" s="61"/>
      <c r="WNJ79" s="61"/>
      <c r="WNK79" s="61"/>
      <c r="WNL79" s="61"/>
      <c r="WNM79" s="61"/>
      <c r="WNN79" s="61"/>
      <c r="WNO79" s="61"/>
      <c r="WNP79" s="61"/>
      <c r="WNQ79" s="61"/>
      <c r="WNR79" s="61"/>
      <c r="WNS79" s="61"/>
      <c r="WNT79" s="61"/>
      <c r="WNU79" s="61"/>
      <c r="WNV79" s="61"/>
      <c r="WNW79" s="61"/>
      <c r="WNX79" s="61"/>
      <c r="WNY79" s="61"/>
      <c r="WNZ79" s="61"/>
      <c r="WOA79" s="61"/>
      <c r="WOB79" s="61"/>
      <c r="WOC79" s="61"/>
      <c r="WOD79" s="61"/>
      <c r="WOE79" s="61"/>
      <c r="WOF79" s="61"/>
      <c r="WOG79" s="61"/>
      <c r="WOH79" s="61"/>
      <c r="WOI79" s="61"/>
      <c r="WOJ79" s="61"/>
      <c r="WOK79" s="61"/>
      <c r="WOL79" s="61"/>
      <c r="WOM79" s="61"/>
      <c r="WON79" s="61"/>
      <c r="WOO79" s="61"/>
      <c r="WOP79" s="61"/>
      <c r="WOQ79" s="61"/>
      <c r="WOR79" s="61"/>
      <c r="WOS79" s="61"/>
      <c r="WOT79" s="61"/>
      <c r="WOU79" s="61"/>
      <c r="WOV79" s="61"/>
      <c r="WOW79" s="61"/>
      <c r="WOX79" s="61"/>
      <c r="WOY79" s="61"/>
      <c r="WOZ79" s="61"/>
      <c r="WPA79" s="61"/>
      <c r="WPB79" s="61"/>
      <c r="WPC79" s="61"/>
      <c r="WPD79" s="61"/>
      <c r="WPE79" s="61"/>
      <c r="WPF79" s="61"/>
      <c r="WPG79" s="61"/>
      <c r="WPH79" s="61"/>
      <c r="WPI79" s="61"/>
      <c r="WPJ79" s="61"/>
      <c r="WPK79" s="61"/>
      <c r="WPL79" s="61"/>
      <c r="WPM79" s="61"/>
      <c r="WPN79" s="61"/>
      <c r="WPO79" s="61"/>
      <c r="WPP79" s="61"/>
      <c r="WPQ79" s="61"/>
      <c r="WPR79" s="61"/>
      <c r="WPS79" s="61"/>
      <c r="WPT79" s="61"/>
      <c r="WPU79" s="61"/>
      <c r="WPV79" s="61"/>
      <c r="WPW79" s="61"/>
      <c r="WPX79" s="61"/>
      <c r="WPY79" s="61"/>
      <c r="WPZ79" s="61"/>
      <c r="WQA79" s="61"/>
      <c r="WQB79" s="61"/>
      <c r="WQC79" s="61"/>
      <c r="WQD79" s="61"/>
      <c r="WQE79" s="61"/>
      <c r="WQF79" s="61"/>
      <c r="WQG79" s="61"/>
      <c r="WQH79" s="61"/>
      <c r="WQI79" s="61"/>
      <c r="WQJ79" s="61"/>
      <c r="WQK79" s="61"/>
      <c r="WQL79" s="61"/>
      <c r="WQM79" s="61"/>
      <c r="WQN79" s="61"/>
      <c r="WQO79" s="61"/>
      <c r="WQP79" s="61"/>
      <c r="WQQ79" s="61"/>
      <c r="WQR79" s="61"/>
      <c r="WQS79" s="61"/>
      <c r="WQT79" s="61"/>
      <c r="WQU79" s="61"/>
      <c r="WQV79" s="61"/>
      <c r="WQW79" s="61"/>
      <c r="WQX79" s="61"/>
      <c r="WQY79" s="61"/>
      <c r="WQZ79" s="61"/>
      <c r="WRA79" s="61"/>
      <c r="WRB79" s="61"/>
      <c r="WRC79" s="61"/>
      <c r="WRD79" s="61"/>
      <c r="WRE79" s="61"/>
      <c r="WRF79" s="61"/>
      <c r="WRG79" s="61"/>
      <c r="WRH79" s="61"/>
      <c r="WRI79" s="61"/>
      <c r="WRJ79" s="61"/>
      <c r="WRK79" s="61"/>
      <c r="WRL79" s="61"/>
      <c r="WRM79" s="61"/>
      <c r="WRN79" s="61"/>
      <c r="WRO79" s="61"/>
      <c r="WRP79" s="61"/>
      <c r="WRQ79" s="61"/>
      <c r="WRR79" s="61"/>
      <c r="WRS79" s="61"/>
      <c r="WRT79" s="61"/>
      <c r="WRU79" s="61"/>
      <c r="WRV79" s="61"/>
      <c r="WRW79" s="61"/>
      <c r="WRX79" s="61"/>
      <c r="WRY79" s="61"/>
      <c r="WRZ79" s="61"/>
      <c r="WSA79" s="61"/>
      <c r="WSB79" s="61"/>
      <c r="WSC79" s="61"/>
      <c r="WSD79" s="61"/>
      <c r="WSE79" s="61"/>
      <c r="WSF79" s="61"/>
      <c r="WSG79" s="61"/>
      <c r="WSH79" s="61"/>
      <c r="WSI79" s="61"/>
      <c r="WSJ79" s="61"/>
      <c r="WSK79" s="61"/>
      <c r="WSL79" s="61"/>
      <c r="WSM79" s="61"/>
      <c r="WSN79" s="61"/>
      <c r="WSO79" s="61"/>
      <c r="WSP79" s="61"/>
      <c r="WSQ79" s="61"/>
      <c r="WSR79" s="61"/>
      <c r="WSS79" s="61"/>
      <c r="WST79" s="61"/>
      <c r="WSU79" s="61"/>
      <c r="WSV79" s="61"/>
      <c r="WSW79" s="61"/>
      <c r="WSX79" s="61"/>
      <c r="WSY79" s="61"/>
      <c r="WSZ79" s="61"/>
      <c r="WTA79" s="61"/>
      <c r="WTB79" s="61"/>
      <c r="WTC79" s="61"/>
      <c r="WTD79" s="61"/>
      <c r="WTE79" s="61"/>
      <c r="WTF79" s="61"/>
      <c r="WTG79" s="61"/>
      <c r="WTH79" s="61"/>
      <c r="WTI79" s="61"/>
      <c r="WTJ79" s="61"/>
      <c r="WTK79" s="61"/>
      <c r="WTL79" s="61"/>
      <c r="WTM79" s="61"/>
      <c r="WTN79" s="61"/>
      <c r="WTO79" s="61"/>
      <c r="WTP79" s="61"/>
      <c r="WTQ79" s="61"/>
      <c r="WTR79" s="61"/>
      <c r="WTS79" s="61"/>
      <c r="WTT79" s="61"/>
      <c r="WTU79" s="61"/>
      <c r="WTV79" s="61"/>
      <c r="WTW79" s="61"/>
      <c r="WTX79" s="61"/>
      <c r="WTY79" s="61"/>
      <c r="WTZ79" s="61"/>
      <c r="WUA79" s="61"/>
      <c r="WUB79" s="61"/>
      <c r="WUC79" s="61"/>
      <c r="WUD79" s="61"/>
      <c r="WUE79" s="61"/>
      <c r="WUF79" s="61"/>
      <c r="WUG79" s="61"/>
      <c r="WUH79" s="61"/>
      <c r="WUI79" s="61"/>
      <c r="WUJ79" s="61"/>
      <c r="WUK79" s="61"/>
      <c r="WUL79" s="61"/>
      <c r="WUM79" s="61"/>
      <c r="WUN79" s="61"/>
      <c r="WUO79" s="61"/>
      <c r="WUP79" s="61"/>
      <c r="WUQ79" s="61"/>
      <c r="WUR79" s="61"/>
      <c r="WUS79" s="61"/>
      <c r="WUT79" s="61"/>
      <c r="WUU79" s="61"/>
      <c r="WUV79" s="61"/>
      <c r="WUW79" s="61"/>
      <c r="WUX79" s="61"/>
      <c r="WUY79" s="61"/>
      <c r="WUZ79" s="61"/>
      <c r="WVA79" s="61"/>
      <c r="WVB79" s="61"/>
      <c r="WVC79" s="61"/>
      <c r="WVD79" s="61"/>
      <c r="WVE79" s="61"/>
      <c r="WVF79" s="61"/>
      <c r="WVG79" s="61"/>
      <c r="WVH79" s="61"/>
      <c r="WVI79" s="61"/>
      <c r="WVJ79" s="61"/>
      <c r="WVK79" s="61"/>
      <c r="WVL79" s="61"/>
      <c r="WVM79" s="61"/>
      <c r="WVN79" s="61"/>
      <c r="WVO79" s="61"/>
      <c r="WVP79" s="61"/>
      <c r="WVQ79" s="61"/>
      <c r="WVR79" s="61"/>
      <c r="WVS79" s="61"/>
      <c r="WVT79" s="61"/>
      <c r="WVU79" s="61"/>
      <c r="WVV79" s="61"/>
      <c r="WVW79" s="61"/>
      <c r="WVX79" s="61"/>
      <c r="WVY79" s="61"/>
      <c r="WVZ79" s="61"/>
      <c r="WWA79" s="61"/>
      <c r="WWB79" s="61"/>
      <c r="WWC79" s="61"/>
      <c r="WWD79" s="61"/>
      <c r="WWE79" s="61"/>
      <c r="WWF79" s="61"/>
      <c r="WWG79" s="61"/>
      <c r="WWH79" s="61"/>
      <c r="WWI79" s="61"/>
      <c r="WWJ79" s="61"/>
      <c r="WWK79" s="61"/>
      <c r="WWL79" s="61"/>
      <c r="WWM79" s="61"/>
      <c r="WWN79" s="61"/>
      <c r="WWO79" s="61"/>
      <c r="WWP79" s="61"/>
      <c r="WWQ79" s="61"/>
      <c r="WWR79" s="61"/>
      <c r="WWS79" s="61"/>
      <c r="WWT79" s="61"/>
      <c r="WWU79" s="61"/>
      <c r="WWV79" s="61"/>
      <c r="WWW79" s="61"/>
      <c r="WWX79" s="61"/>
      <c r="WWY79" s="61"/>
      <c r="WWZ79" s="61"/>
      <c r="WXA79" s="61"/>
      <c r="WXB79" s="61"/>
      <c r="WXC79" s="61"/>
      <c r="WXD79" s="61"/>
      <c r="WXE79" s="61"/>
      <c r="WXF79" s="61"/>
      <c r="WXG79" s="61"/>
      <c r="WXH79" s="61"/>
      <c r="WXI79" s="61"/>
      <c r="WXJ79" s="61"/>
      <c r="WXK79" s="61"/>
      <c r="WXL79" s="61"/>
      <c r="WXM79" s="61"/>
      <c r="WXN79" s="61"/>
      <c r="WXO79" s="61"/>
      <c r="WXP79" s="61"/>
      <c r="WXQ79" s="61"/>
      <c r="WXR79" s="61"/>
      <c r="WXS79" s="61"/>
      <c r="WXT79" s="61"/>
      <c r="WXU79" s="61"/>
      <c r="WXV79" s="61"/>
      <c r="WXW79" s="61"/>
      <c r="WXX79" s="61"/>
      <c r="WXY79" s="61"/>
      <c r="WXZ79" s="61"/>
      <c r="WYA79" s="61"/>
      <c r="WYB79" s="61"/>
      <c r="WYC79" s="61"/>
      <c r="WYD79" s="61"/>
      <c r="WYE79" s="61"/>
      <c r="WYF79" s="61"/>
      <c r="WYG79" s="61"/>
      <c r="WYH79" s="61"/>
      <c r="WYI79" s="61"/>
      <c r="WYJ79" s="61"/>
      <c r="WYK79" s="61"/>
      <c r="WYL79" s="61"/>
      <c r="WYM79" s="61"/>
      <c r="WYN79" s="61"/>
      <c r="WYO79" s="61"/>
      <c r="WYP79" s="61"/>
      <c r="WYQ79" s="61"/>
      <c r="WYR79" s="61"/>
      <c r="WYS79" s="61"/>
      <c r="WYT79" s="61"/>
      <c r="WYU79" s="61"/>
      <c r="WYV79" s="61"/>
      <c r="WYW79" s="61"/>
      <c r="WYX79" s="61"/>
      <c r="WYY79" s="61"/>
      <c r="WYZ79" s="61"/>
      <c r="WZA79" s="61"/>
      <c r="WZB79" s="61"/>
      <c r="WZC79" s="61"/>
      <c r="WZD79" s="61"/>
      <c r="WZE79" s="61"/>
      <c r="WZF79" s="61"/>
      <c r="WZG79" s="61"/>
      <c r="WZH79" s="61"/>
      <c r="WZI79" s="61"/>
      <c r="WZJ79" s="61"/>
      <c r="WZK79" s="61"/>
      <c r="WZL79" s="61"/>
      <c r="WZM79" s="61"/>
      <c r="WZN79" s="61"/>
      <c r="WZO79" s="61"/>
      <c r="WZP79" s="61"/>
      <c r="WZQ79" s="61"/>
      <c r="WZR79" s="61"/>
      <c r="WZS79" s="61"/>
      <c r="WZT79" s="61"/>
      <c r="WZU79" s="61"/>
      <c r="WZV79" s="61"/>
      <c r="WZW79" s="61"/>
      <c r="WZX79" s="61"/>
      <c r="WZY79" s="61"/>
      <c r="WZZ79" s="61"/>
      <c r="XAA79" s="61"/>
      <c r="XAB79" s="61"/>
      <c r="XAC79" s="61"/>
      <c r="XAD79" s="61"/>
      <c r="XAE79" s="61"/>
      <c r="XAF79" s="61"/>
      <c r="XAG79" s="61"/>
      <c r="XAH79" s="61"/>
      <c r="XAI79" s="61"/>
      <c r="XAJ79" s="61"/>
      <c r="XAK79" s="61"/>
      <c r="XAL79" s="61"/>
      <c r="XAM79" s="61"/>
      <c r="XAN79" s="61"/>
      <c r="XAO79" s="61"/>
      <c r="XAP79" s="61"/>
      <c r="XAQ79" s="61"/>
      <c r="XAR79" s="61"/>
      <c r="XAS79" s="61"/>
      <c r="XAT79" s="61"/>
      <c r="XAU79" s="61"/>
      <c r="XAV79" s="61"/>
      <c r="XAW79" s="61"/>
      <c r="XAX79" s="61"/>
      <c r="XAY79" s="61"/>
      <c r="XAZ79" s="61"/>
      <c r="XBA79" s="61"/>
      <c r="XBB79" s="61"/>
      <c r="XBC79" s="61"/>
      <c r="XBD79" s="61"/>
      <c r="XBE79" s="61"/>
      <c r="XBF79" s="61"/>
      <c r="XBG79" s="61"/>
      <c r="XBH79" s="61"/>
      <c r="XBI79" s="61"/>
      <c r="XBJ79" s="61"/>
      <c r="XBK79" s="61"/>
      <c r="XBL79" s="61"/>
      <c r="XBM79" s="61"/>
      <c r="XBN79" s="61"/>
      <c r="XBO79" s="61"/>
      <c r="XBP79" s="61"/>
      <c r="XBQ79" s="61"/>
      <c r="XBR79" s="61"/>
      <c r="XBS79" s="61"/>
      <c r="XBT79" s="61"/>
      <c r="XBU79" s="61"/>
      <c r="XBV79" s="61"/>
      <c r="XBW79" s="61"/>
      <c r="XBX79" s="61"/>
      <c r="XBY79" s="61"/>
      <c r="XBZ79" s="61"/>
      <c r="XCA79" s="61"/>
      <c r="XCB79" s="61"/>
      <c r="XCC79" s="61"/>
      <c r="XCD79" s="61"/>
      <c r="XCE79" s="61"/>
      <c r="XCF79" s="61"/>
      <c r="XCG79" s="61"/>
      <c r="XCH79" s="61"/>
      <c r="XCI79" s="61"/>
      <c r="XCJ79" s="61"/>
      <c r="XCK79" s="61"/>
      <c r="XCL79" s="61"/>
      <c r="XCM79" s="61"/>
      <c r="XCN79" s="61"/>
      <c r="XCO79" s="61"/>
      <c r="XCP79" s="61"/>
      <c r="XCQ79" s="61"/>
      <c r="XCR79" s="61"/>
      <c r="XCS79" s="61"/>
      <c r="XCT79" s="61"/>
      <c r="XCU79" s="61"/>
      <c r="XCV79" s="61"/>
      <c r="XCW79" s="61"/>
      <c r="XCX79" s="61"/>
      <c r="XCY79" s="61"/>
      <c r="XCZ79" s="61"/>
    </row>
    <row r="80" spans="2:16328" s="61" customFormat="1" x14ac:dyDescent="0.35">
      <c r="B80" s="62" t="s">
        <v>102</v>
      </c>
      <c r="D80" s="63">
        <f t="shared" ref="D80:M80" ca="1" si="21">IFERROR(D79/C79-1,"na")</f>
        <v>0.21662615623635317</v>
      </c>
      <c r="E80" s="63">
        <f t="shared" ca="1" si="21"/>
        <v>0.23963475088396957</v>
      </c>
      <c r="F80" s="63">
        <f t="shared" ca="1" si="21"/>
        <v>0.19389240646951422</v>
      </c>
      <c r="G80" s="63">
        <f t="shared" ca="1" si="21"/>
        <v>0.15581762301538515</v>
      </c>
      <c r="H80" s="63">
        <f t="shared" ca="1" si="21"/>
        <v>0.11884788190715123</v>
      </c>
      <c r="I80" s="63">
        <f t="shared" ca="1" si="21"/>
        <v>0.10036413356677865</v>
      </c>
      <c r="J80" s="63">
        <f t="shared" ca="1" si="21"/>
        <v>7.8323376326373984E-2</v>
      </c>
      <c r="K80" s="63">
        <f t="shared" ca="1" si="21"/>
        <v>5.6014265438954158E-2</v>
      </c>
      <c r="L80" s="63">
        <f t="shared" ca="1" si="21"/>
        <v>5.6076489812758368E-2</v>
      </c>
      <c r="M80" s="63">
        <f t="shared" ca="1" si="21"/>
        <v>3.0000000000000027E-2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</row>
    <row r="81" spans="2:16328" s="61" customFormat="1" x14ac:dyDescent="0.35">
      <c r="B81" s="62" t="s">
        <v>103</v>
      </c>
      <c r="C81" s="63">
        <f>IFERROR(C79/C77,"na")</f>
        <v>0.23603441754241977</v>
      </c>
      <c r="D81" s="63">
        <f t="shared" ref="D81:M81" ca="1" si="22">IFERROR(D79/D77,"na")</f>
        <v>0.24364496940899266</v>
      </c>
      <c r="E81" s="63">
        <f t="shared" ca="1" si="22"/>
        <v>0.26748941594710679</v>
      </c>
      <c r="F81" s="63">
        <f t="shared" ca="1" si="22"/>
        <v>0.28635201064962418</v>
      </c>
      <c r="G81" s="63">
        <f t="shared" ca="1" si="22"/>
        <v>0.2994152540483021</v>
      </c>
      <c r="H81" s="63">
        <f t="shared" ca="1" si="22"/>
        <v>0.30641829033976231</v>
      </c>
      <c r="I81" s="63">
        <f t="shared" ca="1" si="22"/>
        <v>0.31539367858935369</v>
      </c>
      <c r="J81" s="63">
        <f t="shared" ca="1" si="22"/>
        <v>0.32297853705118851</v>
      </c>
      <c r="K81" s="63">
        <f t="shared" ca="1" si="22"/>
        <v>0.32386278746773517</v>
      </c>
      <c r="L81" s="63">
        <f t="shared" ca="1" si="22"/>
        <v>0.32472896875291057</v>
      </c>
      <c r="M81" s="63">
        <f t="shared" ca="1" si="22"/>
        <v>0.32472896875291057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</row>
    <row r="82" spans="2:16328" ht="5.15" customHeight="1" x14ac:dyDescent="0.35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</row>
    <row r="83" spans="2:16328" x14ac:dyDescent="0.35">
      <c r="B83" t="s">
        <v>2</v>
      </c>
      <c r="C83" s="3">
        <f>+Model!M125+Model!M302</f>
        <v>192.03052125000005</v>
      </c>
      <c r="D83" s="3">
        <f ca="1">+Model!N125+Model!N302</f>
        <v>247.19011264374996</v>
      </c>
      <c r="E83" s="3">
        <f ca="1">+Model!O125+Model!O302</f>
        <v>309.45843976693732</v>
      </c>
      <c r="F83" s="3">
        <f ca="1">+Model!P125+Model!P302</f>
        <v>378.64357876561411</v>
      </c>
      <c r="G83" s="3">
        <f ca="1">+Model!Q125+Model!Q302</f>
        <v>443.59556749646202</v>
      </c>
      <c r="H83" s="3">
        <f ca="1">+Model!R125+Model!R302</f>
        <v>501.19795726013234</v>
      </c>
      <c r="I83" s="3">
        <f ca="1">+Model!S125+Model!S302</f>
        <v>551.26671734859838</v>
      </c>
      <c r="J83" s="3">
        <f ca="1">+Model!T125+Model!T302</f>
        <v>595.84857730443616</v>
      </c>
      <c r="K83" s="3">
        <f ca="1">+Model!U125+Model!U302</f>
        <v>629.12138478785016</v>
      </c>
      <c r="L83" s="3">
        <f ca="1">+Model!V125+Model!V302</f>
        <v>664.29334957150286</v>
      </c>
      <c r="M83" s="4">
        <f ca="1">+L83*(1+$J$20)</f>
        <v>684.22215005864791</v>
      </c>
      <c r="N83" s="3"/>
      <c r="Q83" s="37"/>
      <c r="U83" s="3"/>
    </row>
    <row r="84" spans="2:16328" s="61" customFormat="1" x14ac:dyDescent="0.35">
      <c r="B84" s="62" t="s">
        <v>78</v>
      </c>
      <c r="C84" s="63">
        <f>+Model!M129+Model!M131</f>
        <v>0.25</v>
      </c>
      <c r="D84" s="63">
        <f>+Model!N129+Model!N131</f>
        <v>0.25</v>
      </c>
      <c r="E84" s="63">
        <f>+Model!O129+Model!O131</f>
        <v>0.25</v>
      </c>
      <c r="F84" s="63">
        <f>+Model!P129+Model!P131</f>
        <v>0.25</v>
      </c>
      <c r="G84" s="63">
        <f>+Model!Q129+Model!Q131</f>
        <v>0.25</v>
      </c>
      <c r="H84" s="63">
        <f>+Model!R129+Model!R131</f>
        <v>0.25</v>
      </c>
      <c r="I84" s="63">
        <f>+Model!S129+Model!S131</f>
        <v>0.25</v>
      </c>
      <c r="J84" s="63">
        <f>+Model!T129+Model!T131</f>
        <v>0.25</v>
      </c>
      <c r="K84" s="63">
        <f>+Model!U129+Model!U131</f>
        <v>0.25</v>
      </c>
      <c r="L84" s="63">
        <f>+Model!V129+Model!V131</f>
        <v>0.25</v>
      </c>
      <c r="M84" s="63">
        <f>+Model!W129+Model!W131</f>
        <v>0.25</v>
      </c>
      <c r="N84" s="65"/>
      <c r="O84"/>
      <c r="P84" s="3"/>
      <c r="Q84" s="3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  <c r="NRJ84"/>
      <c r="NRK84"/>
      <c r="NRL84"/>
      <c r="NRM84"/>
      <c r="NRN84"/>
      <c r="NRO84"/>
      <c r="NRP84"/>
      <c r="NRQ84"/>
      <c r="NRR84"/>
      <c r="NRS84"/>
      <c r="NRT84"/>
      <c r="NRU84"/>
      <c r="NRV84"/>
      <c r="NRW84"/>
      <c r="NRX84"/>
      <c r="NRY84"/>
      <c r="NRZ84"/>
      <c r="NSA84"/>
      <c r="NSB84"/>
      <c r="NSC84"/>
      <c r="NSD84"/>
      <c r="NSE84"/>
      <c r="NSF84"/>
      <c r="NSG84"/>
      <c r="NSH84"/>
      <c r="NSI84"/>
      <c r="NSJ84"/>
      <c r="NSK84"/>
      <c r="NSL84"/>
      <c r="NSM84"/>
      <c r="NSN84"/>
      <c r="NSO84"/>
      <c r="NSP84"/>
      <c r="NSQ84"/>
      <c r="NSR84"/>
      <c r="NSS84"/>
      <c r="NST84"/>
      <c r="NSU84"/>
      <c r="NSV84"/>
      <c r="NSW84"/>
      <c r="NSX84"/>
      <c r="NSY84"/>
      <c r="NSZ84"/>
      <c r="NTA84"/>
      <c r="NTB84"/>
      <c r="NTC84"/>
      <c r="NTD84"/>
      <c r="NTE84"/>
      <c r="NTF84"/>
      <c r="NTG84"/>
      <c r="NTH84"/>
      <c r="NTI84"/>
      <c r="NTJ84"/>
      <c r="NTK84"/>
      <c r="NTL84"/>
      <c r="NTM84"/>
      <c r="NTN84"/>
      <c r="NTO84"/>
      <c r="NTP84"/>
      <c r="NTQ84"/>
      <c r="NTR84"/>
      <c r="NTS84"/>
      <c r="NTT84"/>
      <c r="NTU84"/>
      <c r="NTV84"/>
      <c r="NTW84"/>
      <c r="NTX84"/>
      <c r="NTY84"/>
      <c r="NTZ84"/>
      <c r="NUA84"/>
      <c r="NUB84"/>
      <c r="NUC84"/>
      <c r="NUD84"/>
      <c r="NUE84"/>
      <c r="NUF84"/>
      <c r="NUG84"/>
      <c r="NUH84"/>
      <c r="NUI84"/>
      <c r="NUJ84"/>
      <c r="NUK84"/>
      <c r="NUL84"/>
      <c r="NUM84"/>
      <c r="NUN84"/>
      <c r="NUO84"/>
      <c r="NUP84"/>
      <c r="NUQ84"/>
      <c r="NUR84"/>
      <c r="NUS84"/>
      <c r="NUT84"/>
      <c r="NUU84"/>
      <c r="NUV84"/>
      <c r="NUW84"/>
      <c r="NUX84"/>
      <c r="NUY84"/>
      <c r="NUZ84"/>
      <c r="NVA84"/>
      <c r="NVB84"/>
      <c r="NVC84"/>
      <c r="NVD84"/>
      <c r="NVE84"/>
      <c r="NVF84"/>
      <c r="NVG84"/>
      <c r="NVH84"/>
      <c r="NVI84"/>
      <c r="NVJ84"/>
      <c r="NVK84"/>
      <c r="NVL84"/>
      <c r="NVM84"/>
      <c r="NVN84"/>
      <c r="NVO84"/>
      <c r="NVP84"/>
      <c r="NVQ84"/>
      <c r="NVR84"/>
      <c r="NVS84"/>
      <c r="NVT84"/>
      <c r="NVU84"/>
      <c r="NVV84"/>
      <c r="NVW84"/>
      <c r="NVX84"/>
      <c r="NVY84"/>
      <c r="NVZ84"/>
      <c r="NWA84"/>
      <c r="NWB84"/>
      <c r="NWC84"/>
      <c r="NWD84"/>
      <c r="NWE84"/>
      <c r="NWF84"/>
      <c r="NWG84"/>
      <c r="NWH84"/>
      <c r="NWI84"/>
      <c r="NWJ84"/>
      <c r="NWK84"/>
      <c r="NWL84"/>
      <c r="NWM84"/>
      <c r="NWN84"/>
      <c r="NWO84"/>
      <c r="NWP84"/>
      <c r="NWQ84"/>
      <c r="NWR84"/>
      <c r="NWS84"/>
      <c r="NWT84"/>
      <c r="NWU84"/>
      <c r="NWV84"/>
      <c r="NWW84"/>
      <c r="NWX84"/>
      <c r="NWY84"/>
      <c r="NWZ84"/>
      <c r="NXA84"/>
      <c r="NXB84"/>
      <c r="NXC84"/>
      <c r="NXD84"/>
      <c r="NXE84"/>
      <c r="NXF84"/>
      <c r="NXG84"/>
      <c r="NXH84"/>
      <c r="NXI84"/>
      <c r="NXJ84"/>
      <c r="NXK84"/>
      <c r="NXL84"/>
      <c r="NXM84"/>
      <c r="NXN84"/>
      <c r="NXO84"/>
      <c r="NXP84"/>
      <c r="NXQ84"/>
      <c r="NXR84"/>
      <c r="NXS84"/>
      <c r="NXT84"/>
      <c r="NXU84"/>
      <c r="NXV84"/>
      <c r="NXW84"/>
      <c r="NXX84"/>
      <c r="NXY84"/>
      <c r="NXZ84"/>
      <c r="NYA84"/>
      <c r="NYB84"/>
      <c r="NYC84"/>
      <c r="NYD84"/>
      <c r="NYE84"/>
      <c r="NYF84"/>
      <c r="NYG84"/>
      <c r="NYH84"/>
      <c r="NYI84"/>
      <c r="NYJ84"/>
      <c r="NYK84"/>
      <c r="NYL84"/>
      <c r="NYM84"/>
      <c r="NYN84"/>
      <c r="NYO84"/>
      <c r="NYP84"/>
      <c r="NYQ84"/>
      <c r="NYR84"/>
      <c r="NYS84"/>
      <c r="NYT84"/>
      <c r="NYU84"/>
      <c r="NYV84"/>
      <c r="NYW84"/>
      <c r="NYX84"/>
      <c r="NYY84"/>
      <c r="NYZ84"/>
      <c r="NZA84"/>
      <c r="NZB84"/>
      <c r="NZC84"/>
      <c r="NZD84"/>
      <c r="NZE84"/>
      <c r="NZF84"/>
      <c r="NZG84"/>
      <c r="NZH84"/>
      <c r="NZI84"/>
      <c r="NZJ84"/>
      <c r="NZK84"/>
      <c r="NZL84"/>
      <c r="NZM84"/>
      <c r="NZN84"/>
      <c r="NZO84"/>
      <c r="NZP84"/>
      <c r="NZQ84"/>
      <c r="NZR84"/>
      <c r="NZS84"/>
      <c r="NZT84"/>
      <c r="NZU84"/>
      <c r="NZV84"/>
      <c r="NZW84"/>
      <c r="NZX84"/>
      <c r="NZY84"/>
      <c r="NZZ84"/>
      <c r="OAA84"/>
      <c r="OAB84"/>
      <c r="OAC84"/>
      <c r="OAD84"/>
      <c r="OAE84"/>
      <c r="OAF84"/>
      <c r="OAG84"/>
      <c r="OAH84"/>
      <c r="OAI84"/>
      <c r="OAJ84"/>
      <c r="OAK84"/>
      <c r="OAL84"/>
      <c r="OAM84"/>
      <c r="OAN84"/>
      <c r="OAO84"/>
      <c r="OAP84"/>
      <c r="OAQ84"/>
      <c r="OAR84"/>
      <c r="OAS84"/>
      <c r="OAT84"/>
      <c r="OAU84"/>
      <c r="OAV84"/>
      <c r="OAW84"/>
      <c r="OAX84"/>
      <c r="OAY84"/>
      <c r="OAZ84"/>
      <c r="OBA84"/>
      <c r="OBB84"/>
      <c r="OBC84"/>
      <c r="OBD84"/>
      <c r="OBE84"/>
      <c r="OBF84"/>
      <c r="OBG84"/>
      <c r="OBH84"/>
      <c r="OBI84"/>
      <c r="OBJ84"/>
      <c r="OBK84"/>
      <c r="OBL84"/>
      <c r="OBM84"/>
      <c r="OBN84"/>
      <c r="OBO84"/>
      <c r="OBP84"/>
      <c r="OBQ84"/>
      <c r="OBR84"/>
      <c r="OBS84"/>
      <c r="OBT84"/>
      <c r="OBU84"/>
      <c r="OBV84"/>
      <c r="OBW84"/>
      <c r="OBX84"/>
      <c r="OBY84"/>
      <c r="OBZ84"/>
      <c r="OCA84"/>
      <c r="OCB84"/>
      <c r="OCC84"/>
      <c r="OCD84"/>
      <c r="OCE84"/>
      <c r="OCF84"/>
      <c r="OCG84"/>
      <c r="OCH84"/>
      <c r="OCI84"/>
      <c r="OCJ84"/>
      <c r="OCK84"/>
      <c r="OCL84"/>
      <c r="OCM84"/>
      <c r="OCN84"/>
      <c r="OCO84"/>
      <c r="OCP84"/>
      <c r="OCQ84"/>
      <c r="OCR84"/>
      <c r="OCS84"/>
      <c r="OCT84"/>
      <c r="OCU84"/>
      <c r="OCV84"/>
      <c r="OCW84"/>
      <c r="OCX84"/>
      <c r="OCY84"/>
      <c r="OCZ84"/>
      <c r="ODA84"/>
      <c r="ODB84"/>
      <c r="ODC84"/>
      <c r="ODD84"/>
      <c r="ODE84"/>
      <c r="ODF84"/>
      <c r="ODG84"/>
      <c r="ODH84"/>
      <c r="ODI84"/>
      <c r="ODJ84"/>
      <c r="ODK84"/>
      <c r="ODL84"/>
      <c r="ODM84"/>
      <c r="ODN84"/>
      <c r="ODO84"/>
      <c r="ODP84"/>
      <c r="ODQ84"/>
      <c r="ODR84"/>
      <c r="ODS84"/>
      <c r="ODT84"/>
      <c r="ODU84"/>
      <c r="ODV84"/>
      <c r="ODW84"/>
      <c r="ODX84"/>
      <c r="ODY84"/>
      <c r="ODZ84"/>
      <c r="OEA84"/>
      <c r="OEB84"/>
      <c r="OEC84"/>
      <c r="OED84"/>
      <c r="OEE84"/>
      <c r="OEF84"/>
      <c r="OEG84"/>
      <c r="OEH84"/>
      <c r="OEI84"/>
      <c r="OEJ84"/>
      <c r="OEK84"/>
      <c r="OEL84"/>
      <c r="OEM84"/>
      <c r="OEN84"/>
      <c r="OEO84"/>
      <c r="OEP84"/>
      <c r="OEQ84"/>
      <c r="OER84"/>
      <c r="OES84"/>
      <c r="OET84"/>
      <c r="OEU84"/>
      <c r="OEV84"/>
      <c r="OEW84"/>
      <c r="OEX84"/>
      <c r="OEY84"/>
      <c r="OEZ84"/>
      <c r="OFA84"/>
      <c r="OFB84"/>
      <c r="OFC84"/>
      <c r="OFD84"/>
      <c r="OFE84"/>
      <c r="OFF84"/>
      <c r="OFG84"/>
      <c r="OFH84"/>
      <c r="OFI84"/>
      <c r="OFJ84"/>
      <c r="OFK84"/>
      <c r="OFL84"/>
      <c r="OFM84"/>
      <c r="OFN84"/>
      <c r="OFO84"/>
      <c r="OFP84"/>
      <c r="OFQ84"/>
      <c r="OFR84"/>
      <c r="OFS84"/>
      <c r="OFT84"/>
      <c r="OFU84"/>
      <c r="OFV84"/>
      <c r="OFW84"/>
      <c r="OFX84"/>
      <c r="OFY84"/>
      <c r="OFZ84"/>
      <c r="OGA84"/>
      <c r="OGB84"/>
      <c r="OGC84"/>
      <c r="OGD84"/>
      <c r="OGE84"/>
      <c r="OGF84"/>
      <c r="OGG84"/>
      <c r="OGH84"/>
      <c r="OGI84"/>
      <c r="OGJ84"/>
      <c r="OGK84"/>
      <c r="OGL84"/>
      <c r="OGM84"/>
      <c r="OGN84"/>
      <c r="OGO84"/>
      <c r="OGP84"/>
      <c r="OGQ84"/>
      <c r="OGR84"/>
      <c r="OGS84"/>
      <c r="OGT84"/>
      <c r="OGU84"/>
      <c r="OGV84"/>
      <c r="OGW84"/>
      <c r="OGX84"/>
      <c r="OGY84"/>
      <c r="OGZ84"/>
      <c r="OHA84"/>
      <c r="OHB84"/>
      <c r="OHC84"/>
      <c r="OHD84"/>
      <c r="OHE84"/>
      <c r="OHF84"/>
      <c r="OHG84"/>
      <c r="OHH84"/>
      <c r="OHI84"/>
      <c r="OHJ84"/>
      <c r="OHK84"/>
      <c r="OHL84"/>
      <c r="OHM84"/>
      <c r="OHN84"/>
      <c r="OHO84"/>
      <c r="OHP84"/>
      <c r="OHQ84"/>
      <c r="OHR84"/>
      <c r="OHS84"/>
      <c r="OHT84"/>
      <c r="OHU84"/>
      <c r="OHV84"/>
      <c r="OHW84"/>
      <c r="OHX84"/>
      <c r="OHY84"/>
      <c r="OHZ84"/>
      <c r="OIA84"/>
      <c r="OIB84"/>
      <c r="OIC84"/>
      <c r="OID84"/>
      <c r="OIE84"/>
      <c r="OIF84"/>
      <c r="OIG84"/>
      <c r="OIH84"/>
      <c r="OII84"/>
      <c r="OIJ84"/>
      <c r="OIK84"/>
      <c r="OIL84"/>
      <c r="OIM84"/>
      <c r="OIN84"/>
      <c r="OIO84"/>
      <c r="OIP84"/>
      <c r="OIQ84"/>
      <c r="OIR84"/>
      <c r="OIS84"/>
      <c r="OIT84"/>
      <c r="OIU84"/>
      <c r="OIV84"/>
      <c r="OIW84"/>
      <c r="OIX84"/>
      <c r="OIY84"/>
      <c r="OIZ84"/>
      <c r="OJA84"/>
      <c r="OJB84"/>
      <c r="OJC84"/>
      <c r="OJD84"/>
      <c r="OJE84"/>
      <c r="OJF84"/>
      <c r="OJG84"/>
      <c r="OJH84"/>
      <c r="OJI84"/>
      <c r="OJJ84"/>
      <c r="OJK84"/>
      <c r="OJL84"/>
      <c r="OJM84"/>
      <c r="OJN84"/>
      <c r="OJO84"/>
      <c r="OJP84"/>
      <c r="OJQ84"/>
      <c r="OJR84"/>
      <c r="OJS84"/>
      <c r="OJT84"/>
      <c r="OJU84"/>
      <c r="OJV84"/>
      <c r="OJW84"/>
      <c r="OJX84"/>
      <c r="OJY84"/>
      <c r="OJZ84"/>
      <c r="OKA84"/>
      <c r="OKB84"/>
      <c r="OKC84"/>
      <c r="OKD84"/>
      <c r="OKE84"/>
      <c r="OKF84"/>
      <c r="OKG84"/>
      <c r="OKH84"/>
      <c r="OKI84"/>
      <c r="OKJ84"/>
      <c r="OKK84"/>
      <c r="OKL84"/>
      <c r="OKM84"/>
      <c r="OKN84"/>
      <c r="OKO84"/>
      <c r="OKP84"/>
      <c r="OKQ84"/>
      <c r="OKR84"/>
      <c r="OKS84"/>
      <c r="OKT84"/>
      <c r="OKU84"/>
      <c r="OKV84"/>
      <c r="OKW84"/>
      <c r="OKX84"/>
      <c r="OKY84"/>
      <c r="OKZ84"/>
      <c r="OLA84"/>
      <c r="OLB84"/>
      <c r="OLC84"/>
      <c r="OLD84"/>
      <c r="OLE84"/>
      <c r="OLF84"/>
      <c r="OLG84"/>
      <c r="OLH84"/>
      <c r="OLI84"/>
      <c r="OLJ84"/>
      <c r="OLK84"/>
      <c r="OLL84"/>
      <c r="OLM84"/>
      <c r="OLN84"/>
      <c r="OLO84"/>
      <c r="OLP84"/>
      <c r="OLQ84"/>
      <c r="OLR84"/>
      <c r="OLS84"/>
      <c r="OLT84"/>
      <c r="OLU84"/>
      <c r="OLV84"/>
      <c r="OLW84"/>
      <c r="OLX84"/>
      <c r="OLY84"/>
      <c r="OLZ84"/>
      <c r="OMA84"/>
      <c r="OMB84"/>
      <c r="OMC84"/>
      <c r="OMD84"/>
      <c r="OME84"/>
      <c r="OMF84"/>
      <c r="OMG84"/>
      <c r="OMH84"/>
      <c r="OMI84"/>
      <c r="OMJ84"/>
      <c r="OMK84"/>
      <c r="OML84"/>
      <c r="OMM84"/>
      <c r="OMN84"/>
      <c r="OMO84"/>
      <c r="OMP84"/>
      <c r="OMQ84"/>
      <c r="OMR84"/>
      <c r="OMS84"/>
      <c r="OMT84"/>
      <c r="OMU84"/>
      <c r="OMV84"/>
      <c r="OMW84"/>
      <c r="OMX84"/>
      <c r="OMY84"/>
      <c r="OMZ84"/>
      <c r="ONA84"/>
      <c r="ONB84"/>
      <c r="ONC84"/>
      <c r="OND84"/>
      <c r="ONE84"/>
      <c r="ONF84"/>
      <c r="ONG84"/>
      <c r="ONH84"/>
      <c r="ONI84"/>
      <c r="ONJ84"/>
      <c r="ONK84"/>
      <c r="ONL84"/>
      <c r="ONM84"/>
      <c r="ONN84"/>
      <c r="ONO84"/>
      <c r="ONP84"/>
      <c r="ONQ84"/>
      <c r="ONR84"/>
      <c r="ONS84"/>
      <c r="ONT84"/>
      <c r="ONU84"/>
      <c r="ONV84"/>
      <c r="ONW84"/>
      <c r="ONX84"/>
      <c r="ONY84"/>
      <c r="ONZ84"/>
      <c r="OOA84"/>
      <c r="OOB84"/>
      <c r="OOC84"/>
      <c r="OOD84"/>
      <c r="OOE84"/>
      <c r="OOF84"/>
      <c r="OOG84"/>
      <c r="OOH84"/>
      <c r="OOI84"/>
      <c r="OOJ84"/>
      <c r="OOK84"/>
      <c r="OOL84"/>
      <c r="OOM84"/>
      <c r="OON84"/>
      <c r="OOO84"/>
      <c r="OOP84"/>
      <c r="OOQ84"/>
      <c r="OOR84"/>
      <c r="OOS84"/>
      <c r="OOT84"/>
      <c r="OOU84"/>
      <c r="OOV84"/>
      <c r="OOW84"/>
      <c r="OOX84"/>
      <c r="OOY84"/>
      <c r="OOZ84"/>
      <c r="OPA84"/>
      <c r="OPB84"/>
      <c r="OPC84"/>
      <c r="OPD84"/>
      <c r="OPE84"/>
      <c r="OPF84"/>
      <c r="OPG84"/>
      <c r="OPH84"/>
      <c r="OPI84"/>
      <c r="OPJ84"/>
      <c r="OPK84"/>
      <c r="OPL84"/>
      <c r="OPM84"/>
      <c r="OPN84"/>
      <c r="OPO84"/>
      <c r="OPP84"/>
      <c r="OPQ84"/>
      <c r="OPR84"/>
      <c r="OPS84"/>
      <c r="OPT84"/>
      <c r="OPU84"/>
      <c r="OPV84"/>
      <c r="OPW84"/>
      <c r="OPX84"/>
      <c r="OPY84"/>
      <c r="OPZ84"/>
      <c r="OQA84"/>
      <c r="OQB84"/>
      <c r="OQC84"/>
      <c r="OQD84"/>
      <c r="OQE84"/>
      <c r="OQF84"/>
      <c r="OQG84"/>
      <c r="OQH84"/>
      <c r="OQI84"/>
      <c r="OQJ84"/>
      <c r="OQK84"/>
      <c r="OQL84"/>
      <c r="OQM84"/>
      <c r="OQN84"/>
      <c r="OQO84"/>
      <c r="OQP84"/>
      <c r="OQQ84"/>
      <c r="OQR84"/>
      <c r="OQS84"/>
      <c r="OQT84"/>
      <c r="OQU84"/>
      <c r="OQV84"/>
      <c r="OQW84"/>
      <c r="OQX84"/>
      <c r="OQY84"/>
      <c r="OQZ84"/>
      <c r="ORA84"/>
      <c r="ORB84"/>
      <c r="ORC84"/>
      <c r="ORD84"/>
      <c r="ORE84"/>
      <c r="ORF84"/>
      <c r="ORG84"/>
      <c r="ORH84"/>
      <c r="ORI84"/>
      <c r="ORJ84"/>
      <c r="ORK84"/>
      <c r="ORL84"/>
      <c r="ORM84"/>
      <c r="ORN84"/>
      <c r="ORO84"/>
      <c r="ORP84"/>
      <c r="ORQ84"/>
      <c r="ORR84"/>
      <c r="ORS84"/>
      <c r="ORT84"/>
      <c r="ORU84"/>
      <c r="ORV84"/>
      <c r="ORW84"/>
      <c r="ORX84"/>
      <c r="ORY84"/>
      <c r="ORZ84"/>
      <c r="OSA84"/>
      <c r="OSB84"/>
      <c r="OSC84"/>
      <c r="OSD84"/>
      <c r="OSE84"/>
      <c r="OSF84"/>
      <c r="OSG84"/>
      <c r="OSH84"/>
      <c r="OSI84"/>
      <c r="OSJ84"/>
      <c r="OSK84"/>
      <c r="OSL84"/>
      <c r="OSM84"/>
      <c r="OSN84"/>
      <c r="OSO84"/>
      <c r="OSP84"/>
      <c r="OSQ84"/>
      <c r="OSR84"/>
      <c r="OSS84"/>
      <c r="OST84"/>
      <c r="OSU84"/>
      <c r="OSV84"/>
      <c r="OSW84"/>
      <c r="OSX84"/>
      <c r="OSY84"/>
      <c r="OSZ84"/>
      <c r="OTA84"/>
      <c r="OTB84"/>
      <c r="OTC84"/>
      <c r="OTD84"/>
      <c r="OTE84"/>
      <c r="OTF84"/>
      <c r="OTG84"/>
      <c r="OTH84"/>
      <c r="OTI84"/>
      <c r="OTJ84"/>
      <c r="OTK84"/>
      <c r="OTL84"/>
      <c r="OTM84"/>
      <c r="OTN84"/>
      <c r="OTO84"/>
      <c r="OTP84"/>
      <c r="OTQ84"/>
      <c r="OTR84"/>
      <c r="OTS84"/>
      <c r="OTT84"/>
      <c r="OTU84"/>
      <c r="OTV84"/>
      <c r="OTW84"/>
      <c r="OTX84"/>
      <c r="OTY84"/>
      <c r="OTZ84"/>
      <c r="OUA84"/>
      <c r="OUB84"/>
      <c r="OUC84"/>
      <c r="OUD84"/>
      <c r="OUE84"/>
      <c r="OUF84"/>
      <c r="OUG84"/>
      <c r="OUH84"/>
      <c r="OUI84"/>
      <c r="OUJ84"/>
      <c r="OUK84"/>
      <c r="OUL84"/>
      <c r="OUM84"/>
      <c r="OUN84"/>
      <c r="OUO84"/>
      <c r="OUP84"/>
      <c r="OUQ84"/>
      <c r="OUR84"/>
      <c r="OUS84"/>
      <c r="OUT84"/>
      <c r="OUU84"/>
      <c r="OUV84"/>
      <c r="OUW84"/>
      <c r="OUX84"/>
      <c r="OUY84"/>
      <c r="OUZ84"/>
      <c r="OVA84"/>
      <c r="OVB84"/>
      <c r="OVC84"/>
      <c r="OVD84"/>
      <c r="OVE84"/>
      <c r="OVF84"/>
      <c r="OVG84"/>
      <c r="OVH84"/>
      <c r="OVI84"/>
      <c r="OVJ84"/>
      <c r="OVK84"/>
      <c r="OVL84"/>
      <c r="OVM84"/>
      <c r="OVN84"/>
      <c r="OVO84"/>
      <c r="OVP84"/>
      <c r="OVQ84"/>
      <c r="OVR84"/>
      <c r="OVS84"/>
      <c r="OVT84"/>
      <c r="OVU84"/>
      <c r="OVV84"/>
      <c r="OVW84"/>
      <c r="OVX84"/>
      <c r="OVY84"/>
      <c r="OVZ84"/>
      <c r="OWA84"/>
      <c r="OWB84"/>
      <c r="OWC84"/>
      <c r="OWD84"/>
      <c r="OWE84"/>
      <c r="OWF84"/>
      <c r="OWG84"/>
      <c r="OWH84"/>
      <c r="OWI84"/>
      <c r="OWJ84"/>
      <c r="OWK84"/>
      <c r="OWL84"/>
      <c r="OWM84"/>
      <c r="OWN84"/>
      <c r="OWO84"/>
      <c r="OWP84"/>
      <c r="OWQ84"/>
      <c r="OWR84"/>
      <c r="OWS84"/>
      <c r="OWT84"/>
      <c r="OWU84"/>
      <c r="OWV84"/>
      <c r="OWW84"/>
      <c r="OWX84"/>
      <c r="OWY84"/>
      <c r="OWZ84"/>
      <c r="OXA84"/>
      <c r="OXB84"/>
      <c r="OXC84"/>
      <c r="OXD84"/>
      <c r="OXE84"/>
      <c r="OXF84"/>
      <c r="OXG84"/>
      <c r="OXH84"/>
      <c r="OXI84"/>
      <c r="OXJ84"/>
      <c r="OXK84"/>
      <c r="OXL84"/>
      <c r="OXM84"/>
      <c r="OXN84"/>
      <c r="OXO84"/>
      <c r="OXP84"/>
      <c r="OXQ84"/>
      <c r="OXR84"/>
      <c r="OXS84"/>
      <c r="OXT84"/>
      <c r="OXU84"/>
      <c r="OXV84"/>
      <c r="OXW84"/>
      <c r="OXX84"/>
      <c r="OXY84"/>
      <c r="OXZ84"/>
      <c r="OYA84"/>
      <c r="OYB84"/>
      <c r="OYC84"/>
      <c r="OYD84"/>
      <c r="OYE84"/>
      <c r="OYF84"/>
      <c r="OYG84"/>
      <c r="OYH84"/>
      <c r="OYI84"/>
      <c r="OYJ84"/>
      <c r="OYK84"/>
      <c r="OYL84"/>
      <c r="OYM84"/>
      <c r="OYN84"/>
      <c r="OYO84"/>
      <c r="OYP84"/>
      <c r="OYQ84"/>
      <c r="OYR84"/>
      <c r="OYS84"/>
      <c r="OYT84"/>
      <c r="OYU84"/>
      <c r="OYV84"/>
      <c r="OYW84"/>
      <c r="OYX84"/>
      <c r="OYY84"/>
      <c r="OYZ84"/>
      <c r="OZA84"/>
      <c r="OZB84"/>
      <c r="OZC84"/>
      <c r="OZD84"/>
      <c r="OZE84"/>
      <c r="OZF84"/>
      <c r="OZG84"/>
      <c r="OZH84"/>
      <c r="OZI84"/>
      <c r="OZJ84"/>
      <c r="OZK84"/>
      <c r="OZL84"/>
      <c r="OZM84"/>
      <c r="OZN84"/>
      <c r="OZO84"/>
      <c r="OZP84"/>
      <c r="OZQ84"/>
      <c r="OZR84"/>
      <c r="OZS84"/>
      <c r="OZT84"/>
      <c r="OZU84"/>
      <c r="OZV84"/>
      <c r="OZW84"/>
      <c r="OZX84"/>
      <c r="OZY84"/>
      <c r="OZZ84"/>
      <c r="PAA84"/>
      <c r="PAB84"/>
      <c r="PAC84"/>
      <c r="PAD84"/>
      <c r="PAE84"/>
      <c r="PAF84"/>
      <c r="PAG84"/>
      <c r="PAH84"/>
      <c r="PAI84"/>
      <c r="PAJ84"/>
      <c r="PAK84"/>
      <c r="PAL84"/>
      <c r="PAM84"/>
      <c r="PAN84"/>
      <c r="PAO84"/>
      <c r="PAP84"/>
      <c r="PAQ84"/>
      <c r="PAR84"/>
      <c r="PAS84"/>
      <c r="PAT84"/>
      <c r="PAU84"/>
      <c r="PAV84"/>
      <c r="PAW84"/>
      <c r="PAX84"/>
      <c r="PAY84"/>
      <c r="PAZ84"/>
      <c r="PBA84"/>
      <c r="PBB84"/>
      <c r="PBC84"/>
      <c r="PBD84"/>
      <c r="PBE84"/>
      <c r="PBF84"/>
      <c r="PBG84"/>
      <c r="PBH84"/>
      <c r="PBI84"/>
      <c r="PBJ84"/>
      <c r="PBK84"/>
      <c r="PBL84"/>
      <c r="PBM84"/>
      <c r="PBN84"/>
      <c r="PBO84"/>
      <c r="PBP84"/>
      <c r="PBQ84"/>
      <c r="PBR84"/>
      <c r="PBS84"/>
      <c r="PBT84"/>
      <c r="PBU84"/>
      <c r="PBV84"/>
      <c r="PBW84"/>
      <c r="PBX84"/>
      <c r="PBY84"/>
      <c r="PBZ84"/>
      <c r="PCA84"/>
      <c r="PCB84"/>
      <c r="PCC84"/>
      <c r="PCD84"/>
      <c r="PCE84"/>
      <c r="PCF84"/>
      <c r="PCG84"/>
      <c r="PCH84"/>
      <c r="PCI84"/>
      <c r="PCJ84"/>
      <c r="PCK84"/>
      <c r="PCL84"/>
      <c r="PCM84"/>
      <c r="PCN84"/>
      <c r="PCO84"/>
      <c r="PCP84"/>
      <c r="PCQ84"/>
      <c r="PCR84"/>
      <c r="PCS84"/>
      <c r="PCT84"/>
      <c r="PCU84"/>
      <c r="PCV84"/>
      <c r="PCW84"/>
      <c r="PCX84"/>
      <c r="PCY84"/>
      <c r="PCZ84"/>
      <c r="PDA84"/>
      <c r="PDB84"/>
      <c r="PDC84"/>
      <c r="PDD84"/>
      <c r="PDE84"/>
      <c r="PDF84"/>
      <c r="PDG84"/>
      <c r="PDH84"/>
      <c r="PDI84"/>
      <c r="PDJ84"/>
      <c r="PDK84"/>
      <c r="PDL84"/>
      <c r="PDM84"/>
      <c r="PDN84"/>
      <c r="PDO84"/>
      <c r="PDP84"/>
      <c r="PDQ84"/>
      <c r="PDR84"/>
      <c r="PDS84"/>
      <c r="PDT84"/>
      <c r="PDU84"/>
      <c r="PDV84"/>
      <c r="PDW84"/>
      <c r="PDX84"/>
      <c r="PDY84"/>
      <c r="PDZ84"/>
      <c r="PEA84"/>
      <c r="PEB84"/>
      <c r="PEC84"/>
      <c r="PED84"/>
      <c r="PEE84"/>
      <c r="PEF84"/>
      <c r="PEG84"/>
      <c r="PEH84"/>
      <c r="PEI84"/>
      <c r="PEJ84"/>
      <c r="PEK84"/>
      <c r="PEL84"/>
      <c r="PEM84"/>
      <c r="PEN84"/>
      <c r="PEO84"/>
      <c r="PEP84"/>
      <c r="PEQ84"/>
      <c r="PER84"/>
      <c r="PES84"/>
      <c r="PET84"/>
      <c r="PEU84"/>
      <c r="PEV84"/>
      <c r="PEW84"/>
      <c r="PEX84"/>
      <c r="PEY84"/>
      <c r="PEZ84"/>
      <c r="PFA84"/>
      <c r="PFB84"/>
      <c r="PFC84"/>
      <c r="PFD84"/>
      <c r="PFE84"/>
      <c r="PFF84"/>
      <c r="PFG84"/>
      <c r="PFH84"/>
      <c r="PFI84"/>
      <c r="PFJ84"/>
      <c r="PFK84"/>
      <c r="PFL84"/>
      <c r="PFM84"/>
      <c r="PFN84"/>
      <c r="PFO84"/>
      <c r="PFP84"/>
      <c r="PFQ84"/>
      <c r="PFR84"/>
      <c r="PFS84"/>
      <c r="PFT84"/>
      <c r="PFU84"/>
      <c r="PFV84"/>
      <c r="PFW84"/>
      <c r="PFX84"/>
      <c r="PFY84"/>
      <c r="PFZ84"/>
      <c r="PGA84"/>
      <c r="PGB84"/>
      <c r="PGC84"/>
      <c r="PGD84"/>
      <c r="PGE84"/>
      <c r="PGF84"/>
      <c r="PGG84"/>
      <c r="PGH84"/>
      <c r="PGI84"/>
      <c r="PGJ84"/>
      <c r="PGK84"/>
      <c r="PGL84"/>
      <c r="PGM84"/>
      <c r="PGN84"/>
      <c r="PGO84"/>
      <c r="PGP84"/>
      <c r="PGQ84"/>
      <c r="PGR84"/>
      <c r="PGS84"/>
      <c r="PGT84"/>
      <c r="PGU84"/>
      <c r="PGV84"/>
      <c r="PGW84"/>
      <c r="PGX84"/>
      <c r="PGY84"/>
      <c r="PGZ84"/>
      <c r="PHA84"/>
      <c r="PHB84"/>
      <c r="PHC84"/>
      <c r="PHD84"/>
      <c r="PHE84"/>
      <c r="PHF84"/>
      <c r="PHG84"/>
      <c r="PHH84"/>
      <c r="PHI84"/>
      <c r="PHJ84"/>
      <c r="PHK84"/>
      <c r="PHL84"/>
      <c r="PHM84"/>
      <c r="PHN84"/>
      <c r="PHO84"/>
      <c r="PHP84"/>
      <c r="PHQ84"/>
      <c r="PHR84"/>
      <c r="PHS84"/>
      <c r="PHT84"/>
      <c r="PHU84"/>
      <c r="PHV84"/>
      <c r="PHW84"/>
      <c r="PHX84"/>
      <c r="PHY84"/>
      <c r="PHZ84"/>
      <c r="PIA84"/>
      <c r="PIB84"/>
      <c r="PIC84"/>
      <c r="PID84"/>
      <c r="PIE84"/>
      <c r="PIF84"/>
      <c r="PIG84"/>
      <c r="PIH84"/>
      <c r="PII84"/>
      <c r="PIJ84"/>
      <c r="PIK84"/>
      <c r="PIL84"/>
      <c r="PIM84"/>
      <c r="PIN84"/>
      <c r="PIO84"/>
      <c r="PIP84"/>
      <c r="PIQ84"/>
      <c r="PIR84"/>
      <c r="PIS84"/>
      <c r="PIT84"/>
      <c r="PIU84"/>
      <c r="PIV84"/>
      <c r="PIW84"/>
      <c r="PIX84"/>
      <c r="PIY84"/>
      <c r="PIZ84"/>
      <c r="PJA84"/>
      <c r="PJB84"/>
      <c r="PJC84"/>
      <c r="PJD84"/>
      <c r="PJE84"/>
      <c r="PJF84"/>
      <c r="PJG84"/>
      <c r="PJH84"/>
      <c r="PJI84"/>
      <c r="PJJ84"/>
      <c r="PJK84"/>
      <c r="PJL84"/>
      <c r="PJM84"/>
      <c r="PJN84"/>
      <c r="PJO84"/>
      <c r="PJP84"/>
      <c r="PJQ84"/>
      <c r="PJR84"/>
      <c r="PJS84"/>
      <c r="PJT84"/>
      <c r="PJU84"/>
      <c r="PJV84"/>
      <c r="PJW84"/>
      <c r="PJX84"/>
      <c r="PJY84"/>
      <c r="PJZ84"/>
      <c r="PKA84"/>
      <c r="PKB84"/>
      <c r="PKC84"/>
      <c r="PKD84"/>
      <c r="PKE84"/>
      <c r="PKF84"/>
      <c r="PKG84"/>
      <c r="PKH84"/>
      <c r="PKI84"/>
      <c r="PKJ84"/>
      <c r="PKK84"/>
      <c r="PKL84"/>
      <c r="PKM84"/>
      <c r="PKN84"/>
      <c r="PKO84"/>
      <c r="PKP84"/>
      <c r="PKQ84"/>
      <c r="PKR84"/>
      <c r="PKS84"/>
      <c r="PKT84"/>
      <c r="PKU84"/>
      <c r="PKV84"/>
      <c r="PKW84"/>
      <c r="PKX84"/>
      <c r="PKY84"/>
      <c r="PKZ84"/>
      <c r="PLA84"/>
      <c r="PLB84"/>
      <c r="PLC84"/>
      <c r="PLD84"/>
      <c r="PLE84"/>
      <c r="PLF84"/>
      <c r="PLG84"/>
      <c r="PLH84"/>
      <c r="PLI84"/>
      <c r="PLJ84"/>
      <c r="PLK84"/>
      <c r="PLL84"/>
      <c r="PLM84"/>
      <c r="PLN84"/>
      <c r="PLO84"/>
      <c r="PLP84"/>
      <c r="PLQ84"/>
      <c r="PLR84"/>
      <c r="PLS84"/>
      <c r="PLT84"/>
      <c r="PLU84"/>
      <c r="PLV84"/>
      <c r="PLW84"/>
      <c r="PLX84"/>
      <c r="PLY84"/>
      <c r="PLZ84"/>
      <c r="PMA84"/>
      <c r="PMB84"/>
      <c r="PMC84"/>
      <c r="PMD84"/>
      <c r="PME84"/>
      <c r="PMF84"/>
      <c r="PMG84"/>
      <c r="PMH84"/>
      <c r="PMI84"/>
      <c r="PMJ84"/>
      <c r="PMK84"/>
      <c r="PML84"/>
      <c r="PMM84"/>
      <c r="PMN84"/>
      <c r="PMO84"/>
      <c r="PMP84"/>
      <c r="PMQ84"/>
      <c r="PMR84"/>
      <c r="PMS84"/>
      <c r="PMT84"/>
      <c r="PMU84"/>
      <c r="PMV84"/>
      <c r="PMW84"/>
      <c r="PMX84"/>
      <c r="PMY84"/>
      <c r="PMZ84"/>
      <c r="PNA84"/>
      <c r="PNB84"/>
      <c r="PNC84"/>
      <c r="PND84"/>
      <c r="PNE84"/>
      <c r="PNF84"/>
      <c r="PNG84"/>
      <c r="PNH84"/>
      <c r="PNI84"/>
      <c r="PNJ84"/>
      <c r="PNK84"/>
      <c r="PNL84"/>
      <c r="PNM84"/>
      <c r="PNN84"/>
      <c r="PNO84"/>
      <c r="PNP84"/>
      <c r="PNQ84"/>
      <c r="PNR84"/>
      <c r="PNS84"/>
      <c r="PNT84"/>
      <c r="PNU84"/>
      <c r="PNV84"/>
      <c r="PNW84"/>
      <c r="PNX84"/>
      <c r="PNY84"/>
      <c r="PNZ84"/>
      <c r="POA84"/>
      <c r="POB84"/>
      <c r="POC84"/>
      <c r="POD84"/>
      <c r="POE84"/>
      <c r="POF84"/>
      <c r="POG84"/>
      <c r="POH84"/>
      <c r="POI84"/>
      <c r="POJ84"/>
      <c r="POK84"/>
      <c r="POL84"/>
      <c r="POM84"/>
      <c r="PON84"/>
      <c r="POO84"/>
      <c r="POP84"/>
      <c r="POQ84"/>
      <c r="POR84"/>
      <c r="POS84"/>
      <c r="POT84"/>
      <c r="POU84"/>
      <c r="POV84"/>
      <c r="POW84"/>
      <c r="POX84"/>
      <c r="POY84"/>
      <c r="POZ84"/>
      <c r="PPA84"/>
      <c r="PPB84"/>
      <c r="PPC84"/>
      <c r="PPD84"/>
      <c r="PPE84"/>
      <c r="PPF84"/>
      <c r="PPG84"/>
      <c r="PPH84"/>
      <c r="PPI84"/>
      <c r="PPJ84"/>
      <c r="PPK84"/>
      <c r="PPL84"/>
      <c r="PPM84"/>
      <c r="PPN84"/>
      <c r="PPO84"/>
      <c r="PPP84"/>
      <c r="PPQ84"/>
      <c r="PPR84"/>
      <c r="PPS84"/>
      <c r="PPT84"/>
      <c r="PPU84"/>
      <c r="PPV84"/>
      <c r="PPW84"/>
      <c r="PPX84"/>
      <c r="PPY84"/>
      <c r="PPZ84"/>
      <c r="PQA84"/>
      <c r="PQB84"/>
      <c r="PQC84"/>
      <c r="PQD84"/>
      <c r="PQE84"/>
      <c r="PQF84"/>
      <c r="PQG84"/>
      <c r="PQH84"/>
      <c r="PQI84"/>
      <c r="PQJ84"/>
      <c r="PQK84"/>
      <c r="PQL84"/>
      <c r="PQM84"/>
      <c r="PQN84"/>
      <c r="PQO84"/>
      <c r="PQP84"/>
      <c r="PQQ84"/>
      <c r="PQR84"/>
      <c r="PQS84"/>
      <c r="PQT84"/>
      <c r="PQU84"/>
      <c r="PQV84"/>
      <c r="PQW84"/>
      <c r="PQX84"/>
      <c r="PQY84"/>
      <c r="PQZ84"/>
      <c r="PRA84"/>
      <c r="PRB84"/>
      <c r="PRC84"/>
      <c r="PRD84"/>
      <c r="PRE84"/>
      <c r="PRF84"/>
      <c r="PRG84"/>
      <c r="PRH84"/>
      <c r="PRI84"/>
      <c r="PRJ84"/>
      <c r="PRK84"/>
      <c r="PRL84"/>
      <c r="PRM84"/>
      <c r="PRN84"/>
      <c r="PRO84"/>
      <c r="PRP84"/>
      <c r="PRQ84"/>
      <c r="PRR84"/>
      <c r="PRS84"/>
      <c r="PRT84"/>
      <c r="PRU84"/>
      <c r="PRV84"/>
      <c r="PRW84"/>
      <c r="PRX84"/>
      <c r="PRY84"/>
      <c r="PRZ84"/>
      <c r="PSA84"/>
      <c r="PSB84"/>
      <c r="PSC84"/>
      <c r="PSD84"/>
      <c r="PSE84"/>
      <c r="PSF84"/>
      <c r="PSG84"/>
      <c r="PSH84"/>
      <c r="PSI84"/>
      <c r="PSJ84"/>
      <c r="PSK84"/>
      <c r="PSL84"/>
      <c r="PSM84"/>
      <c r="PSN84"/>
      <c r="PSO84"/>
      <c r="PSP84"/>
      <c r="PSQ84"/>
      <c r="PSR84"/>
      <c r="PSS84"/>
      <c r="PST84"/>
      <c r="PSU84"/>
      <c r="PSV84"/>
      <c r="PSW84"/>
      <c r="PSX84"/>
      <c r="PSY84"/>
      <c r="PSZ84"/>
      <c r="PTA84"/>
      <c r="PTB84"/>
      <c r="PTC84"/>
      <c r="PTD84"/>
      <c r="PTE84"/>
      <c r="PTF84"/>
      <c r="PTG84"/>
      <c r="PTH84"/>
      <c r="PTI84"/>
      <c r="PTJ84"/>
      <c r="PTK84"/>
      <c r="PTL84"/>
      <c r="PTM84"/>
      <c r="PTN84"/>
      <c r="PTO84"/>
      <c r="PTP84"/>
      <c r="PTQ84"/>
      <c r="PTR84"/>
      <c r="PTS84"/>
      <c r="PTT84"/>
      <c r="PTU84"/>
      <c r="PTV84"/>
      <c r="PTW84"/>
      <c r="PTX84"/>
      <c r="PTY84"/>
      <c r="PTZ84"/>
      <c r="PUA84"/>
      <c r="PUB84"/>
      <c r="PUC84"/>
      <c r="PUD84"/>
      <c r="PUE84"/>
      <c r="PUF84"/>
      <c r="PUG84"/>
      <c r="PUH84"/>
      <c r="PUI84"/>
      <c r="PUJ84"/>
      <c r="PUK84"/>
      <c r="PUL84"/>
      <c r="PUM84"/>
      <c r="PUN84"/>
      <c r="PUO84"/>
      <c r="PUP84"/>
      <c r="PUQ84"/>
      <c r="PUR84"/>
      <c r="PUS84"/>
      <c r="PUT84"/>
      <c r="PUU84"/>
      <c r="PUV84"/>
      <c r="PUW84"/>
      <c r="PUX84"/>
      <c r="PUY84"/>
      <c r="PUZ84"/>
      <c r="PVA84"/>
      <c r="PVB84"/>
      <c r="PVC84"/>
      <c r="PVD84"/>
      <c r="PVE84"/>
      <c r="PVF84"/>
      <c r="PVG84"/>
      <c r="PVH84"/>
      <c r="PVI84"/>
      <c r="PVJ84"/>
      <c r="PVK84"/>
      <c r="PVL84"/>
      <c r="PVM84"/>
      <c r="PVN84"/>
      <c r="PVO84"/>
      <c r="PVP84"/>
      <c r="PVQ84"/>
      <c r="PVR84"/>
      <c r="PVS84"/>
      <c r="PVT84"/>
      <c r="PVU84"/>
      <c r="PVV84"/>
      <c r="PVW84"/>
      <c r="PVX84"/>
      <c r="PVY84"/>
      <c r="PVZ84"/>
      <c r="PWA84"/>
      <c r="PWB84"/>
      <c r="PWC84"/>
      <c r="PWD84"/>
      <c r="PWE84"/>
      <c r="PWF84"/>
      <c r="PWG84"/>
      <c r="PWH84"/>
      <c r="PWI84"/>
      <c r="PWJ84"/>
      <c r="PWK84"/>
      <c r="PWL84"/>
      <c r="PWM84"/>
      <c r="PWN84"/>
      <c r="PWO84"/>
      <c r="PWP84"/>
      <c r="PWQ84"/>
      <c r="PWR84"/>
      <c r="PWS84"/>
      <c r="PWT84"/>
      <c r="PWU84"/>
      <c r="PWV84"/>
      <c r="PWW84"/>
      <c r="PWX84"/>
      <c r="PWY84"/>
      <c r="PWZ84"/>
      <c r="PXA84"/>
      <c r="PXB84"/>
      <c r="PXC84"/>
      <c r="PXD84"/>
      <c r="PXE84"/>
      <c r="PXF84"/>
      <c r="PXG84"/>
      <c r="PXH84"/>
      <c r="PXI84"/>
      <c r="PXJ84"/>
      <c r="PXK84"/>
      <c r="PXL84"/>
      <c r="PXM84"/>
      <c r="PXN84"/>
      <c r="PXO84"/>
      <c r="PXP84"/>
      <c r="PXQ84"/>
      <c r="PXR84"/>
      <c r="PXS84"/>
      <c r="PXT84"/>
      <c r="PXU84"/>
      <c r="PXV84"/>
      <c r="PXW84"/>
      <c r="PXX84"/>
      <c r="PXY84"/>
      <c r="PXZ84"/>
      <c r="PYA84"/>
      <c r="PYB84"/>
      <c r="PYC84"/>
      <c r="PYD84"/>
      <c r="PYE84"/>
      <c r="PYF84"/>
      <c r="PYG84"/>
      <c r="PYH84"/>
      <c r="PYI84"/>
      <c r="PYJ84"/>
      <c r="PYK84"/>
      <c r="PYL84"/>
      <c r="PYM84"/>
      <c r="PYN84"/>
      <c r="PYO84"/>
      <c r="PYP84"/>
      <c r="PYQ84"/>
      <c r="PYR84"/>
      <c r="PYS84"/>
      <c r="PYT84"/>
      <c r="PYU84"/>
      <c r="PYV84"/>
      <c r="PYW84"/>
      <c r="PYX84"/>
      <c r="PYY84"/>
      <c r="PYZ84"/>
      <c r="PZA84"/>
      <c r="PZB84"/>
      <c r="PZC84"/>
      <c r="PZD84"/>
      <c r="PZE84"/>
      <c r="PZF84"/>
      <c r="PZG84"/>
      <c r="PZH84"/>
      <c r="PZI84"/>
      <c r="PZJ84"/>
      <c r="PZK84"/>
      <c r="PZL84"/>
      <c r="PZM84"/>
      <c r="PZN84"/>
      <c r="PZO84"/>
      <c r="PZP84"/>
      <c r="PZQ84"/>
      <c r="PZR84"/>
      <c r="PZS84"/>
      <c r="PZT84"/>
      <c r="PZU84"/>
      <c r="PZV84"/>
      <c r="PZW84"/>
      <c r="PZX84"/>
      <c r="PZY84"/>
      <c r="PZZ84"/>
      <c r="QAA84"/>
      <c r="QAB84"/>
      <c r="QAC84"/>
      <c r="QAD84"/>
      <c r="QAE84"/>
      <c r="QAF84"/>
      <c r="QAG84"/>
      <c r="QAH84"/>
      <c r="QAI84"/>
      <c r="QAJ84"/>
      <c r="QAK84"/>
      <c r="QAL84"/>
      <c r="QAM84"/>
      <c r="QAN84"/>
      <c r="QAO84"/>
      <c r="QAP84"/>
      <c r="QAQ84"/>
      <c r="QAR84"/>
      <c r="QAS84"/>
      <c r="QAT84"/>
      <c r="QAU84"/>
      <c r="QAV84"/>
      <c r="QAW84"/>
      <c r="QAX84"/>
      <c r="QAY84"/>
      <c r="QAZ84"/>
      <c r="QBA84"/>
      <c r="QBB84"/>
      <c r="QBC84"/>
      <c r="QBD84"/>
      <c r="QBE84"/>
      <c r="QBF84"/>
      <c r="QBG84"/>
      <c r="QBH84"/>
      <c r="QBI84"/>
      <c r="QBJ84"/>
      <c r="QBK84"/>
      <c r="QBL84"/>
      <c r="QBM84"/>
      <c r="QBN84"/>
      <c r="QBO84"/>
      <c r="QBP84"/>
      <c r="QBQ84"/>
      <c r="QBR84"/>
      <c r="QBS84"/>
      <c r="QBT84"/>
      <c r="QBU84"/>
      <c r="QBV84"/>
      <c r="QBW84"/>
      <c r="QBX84"/>
      <c r="QBY84"/>
      <c r="QBZ84"/>
      <c r="QCA84"/>
      <c r="QCB84"/>
      <c r="QCC84"/>
      <c r="QCD84"/>
      <c r="QCE84"/>
      <c r="QCF84"/>
      <c r="QCG84"/>
      <c r="QCH84"/>
      <c r="QCI84"/>
      <c r="QCJ84"/>
      <c r="QCK84"/>
      <c r="QCL84"/>
      <c r="QCM84"/>
      <c r="QCN84"/>
      <c r="QCO84"/>
      <c r="QCP84"/>
      <c r="QCQ84"/>
      <c r="QCR84"/>
      <c r="QCS84"/>
      <c r="QCT84"/>
      <c r="QCU84"/>
      <c r="QCV84"/>
      <c r="QCW84"/>
      <c r="QCX84"/>
      <c r="QCY84"/>
      <c r="QCZ84"/>
      <c r="QDA84"/>
      <c r="QDB84"/>
      <c r="QDC84"/>
      <c r="QDD84"/>
      <c r="QDE84"/>
      <c r="QDF84"/>
      <c r="QDG84"/>
      <c r="QDH84"/>
      <c r="QDI84"/>
      <c r="QDJ84"/>
      <c r="QDK84"/>
      <c r="QDL84"/>
      <c r="QDM84"/>
      <c r="QDN84"/>
      <c r="QDO84"/>
      <c r="QDP84"/>
      <c r="QDQ84"/>
      <c r="QDR84"/>
      <c r="QDS84"/>
      <c r="QDT84"/>
      <c r="QDU84"/>
      <c r="QDV84"/>
      <c r="QDW84"/>
      <c r="QDX84"/>
      <c r="QDY84"/>
      <c r="QDZ84"/>
      <c r="QEA84"/>
      <c r="QEB84"/>
      <c r="QEC84"/>
      <c r="QED84"/>
      <c r="QEE84"/>
      <c r="QEF84"/>
      <c r="QEG84"/>
      <c r="QEH84"/>
      <c r="QEI84"/>
      <c r="QEJ84"/>
      <c r="QEK84"/>
      <c r="QEL84"/>
      <c r="QEM84"/>
      <c r="QEN84"/>
      <c r="QEO84"/>
      <c r="QEP84"/>
      <c r="QEQ84"/>
      <c r="QER84"/>
      <c r="QES84"/>
      <c r="QET84"/>
      <c r="QEU84"/>
      <c r="QEV84"/>
      <c r="QEW84"/>
      <c r="QEX84"/>
      <c r="QEY84"/>
      <c r="QEZ84"/>
      <c r="QFA84"/>
      <c r="QFB84"/>
      <c r="QFC84"/>
      <c r="QFD84"/>
      <c r="QFE84"/>
      <c r="QFF84"/>
      <c r="QFG84"/>
      <c r="QFH84"/>
      <c r="QFI84"/>
      <c r="QFJ84"/>
      <c r="QFK84"/>
      <c r="QFL84"/>
      <c r="QFM84"/>
      <c r="QFN84"/>
      <c r="QFO84"/>
      <c r="QFP84"/>
      <c r="QFQ84"/>
      <c r="QFR84"/>
      <c r="QFS84"/>
      <c r="QFT84"/>
      <c r="QFU84"/>
      <c r="QFV84"/>
      <c r="QFW84"/>
      <c r="QFX84"/>
      <c r="QFY84"/>
      <c r="QFZ84"/>
      <c r="QGA84"/>
      <c r="QGB84"/>
      <c r="QGC84"/>
      <c r="QGD84"/>
      <c r="QGE84"/>
      <c r="QGF84"/>
      <c r="QGG84"/>
      <c r="QGH84"/>
      <c r="QGI84"/>
      <c r="QGJ84"/>
      <c r="QGK84"/>
      <c r="QGL84"/>
      <c r="QGM84"/>
      <c r="QGN84"/>
      <c r="QGO84"/>
      <c r="QGP84"/>
      <c r="QGQ84"/>
      <c r="QGR84"/>
      <c r="QGS84"/>
      <c r="QGT84"/>
      <c r="QGU84"/>
      <c r="QGV84"/>
      <c r="QGW84"/>
      <c r="QGX84"/>
      <c r="QGY84"/>
      <c r="QGZ84"/>
      <c r="QHA84"/>
      <c r="QHB84"/>
      <c r="QHC84"/>
      <c r="QHD84"/>
      <c r="QHE84"/>
      <c r="QHF84"/>
      <c r="QHG84"/>
      <c r="QHH84"/>
      <c r="QHI84"/>
      <c r="QHJ84"/>
      <c r="QHK84"/>
      <c r="QHL84"/>
      <c r="QHM84"/>
      <c r="QHN84"/>
      <c r="QHO84"/>
      <c r="QHP84"/>
      <c r="QHQ84"/>
      <c r="QHR84"/>
      <c r="QHS84"/>
      <c r="QHT84"/>
      <c r="QHU84"/>
      <c r="QHV84"/>
      <c r="QHW84"/>
      <c r="QHX84"/>
      <c r="QHY84"/>
      <c r="QHZ84"/>
      <c r="QIA84"/>
      <c r="QIB84"/>
      <c r="QIC84"/>
      <c r="QID84"/>
      <c r="QIE84"/>
      <c r="QIF84"/>
      <c r="QIG84"/>
      <c r="QIH84"/>
      <c r="QII84"/>
      <c r="QIJ84"/>
      <c r="QIK84"/>
      <c r="QIL84"/>
      <c r="QIM84"/>
      <c r="QIN84"/>
      <c r="QIO84"/>
      <c r="QIP84"/>
      <c r="QIQ84"/>
      <c r="QIR84"/>
      <c r="QIS84"/>
      <c r="QIT84"/>
      <c r="QIU84"/>
      <c r="QIV84"/>
      <c r="QIW84"/>
      <c r="QIX84"/>
      <c r="QIY84"/>
      <c r="QIZ84"/>
      <c r="QJA84"/>
      <c r="QJB84"/>
      <c r="QJC84"/>
      <c r="QJD84"/>
      <c r="QJE84"/>
      <c r="QJF84"/>
      <c r="QJG84"/>
      <c r="QJH84"/>
      <c r="QJI84"/>
      <c r="QJJ84"/>
      <c r="QJK84"/>
      <c r="QJL84"/>
      <c r="QJM84"/>
      <c r="QJN84"/>
      <c r="QJO84"/>
      <c r="QJP84"/>
      <c r="QJQ84"/>
      <c r="QJR84"/>
      <c r="QJS84"/>
      <c r="QJT84"/>
      <c r="QJU84"/>
      <c r="QJV84"/>
      <c r="QJW84"/>
      <c r="QJX84"/>
      <c r="QJY84"/>
      <c r="QJZ84"/>
      <c r="QKA84"/>
      <c r="QKB84"/>
      <c r="QKC84"/>
      <c r="QKD84"/>
      <c r="QKE84"/>
      <c r="QKF84"/>
      <c r="QKG84"/>
      <c r="QKH84"/>
      <c r="QKI84"/>
      <c r="QKJ84"/>
      <c r="QKK84"/>
      <c r="QKL84"/>
      <c r="QKM84"/>
      <c r="QKN84"/>
      <c r="QKO84"/>
      <c r="QKP84"/>
      <c r="QKQ84"/>
      <c r="QKR84"/>
      <c r="QKS84"/>
      <c r="QKT84"/>
      <c r="QKU84"/>
      <c r="QKV84"/>
      <c r="QKW84"/>
      <c r="QKX84"/>
      <c r="QKY84"/>
      <c r="QKZ84"/>
      <c r="QLA84"/>
      <c r="QLB84"/>
      <c r="QLC84"/>
      <c r="QLD84"/>
      <c r="QLE84"/>
      <c r="QLF84"/>
      <c r="QLG84"/>
      <c r="QLH84"/>
      <c r="QLI84"/>
      <c r="QLJ84"/>
      <c r="QLK84"/>
      <c r="QLL84"/>
      <c r="QLM84"/>
      <c r="QLN84"/>
      <c r="QLO84"/>
      <c r="QLP84"/>
      <c r="QLQ84"/>
      <c r="QLR84"/>
      <c r="QLS84"/>
      <c r="QLT84"/>
      <c r="QLU84"/>
      <c r="QLV84"/>
      <c r="QLW84"/>
      <c r="QLX84"/>
      <c r="QLY84"/>
      <c r="QLZ84"/>
      <c r="QMA84"/>
      <c r="QMB84"/>
      <c r="QMC84"/>
      <c r="QMD84"/>
      <c r="QME84"/>
      <c r="QMF84"/>
      <c r="QMG84"/>
      <c r="QMH84"/>
      <c r="QMI84"/>
      <c r="QMJ84"/>
      <c r="QMK84"/>
      <c r="QML84"/>
      <c r="QMM84"/>
      <c r="QMN84"/>
      <c r="QMO84"/>
      <c r="QMP84"/>
      <c r="QMQ84"/>
      <c r="QMR84"/>
      <c r="QMS84"/>
      <c r="QMT84"/>
      <c r="QMU84"/>
      <c r="QMV84"/>
      <c r="QMW84"/>
      <c r="QMX84"/>
      <c r="QMY84"/>
      <c r="QMZ84"/>
      <c r="QNA84"/>
      <c r="QNB84"/>
      <c r="QNC84"/>
      <c r="QND84"/>
      <c r="QNE84"/>
      <c r="QNF84"/>
      <c r="QNG84"/>
      <c r="QNH84"/>
      <c r="QNI84"/>
      <c r="QNJ84"/>
      <c r="QNK84"/>
      <c r="QNL84"/>
      <c r="QNM84"/>
      <c r="QNN84"/>
      <c r="QNO84"/>
      <c r="QNP84"/>
      <c r="QNQ84"/>
      <c r="QNR84"/>
      <c r="QNS84"/>
      <c r="QNT84"/>
      <c r="QNU84"/>
      <c r="QNV84"/>
      <c r="QNW84"/>
      <c r="QNX84"/>
      <c r="QNY84"/>
      <c r="QNZ84"/>
      <c r="QOA84"/>
      <c r="QOB84"/>
      <c r="QOC84"/>
      <c r="QOD84"/>
      <c r="QOE84"/>
      <c r="QOF84"/>
      <c r="QOG84"/>
      <c r="QOH84"/>
      <c r="QOI84"/>
      <c r="QOJ84"/>
      <c r="QOK84"/>
      <c r="QOL84"/>
      <c r="QOM84"/>
      <c r="QON84"/>
      <c r="QOO84"/>
      <c r="QOP84"/>
      <c r="QOQ84"/>
      <c r="QOR84"/>
      <c r="QOS84"/>
      <c r="QOT84"/>
      <c r="QOU84"/>
      <c r="QOV84"/>
      <c r="QOW84"/>
      <c r="QOX84"/>
      <c r="QOY84"/>
      <c r="QOZ84"/>
      <c r="QPA84"/>
      <c r="QPB84"/>
      <c r="QPC84"/>
      <c r="QPD84"/>
      <c r="QPE84"/>
      <c r="QPF84"/>
      <c r="QPG84"/>
      <c r="QPH84"/>
      <c r="QPI84"/>
      <c r="QPJ84"/>
      <c r="QPK84"/>
      <c r="QPL84"/>
      <c r="QPM84"/>
      <c r="QPN84"/>
      <c r="QPO84"/>
      <c r="QPP84"/>
      <c r="QPQ84"/>
      <c r="QPR84"/>
      <c r="QPS84"/>
      <c r="QPT84"/>
      <c r="QPU84"/>
      <c r="QPV84"/>
      <c r="QPW84"/>
      <c r="QPX84"/>
      <c r="QPY84"/>
      <c r="QPZ84"/>
      <c r="QQA84"/>
      <c r="QQB84"/>
      <c r="QQC84"/>
      <c r="QQD84"/>
      <c r="QQE84"/>
      <c r="QQF84"/>
      <c r="QQG84"/>
      <c r="QQH84"/>
      <c r="QQI84"/>
      <c r="QQJ84"/>
      <c r="QQK84"/>
      <c r="QQL84"/>
      <c r="QQM84"/>
      <c r="QQN84"/>
      <c r="QQO84"/>
      <c r="QQP84"/>
      <c r="QQQ84"/>
      <c r="QQR84"/>
      <c r="QQS84"/>
      <c r="QQT84"/>
      <c r="QQU84"/>
      <c r="QQV84"/>
      <c r="QQW84"/>
      <c r="QQX84"/>
      <c r="QQY84"/>
      <c r="QQZ84"/>
      <c r="QRA84"/>
      <c r="QRB84"/>
      <c r="QRC84"/>
      <c r="QRD84"/>
      <c r="QRE84"/>
      <c r="QRF84"/>
      <c r="QRG84"/>
      <c r="QRH84"/>
      <c r="QRI84"/>
      <c r="QRJ84"/>
      <c r="QRK84"/>
      <c r="QRL84"/>
      <c r="QRM84"/>
      <c r="QRN84"/>
      <c r="QRO84"/>
      <c r="QRP84"/>
      <c r="QRQ84"/>
      <c r="QRR84"/>
      <c r="QRS84"/>
      <c r="QRT84"/>
      <c r="QRU84"/>
      <c r="QRV84"/>
      <c r="QRW84"/>
      <c r="QRX84"/>
      <c r="QRY84"/>
      <c r="QRZ84"/>
      <c r="QSA84"/>
      <c r="QSB84"/>
      <c r="QSC84"/>
      <c r="QSD84"/>
      <c r="QSE84"/>
      <c r="QSF84"/>
      <c r="QSG84"/>
      <c r="QSH84"/>
      <c r="QSI84"/>
      <c r="QSJ84"/>
      <c r="QSK84"/>
      <c r="QSL84"/>
      <c r="QSM84"/>
      <c r="QSN84"/>
      <c r="QSO84"/>
      <c r="QSP84"/>
      <c r="QSQ84"/>
      <c r="QSR84"/>
      <c r="QSS84"/>
      <c r="QST84"/>
      <c r="QSU84"/>
      <c r="QSV84"/>
      <c r="QSW84"/>
      <c r="QSX84"/>
      <c r="QSY84"/>
      <c r="QSZ84"/>
      <c r="QTA84"/>
      <c r="QTB84"/>
      <c r="QTC84"/>
      <c r="QTD84"/>
      <c r="QTE84"/>
      <c r="QTF84"/>
      <c r="QTG84"/>
      <c r="QTH84"/>
      <c r="QTI84"/>
      <c r="QTJ84"/>
      <c r="QTK84"/>
      <c r="QTL84"/>
      <c r="QTM84"/>
      <c r="QTN84"/>
      <c r="QTO84"/>
      <c r="QTP84"/>
      <c r="QTQ84"/>
      <c r="QTR84"/>
      <c r="QTS84"/>
      <c r="QTT84"/>
      <c r="QTU84"/>
      <c r="QTV84"/>
      <c r="QTW84"/>
      <c r="QTX84"/>
      <c r="QTY84"/>
      <c r="QTZ84"/>
      <c r="QUA84"/>
      <c r="QUB84"/>
      <c r="QUC84"/>
      <c r="QUD84"/>
      <c r="QUE84"/>
      <c r="QUF84"/>
      <c r="QUG84"/>
      <c r="QUH84"/>
      <c r="QUI84"/>
      <c r="QUJ84"/>
      <c r="QUK84"/>
      <c r="QUL84"/>
      <c r="QUM84"/>
      <c r="QUN84"/>
      <c r="QUO84"/>
      <c r="QUP84"/>
      <c r="QUQ84"/>
      <c r="QUR84"/>
      <c r="QUS84"/>
      <c r="QUT84"/>
      <c r="QUU84"/>
      <c r="QUV84"/>
      <c r="QUW84"/>
      <c r="QUX84"/>
      <c r="QUY84"/>
      <c r="QUZ84"/>
      <c r="QVA84"/>
      <c r="QVB84"/>
      <c r="QVC84"/>
      <c r="QVD84"/>
      <c r="QVE84"/>
      <c r="QVF84"/>
      <c r="QVG84"/>
      <c r="QVH84"/>
      <c r="QVI84"/>
      <c r="QVJ84"/>
      <c r="QVK84"/>
      <c r="QVL84"/>
      <c r="QVM84"/>
      <c r="QVN84"/>
      <c r="QVO84"/>
      <c r="QVP84"/>
      <c r="QVQ84"/>
      <c r="QVR84"/>
      <c r="QVS84"/>
      <c r="QVT84"/>
      <c r="QVU84"/>
      <c r="QVV84"/>
      <c r="QVW84"/>
      <c r="QVX84"/>
      <c r="QVY84"/>
      <c r="QVZ84"/>
      <c r="QWA84"/>
      <c r="QWB84"/>
      <c r="QWC84"/>
      <c r="QWD84"/>
      <c r="QWE84"/>
      <c r="QWF84"/>
      <c r="QWG84"/>
      <c r="QWH84"/>
      <c r="QWI84"/>
      <c r="QWJ84"/>
      <c r="QWK84"/>
      <c r="QWL84"/>
      <c r="QWM84"/>
      <c r="QWN84"/>
      <c r="QWO84"/>
      <c r="QWP84"/>
      <c r="QWQ84"/>
      <c r="QWR84"/>
      <c r="QWS84"/>
      <c r="QWT84"/>
      <c r="QWU84"/>
      <c r="QWV84"/>
      <c r="QWW84"/>
      <c r="QWX84"/>
      <c r="QWY84"/>
      <c r="QWZ84"/>
      <c r="QXA84"/>
      <c r="QXB84"/>
      <c r="QXC84"/>
      <c r="QXD84"/>
      <c r="QXE84"/>
      <c r="QXF84"/>
      <c r="QXG84"/>
      <c r="QXH84"/>
      <c r="QXI84"/>
      <c r="QXJ84"/>
      <c r="QXK84"/>
      <c r="QXL84"/>
      <c r="QXM84"/>
      <c r="QXN84"/>
      <c r="QXO84"/>
      <c r="QXP84"/>
      <c r="QXQ84"/>
      <c r="QXR84"/>
      <c r="QXS84"/>
      <c r="QXT84"/>
      <c r="QXU84"/>
      <c r="QXV84"/>
      <c r="QXW84"/>
      <c r="QXX84"/>
      <c r="QXY84"/>
      <c r="QXZ84"/>
      <c r="QYA84"/>
      <c r="QYB84"/>
      <c r="QYC84"/>
      <c r="QYD84"/>
      <c r="QYE84"/>
      <c r="QYF84"/>
      <c r="QYG84"/>
      <c r="QYH84"/>
      <c r="QYI84"/>
      <c r="QYJ84"/>
      <c r="QYK84"/>
      <c r="QYL84"/>
      <c r="QYM84"/>
      <c r="QYN84"/>
      <c r="QYO84"/>
      <c r="QYP84"/>
      <c r="QYQ84"/>
      <c r="QYR84"/>
      <c r="QYS84"/>
      <c r="QYT84"/>
      <c r="QYU84"/>
      <c r="QYV84"/>
      <c r="QYW84"/>
      <c r="QYX84"/>
      <c r="QYY84"/>
      <c r="QYZ84"/>
      <c r="QZA84"/>
      <c r="QZB84"/>
      <c r="QZC84"/>
      <c r="QZD84"/>
      <c r="QZE84"/>
      <c r="QZF84"/>
      <c r="QZG84"/>
      <c r="QZH84"/>
      <c r="QZI84"/>
      <c r="QZJ84"/>
      <c r="QZK84"/>
      <c r="QZL84"/>
      <c r="QZM84"/>
      <c r="QZN84"/>
      <c r="QZO84"/>
      <c r="QZP84"/>
      <c r="QZQ84"/>
      <c r="QZR84"/>
      <c r="QZS84"/>
      <c r="QZT84"/>
      <c r="QZU84"/>
      <c r="QZV84"/>
      <c r="QZW84"/>
      <c r="QZX84"/>
      <c r="QZY84"/>
      <c r="QZZ84"/>
      <c r="RAA84"/>
      <c r="RAB84"/>
      <c r="RAC84"/>
      <c r="RAD84"/>
      <c r="RAE84"/>
      <c r="RAF84"/>
      <c r="RAG84"/>
      <c r="RAH84"/>
      <c r="RAI84"/>
      <c r="RAJ84"/>
      <c r="RAK84"/>
      <c r="RAL84"/>
      <c r="RAM84"/>
      <c r="RAN84"/>
      <c r="RAO84"/>
      <c r="RAP84"/>
      <c r="RAQ84"/>
      <c r="RAR84"/>
      <c r="RAS84"/>
      <c r="RAT84"/>
      <c r="RAU84"/>
      <c r="RAV84"/>
      <c r="RAW84"/>
      <c r="RAX84"/>
      <c r="RAY84"/>
      <c r="RAZ84"/>
      <c r="RBA84"/>
      <c r="RBB84"/>
      <c r="RBC84"/>
      <c r="RBD84"/>
      <c r="RBE84"/>
      <c r="RBF84"/>
      <c r="RBG84"/>
      <c r="RBH84"/>
      <c r="RBI84"/>
      <c r="RBJ84"/>
      <c r="RBK84"/>
      <c r="RBL84"/>
      <c r="RBM84"/>
      <c r="RBN84"/>
      <c r="RBO84"/>
      <c r="RBP84"/>
      <c r="RBQ84"/>
      <c r="RBR84"/>
      <c r="RBS84"/>
      <c r="RBT84"/>
      <c r="RBU84"/>
      <c r="RBV84"/>
      <c r="RBW84"/>
      <c r="RBX84"/>
      <c r="RBY84"/>
      <c r="RBZ84"/>
      <c r="RCA84"/>
      <c r="RCB84"/>
      <c r="RCC84"/>
      <c r="RCD84"/>
      <c r="RCE84"/>
      <c r="RCF84"/>
      <c r="RCG84"/>
      <c r="RCH84"/>
      <c r="RCI84"/>
      <c r="RCJ84"/>
      <c r="RCK84"/>
      <c r="RCL84"/>
      <c r="RCM84"/>
      <c r="RCN84"/>
      <c r="RCO84"/>
      <c r="RCP84"/>
      <c r="RCQ84"/>
      <c r="RCR84"/>
      <c r="RCS84"/>
      <c r="RCT84"/>
      <c r="RCU84"/>
      <c r="RCV84"/>
      <c r="RCW84"/>
      <c r="RCX84"/>
      <c r="RCY84"/>
      <c r="RCZ84"/>
      <c r="RDA84"/>
      <c r="RDB84"/>
      <c r="RDC84"/>
      <c r="RDD84"/>
      <c r="RDE84"/>
      <c r="RDF84"/>
      <c r="RDG84"/>
      <c r="RDH84"/>
      <c r="RDI84"/>
      <c r="RDJ84"/>
      <c r="RDK84"/>
      <c r="RDL84"/>
      <c r="RDM84"/>
      <c r="RDN84"/>
      <c r="RDO84"/>
      <c r="RDP84"/>
      <c r="RDQ84"/>
      <c r="RDR84"/>
      <c r="RDS84"/>
      <c r="RDT84"/>
      <c r="RDU84"/>
      <c r="RDV84"/>
      <c r="RDW84"/>
      <c r="RDX84"/>
      <c r="RDY84"/>
      <c r="RDZ84"/>
      <c r="REA84"/>
      <c r="REB84"/>
      <c r="REC84"/>
      <c r="RED84"/>
      <c r="REE84"/>
      <c r="REF84"/>
      <c r="REG84"/>
      <c r="REH84"/>
      <c r="REI84"/>
      <c r="REJ84"/>
      <c r="REK84"/>
      <c r="REL84"/>
      <c r="REM84"/>
      <c r="REN84"/>
      <c r="REO84"/>
      <c r="REP84"/>
      <c r="REQ84"/>
      <c r="RER84"/>
      <c r="RES84"/>
      <c r="RET84"/>
      <c r="REU84"/>
      <c r="REV84"/>
      <c r="REW84"/>
      <c r="REX84"/>
      <c r="REY84"/>
      <c r="REZ84"/>
      <c r="RFA84"/>
      <c r="RFB84"/>
      <c r="RFC84"/>
      <c r="RFD84"/>
      <c r="RFE84"/>
      <c r="RFF84"/>
      <c r="RFG84"/>
      <c r="RFH84"/>
      <c r="RFI84"/>
      <c r="RFJ84"/>
      <c r="RFK84"/>
      <c r="RFL84"/>
      <c r="RFM84"/>
      <c r="RFN84"/>
      <c r="RFO84"/>
      <c r="RFP84"/>
      <c r="RFQ84"/>
      <c r="RFR84"/>
      <c r="RFS84"/>
      <c r="RFT84"/>
      <c r="RFU84"/>
      <c r="RFV84"/>
      <c r="RFW84"/>
      <c r="RFX84"/>
      <c r="RFY84"/>
      <c r="RFZ84"/>
      <c r="RGA84"/>
      <c r="RGB84"/>
      <c r="RGC84"/>
      <c r="RGD84"/>
      <c r="RGE84"/>
      <c r="RGF84"/>
      <c r="RGG84"/>
      <c r="RGH84"/>
      <c r="RGI84"/>
      <c r="RGJ84"/>
      <c r="RGK84"/>
      <c r="RGL84"/>
      <c r="RGM84"/>
      <c r="RGN84"/>
      <c r="RGO84"/>
      <c r="RGP84"/>
      <c r="RGQ84"/>
      <c r="RGR84"/>
      <c r="RGS84"/>
      <c r="RGT84"/>
      <c r="RGU84"/>
      <c r="RGV84"/>
      <c r="RGW84"/>
      <c r="RGX84"/>
      <c r="RGY84"/>
      <c r="RGZ84"/>
      <c r="RHA84"/>
      <c r="RHB84"/>
      <c r="RHC84"/>
      <c r="RHD84"/>
      <c r="RHE84"/>
      <c r="RHF84"/>
      <c r="RHG84"/>
      <c r="RHH84"/>
      <c r="RHI84"/>
      <c r="RHJ84"/>
      <c r="RHK84"/>
      <c r="RHL84"/>
      <c r="RHM84"/>
      <c r="RHN84"/>
      <c r="RHO84"/>
      <c r="RHP84"/>
      <c r="RHQ84"/>
      <c r="RHR84"/>
      <c r="RHS84"/>
      <c r="RHT84"/>
      <c r="RHU84"/>
      <c r="RHV84"/>
      <c r="RHW84"/>
      <c r="RHX84"/>
      <c r="RHY84"/>
      <c r="RHZ84"/>
      <c r="RIA84"/>
      <c r="RIB84"/>
      <c r="RIC84"/>
      <c r="RID84"/>
      <c r="RIE84"/>
      <c r="RIF84"/>
      <c r="RIG84"/>
      <c r="RIH84"/>
      <c r="RII84"/>
      <c r="RIJ84"/>
      <c r="RIK84"/>
      <c r="RIL84"/>
      <c r="RIM84"/>
      <c r="RIN84"/>
      <c r="RIO84"/>
      <c r="RIP84"/>
      <c r="RIQ84"/>
      <c r="RIR84"/>
      <c r="RIS84"/>
      <c r="RIT84"/>
      <c r="RIU84"/>
      <c r="RIV84"/>
      <c r="RIW84"/>
      <c r="RIX84"/>
      <c r="RIY84"/>
      <c r="RIZ84"/>
      <c r="RJA84"/>
      <c r="RJB84"/>
      <c r="RJC84"/>
      <c r="RJD84"/>
      <c r="RJE84"/>
      <c r="RJF84"/>
      <c r="RJG84"/>
      <c r="RJH84"/>
      <c r="RJI84"/>
      <c r="RJJ84"/>
      <c r="RJK84"/>
      <c r="RJL84"/>
      <c r="RJM84"/>
      <c r="RJN84"/>
      <c r="RJO84"/>
      <c r="RJP84"/>
      <c r="RJQ84"/>
      <c r="RJR84"/>
      <c r="RJS84"/>
      <c r="RJT84"/>
      <c r="RJU84"/>
      <c r="RJV84"/>
      <c r="RJW84"/>
      <c r="RJX84"/>
      <c r="RJY84"/>
      <c r="RJZ84"/>
      <c r="RKA84"/>
      <c r="RKB84"/>
      <c r="RKC84"/>
      <c r="RKD84"/>
      <c r="RKE84"/>
      <c r="RKF84"/>
      <c r="RKG84"/>
      <c r="RKH84"/>
      <c r="RKI84"/>
      <c r="RKJ84"/>
      <c r="RKK84"/>
      <c r="RKL84"/>
      <c r="RKM84"/>
      <c r="RKN84"/>
      <c r="RKO84"/>
      <c r="RKP84"/>
      <c r="RKQ84"/>
      <c r="RKR84"/>
      <c r="RKS84"/>
      <c r="RKT84"/>
      <c r="RKU84"/>
      <c r="RKV84"/>
      <c r="RKW84"/>
      <c r="RKX84"/>
      <c r="RKY84"/>
      <c r="RKZ84"/>
      <c r="RLA84"/>
      <c r="RLB84"/>
      <c r="RLC84"/>
      <c r="RLD84"/>
      <c r="RLE84"/>
      <c r="RLF84"/>
      <c r="RLG84"/>
      <c r="RLH84"/>
      <c r="RLI84"/>
      <c r="RLJ84"/>
      <c r="RLK84"/>
      <c r="RLL84"/>
      <c r="RLM84"/>
      <c r="RLN84"/>
      <c r="RLO84"/>
      <c r="RLP84"/>
      <c r="RLQ84"/>
      <c r="RLR84"/>
      <c r="RLS84"/>
      <c r="RLT84"/>
      <c r="RLU84"/>
      <c r="RLV84"/>
      <c r="RLW84"/>
      <c r="RLX84"/>
      <c r="RLY84"/>
      <c r="RLZ84"/>
      <c r="RMA84"/>
      <c r="RMB84"/>
      <c r="RMC84"/>
      <c r="RMD84"/>
      <c r="RME84"/>
      <c r="RMF84"/>
      <c r="RMG84"/>
      <c r="RMH84"/>
      <c r="RMI84"/>
      <c r="RMJ84"/>
      <c r="RMK84"/>
      <c r="RML84"/>
      <c r="RMM84"/>
      <c r="RMN84"/>
      <c r="RMO84"/>
      <c r="RMP84"/>
      <c r="RMQ84"/>
      <c r="RMR84"/>
      <c r="RMS84"/>
      <c r="RMT84"/>
      <c r="RMU84"/>
      <c r="RMV84"/>
      <c r="RMW84"/>
      <c r="RMX84"/>
      <c r="RMY84"/>
      <c r="RMZ84"/>
      <c r="RNA84"/>
      <c r="RNB84"/>
      <c r="RNC84"/>
      <c r="RND84"/>
      <c r="RNE84"/>
      <c r="RNF84"/>
      <c r="RNG84"/>
      <c r="RNH84"/>
      <c r="RNI84"/>
      <c r="RNJ84"/>
      <c r="RNK84"/>
      <c r="RNL84"/>
      <c r="RNM84"/>
      <c r="RNN84"/>
      <c r="RNO84"/>
      <c r="RNP84"/>
      <c r="RNQ84"/>
      <c r="RNR84"/>
      <c r="RNS84"/>
      <c r="RNT84"/>
      <c r="RNU84"/>
      <c r="RNV84"/>
      <c r="RNW84"/>
      <c r="RNX84"/>
      <c r="RNY84"/>
      <c r="RNZ84"/>
      <c r="ROA84"/>
      <c r="ROB84"/>
      <c r="ROC84"/>
      <c r="ROD84"/>
      <c r="ROE84"/>
      <c r="ROF84"/>
      <c r="ROG84"/>
      <c r="ROH84"/>
      <c r="ROI84"/>
      <c r="ROJ84"/>
      <c r="ROK84"/>
      <c r="ROL84"/>
      <c r="ROM84"/>
      <c r="RON84"/>
      <c r="ROO84"/>
      <c r="ROP84"/>
      <c r="ROQ84"/>
      <c r="ROR84"/>
      <c r="ROS84"/>
      <c r="ROT84"/>
      <c r="ROU84"/>
      <c r="ROV84"/>
      <c r="ROW84"/>
      <c r="ROX84"/>
      <c r="ROY84"/>
      <c r="ROZ84"/>
      <c r="RPA84"/>
      <c r="RPB84"/>
      <c r="RPC84"/>
      <c r="RPD84"/>
      <c r="RPE84"/>
      <c r="RPF84"/>
      <c r="RPG84"/>
      <c r="RPH84"/>
      <c r="RPI84"/>
      <c r="RPJ84"/>
      <c r="RPK84"/>
      <c r="RPL84"/>
      <c r="RPM84"/>
      <c r="RPN84"/>
      <c r="RPO84"/>
      <c r="RPP84"/>
      <c r="RPQ84"/>
      <c r="RPR84"/>
      <c r="RPS84"/>
      <c r="RPT84"/>
      <c r="RPU84"/>
      <c r="RPV84"/>
      <c r="RPW84"/>
      <c r="RPX84"/>
      <c r="RPY84"/>
      <c r="RPZ84"/>
      <c r="RQA84"/>
      <c r="RQB84"/>
      <c r="RQC84"/>
      <c r="RQD84"/>
      <c r="RQE84"/>
      <c r="RQF84"/>
      <c r="RQG84"/>
      <c r="RQH84"/>
      <c r="RQI84"/>
      <c r="RQJ84"/>
      <c r="RQK84"/>
      <c r="RQL84"/>
      <c r="RQM84"/>
      <c r="RQN84"/>
      <c r="RQO84"/>
      <c r="RQP84"/>
      <c r="RQQ84"/>
      <c r="RQR84"/>
      <c r="RQS84"/>
      <c r="RQT84"/>
      <c r="RQU84"/>
      <c r="RQV84"/>
      <c r="RQW84"/>
      <c r="RQX84"/>
      <c r="RQY84"/>
      <c r="RQZ84"/>
      <c r="RRA84"/>
      <c r="RRB84"/>
      <c r="RRC84"/>
      <c r="RRD84"/>
      <c r="RRE84"/>
      <c r="RRF84"/>
      <c r="RRG84"/>
      <c r="RRH84"/>
      <c r="RRI84"/>
      <c r="RRJ84"/>
      <c r="RRK84"/>
      <c r="RRL84"/>
      <c r="RRM84"/>
      <c r="RRN84"/>
      <c r="RRO84"/>
      <c r="RRP84"/>
      <c r="RRQ84"/>
      <c r="RRR84"/>
      <c r="RRS84"/>
      <c r="RRT84"/>
      <c r="RRU84"/>
      <c r="RRV84"/>
      <c r="RRW84"/>
      <c r="RRX84"/>
      <c r="RRY84"/>
      <c r="RRZ84"/>
      <c r="RSA84"/>
      <c r="RSB84"/>
      <c r="RSC84"/>
      <c r="RSD84"/>
      <c r="RSE84"/>
      <c r="RSF84"/>
      <c r="RSG84"/>
      <c r="RSH84"/>
      <c r="RSI84"/>
      <c r="RSJ84"/>
      <c r="RSK84"/>
      <c r="RSL84"/>
      <c r="RSM84"/>
      <c r="RSN84"/>
      <c r="RSO84"/>
      <c r="RSP84"/>
      <c r="RSQ84"/>
      <c r="RSR84"/>
      <c r="RSS84"/>
      <c r="RST84"/>
      <c r="RSU84"/>
      <c r="RSV84"/>
      <c r="RSW84"/>
      <c r="RSX84"/>
      <c r="RSY84"/>
      <c r="RSZ84"/>
      <c r="RTA84"/>
      <c r="RTB84"/>
      <c r="RTC84"/>
      <c r="RTD84"/>
      <c r="RTE84"/>
      <c r="RTF84"/>
      <c r="RTG84"/>
      <c r="RTH84"/>
      <c r="RTI84"/>
      <c r="RTJ84"/>
      <c r="RTK84"/>
      <c r="RTL84"/>
      <c r="RTM84"/>
      <c r="RTN84"/>
      <c r="RTO84"/>
      <c r="RTP84"/>
      <c r="RTQ84"/>
      <c r="RTR84"/>
      <c r="RTS84"/>
      <c r="RTT84"/>
      <c r="RTU84"/>
      <c r="RTV84"/>
      <c r="RTW84"/>
      <c r="RTX84"/>
      <c r="RTY84"/>
      <c r="RTZ84"/>
      <c r="RUA84"/>
      <c r="RUB84"/>
      <c r="RUC84"/>
      <c r="RUD84"/>
      <c r="RUE84"/>
      <c r="RUF84"/>
      <c r="RUG84"/>
      <c r="RUH84"/>
      <c r="RUI84"/>
      <c r="RUJ84"/>
      <c r="RUK84"/>
      <c r="RUL84"/>
      <c r="RUM84"/>
      <c r="RUN84"/>
      <c r="RUO84"/>
      <c r="RUP84"/>
      <c r="RUQ84"/>
      <c r="RUR84"/>
      <c r="RUS84"/>
      <c r="RUT84"/>
      <c r="RUU84"/>
      <c r="RUV84"/>
      <c r="RUW84"/>
      <c r="RUX84"/>
      <c r="RUY84"/>
      <c r="RUZ84"/>
      <c r="RVA84"/>
      <c r="RVB84"/>
      <c r="RVC84"/>
      <c r="RVD84"/>
      <c r="RVE84"/>
      <c r="RVF84"/>
      <c r="RVG84"/>
      <c r="RVH84"/>
      <c r="RVI84"/>
      <c r="RVJ84"/>
      <c r="RVK84"/>
      <c r="RVL84"/>
      <c r="RVM84"/>
      <c r="RVN84"/>
      <c r="RVO84"/>
      <c r="RVP84"/>
      <c r="RVQ84"/>
      <c r="RVR84"/>
      <c r="RVS84"/>
      <c r="RVT84"/>
      <c r="RVU84"/>
      <c r="RVV84"/>
      <c r="RVW84"/>
      <c r="RVX84"/>
      <c r="RVY84"/>
      <c r="RVZ84"/>
      <c r="RWA84"/>
      <c r="RWB84"/>
      <c r="RWC84"/>
      <c r="RWD84"/>
      <c r="RWE84"/>
      <c r="RWF84"/>
      <c r="RWG84"/>
      <c r="RWH84"/>
      <c r="RWI84"/>
      <c r="RWJ84"/>
      <c r="RWK84"/>
      <c r="RWL84"/>
      <c r="RWM84"/>
      <c r="RWN84"/>
      <c r="RWO84"/>
      <c r="RWP84"/>
      <c r="RWQ84"/>
      <c r="RWR84"/>
      <c r="RWS84"/>
      <c r="RWT84"/>
      <c r="RWU84"/>
      <c r="RWV84"/>
      <c r="RWW84"/>
      <c r="RWX84"/>
      <c r="RWY84"/>
      <c r="RWZ84"/>
      <c r="RXA84"/>
      <c r="RXB84"/>
      <c r="RXC84"/>
      <c r="RXD84"/>
      <c r="RXE84"/>
      <c r="RXF84"/>
      <c r="RXG84"/>
      <c r="RXH84"/>
      <c r="RXI84"/>
      <c r="RXJ84"/>
      <c r="RXK84"/>
      <c r="RXL84"/>
      <c r="RXM84"/>
      <c r="RXN84"/>
      <c r="RXO84"/>
      <c r="RXP84"/>
      <c r="RXQ84"/>
      <c r="RXR84"/>
      <c r="RXS84"/>
      <c r="RXT84"/>
      <c r="RXU84"/>
      <c r="RXV84"/>
      <c r="RXW84"/>
      <c r="RXX84"/>
      <c r="RXY84"/>
      <c r="RXZ84"/>
      <c r="RYA84"/>
      <c r="RYB84"/>
      <c r="RYC84"/>
      <c r="RYD84"/>
      <c r="RYE84"/>
      <c r="RYF84"/>
      <c r="RYG84"/>
      <c r="RYH84"/>
      <c r="RYI84"/>
      <c r="RYJ84"/>
      <c r="RYK84"/>
      <c r="RYL84"/>
      <c r="RYM84"/>
      <c r="RYN84"/>
      <c r="RYO84"/>
      <c r="RYP84"/>
      <c r="RYQ84"/>
      <c r="RYR84"/>
      <c r="RYS84"/>
      <c r="RYT84"/>
      <c r="RYU84"/>
      <c r="RYV84"/>
      <c r="RYW84"/>
      <c r="RYX84"/>
      <c r="RYY84"/>
      <c r="RYZ84"/>
      <c r="RZA84"/>
      <c r="RZB84"/>
      <c r="RZC84"/>
      <c r="RZD84"/>
      <c r="RZE84"/>
      <c r="RZF84"/>
      <c r="RZG84"/>
      <c r="RZH84"/>
      <c r="RZI84"/>
      <c r="RZJ84"/>
      <c r="RZK84"/>
      <c r="RZL84"/>
      <c r="RZM84"/>
      <c r="RZN84"/>
      <c r="RZO84"/>
      <c r="RZP84"/>
      <c r="RZQ84"/>
      <c r="RZR84"/>
      <c r="RZS84"/>
      <c r="RZT84"/>
      <c r="RZU84"/>
      <c r="RZV84"/>
      <c r="RZW84"/>
      <c r="RZX84"/>
      <c r="RZY84"/>
      <c r="RZZ84"/>
      <c r="SAA84"/>
      <c r="SAB84"/>
      <c r="SAC84"/>
      <c r="SAD84"/>
      <c r="SAE84"/>
      <c r="SAF84"/>
      <c r="SAG84"/>
      <c r="SAH84"/>
      <c r="SAI84"/>
      <c r="SAJ84"/>
      <c r="SAK84"/>
      <c r="SAL84"/>
      <c r="SAM84"/>
      <c r="SAN84"/>
      <c r="SAO84"/>
      <c r="SAP84"/>
      <c r="SAQ84"/>
      <c r="SAR84"/>
      <c r="SAS84"/>
      <c r="SAT84"/>
      <c r="SAU84"/>
      <c r="SAV84"/>
      <c r="SAW84"/>
      <c r="SAX84"/>
      <c r="SAY84"/>
      <c r="SAZ84"/>
      <c r="SBA84"/>
      <c r="SBB84"/>
      <c r="SBC84"/>
      <c r="SBD84"/>
      <c r="SBE84"/>
      <c r="SBF84"/>
      <c r="SBG84"/>
      <c r="SBH84"/>
      <c r="SBI84"/>
      <c r="SBJ84"/>
      <c r="SBK84"/>
      <c r="SBL84"/>
      <c r="SBM84"/>
      <c r="SBN84"/>
      <c r="SBO84"/>
      <c r="SBP84"/>
      <c r="SBQ84"/>
      <c r="SBR84"/>
      <c r="SBS84"/>
      <c r="SBT84"/>
      <c r="SBU84"/>
      <c r="SBV84"/>
      <c r="SBW84"/>
      <c r="SBX84"/>
      <c r="SBY84"/>
      <c r="SBZ84"/>
      <c r="SCA84"/>
      <c r="SCB84"/>
      <c r="SCC84"/>
      <c r="SCD84"/>
      <c r="SCE84"/>
      <c r="SCF84"/>
      <c r="SCG84"/>
      <c r="SCH84"/>
      <c r="SCI84"/>
      <c r="SCJ84"/>
      <c r="SCK84"/>
      <c r="SCL84"/>
      <c r="SCM84"/>
      <c r="SCN84"/>
      <c r="SCO84"/>
      <c r="SCP84"/>
      <c r="SCQ84"/>
      <c r="SCR84"/>
      <c r="SCS84"/>
      <c r="SCT84"/>
      <c r="SCU84"/>
      <c r="SCV84"/>
      <c r="SCW84"/>
      <c r="SCX84"/>
      <c r="SCY84"/>
      <c r="SCZ84"/>
      <c r="SDA84"/>
      <c r="SDB84"/>
      <c r="SDC84"/>
      <c r="SDD84"/>
      <c r="SDE84"/>
      <c r="SDF84"/>
      <c r="SDG84"/>
      <c r="SDH84"/>
      <c r="SDI84"/>
      <c r="SDJ84"/>
      <c r="SDK84"/>
      <c r="SDL84"/>
      <c r="SDM84"/>
      <c r="SDN84"/>
      <c r="SDO84"/>
      <c r="SDP84"/>
      <c r="SDQ84"/>
      <c r="SDR84"/>
      <c r="SDS84"/>
      <c r="SDT84"/>
      <c r="SDU84"/>
      <c r="SDV84"/>
      <c r="SDW84"/>
      <c r="SDX84"/>
      <c r="SDY84"/>
      <c r="SDZ84"/>
      <c r="SEA84"/>
      <c r="SEB84"/>
      <c r="SEC84"/>
      <c r="SED84"/>
      <c r="SEE84"/>
      <c r="SEF84"/>
      <c r="SEG84"/>
      <c r="SEH84"/>
      <c r="SEI84"/>
      <c r="SEJ84"/>
      <c r="SEK84"/>
      <c r="SEL84"/>
      <c r="SEM84"/>
      <c r="SEN84"/>
      <c r="SEO84"/>
      <c r="SEP84"/>
      <c r="SEQ84"/>
      <c r="SER84"/>
      <c r="SES84"/>
      <c r="SET84"/>
      <c r="SEU84"/>
      <c r="SEV84"/>
      <c r="SEW84"/>
      <c r="SEX84"/>
      <c r="SEY84"/>
      <c r="SEZ84"/>
      <c r="SFA84"/>
      <c r="SFB84"/>
      <c r="SFC84"/>
      <c r="SFD84"/>
      <c r="SFE84"/>
      <c r="SFF84"/>
      <c r="SFG84"/>
      <c r="SFH84"/>
      <c r="SFI84"/>
      <c r="SFJ84"/>
      <c r="SFK84"/>
      <c r="SFL84"/>
      <c r="SFM84"/>
      <c r="SFN84"/>
      <c r="SFO84"/>
      <c r="SFP84"/>
      <c r="SFQ84"/>
      <c r="SFR84"/>
      <c r="SFS84"/>
      <c r="SFT84"/>
      <c r="SFU84"/>
      <c r="SFV84"/>
      <c r="SFW84"/>
      <c r="SFX84"/>
      <c r="SFY84"/>
      <c r="SFZ84"/>
      <c r="SGA84"/>
      <c r="SGB84"/>
      <c r="SGC84"/>
      <c r="SGD84"/>
      <c r="SGE84"/>
      <c r="SGF84"/>
      <c r="SGG84"/>
      <c r="SGH84"/>
      <c r="SGI84"/>
      <c r="SGJ84"/>
      <c r="SGK84"/>
      <c r="SGL84"/>
      <c r="SGM84"/>
      <c r="SGN84"/>
      <c r="SGO84"/>
      <c r="SGP84"/>
      <c r="SGQ84"/>
      <c r="SGR84"/>
      <c r="SGS84"/>
      <c r="SGT84"/>
      <c r="SGU84"/>
      <c r="SGV84"/>
      <c r="SGW84"/>
      <c r="SGX84"/>
      <c r="SGY84"/>
      <c r="SGZ84"/>
      <c r="SHA84"/>
      <c r="SHB84"/>
      <c r="SHC84"/>
      <c r="SHD84"/>
      <c r="SHE84"/>
      <c r="SHF84"/>
      <c r="SHG84"/>
      <c r="SHH84"/>
      <c r="SHI84"/>
      <c r="SHJ84"/>
      <c r="SHK84"/>
      <c r="SHL84"/>
      <c r="SHM84"/>
      <c r="SHN84"/>
      <c r="SHO84"/>
      <c r="SHP84"/>
      <c r="SHQ84"/>
      <c r="SHR84"/>
      <c r="SHS84"/>
      <c r="SHT84"/>
      <c r="SHU84"/>
      <c r="SHV84"/>
      <c r="SHW84"/>
      <c r="SHX84"/>
      <c r="SHY84"/>
      <c r="SHZ84"/>
      <c r="SIA84"/>
      <c r="SIB84"/>
      <c r="SIC84"/>
      <c r="SID84"/>
      <c r="SIE84"/>
      <c r="SIF84"/>
      <c r="SIG84"/>
      <c r="SIH84"/>
      <c r="SII84"/>
      <c r="SIJ84"/>
      <c r="SIK84"/>
      <c r="SIL84"/>
      <c r="SIM84"/>
      <c r="SIN84"/>
      <c r="SIO84"/>
      <c r="SIP84"/>
      <c r="SIQ84"/>
      <c r="SIR84"/>
      <c r="SIS84"/>
      <c r="SIT84"/>
      <c r="SIU84"/>
      <c r="SIV84"/>
      <c r="SIW84"/>
      <c r="SIX84"/>
      <c r="SIY84"/>
      <c r="SIZ84"/>
      <c r="SJA84"/>
      <c r="SJB84"/>
      <c r="SJC84"/>
      <c r="SJD84"/>
      <c r="SJE84"/>
      <c r="SJF84"/>
      <c r="SJG84"/>
      <c r="SJH84"/>
      <c r="SJI84"/>
      <c r="SJJ84"/>
      <c r="SJK84"/>
      <c r="SJL84"/>
      <c r="SJM84"/>
      <c r="SJN84"/>
      <c r="SJO84"/>
      <c r="SJP84"/>
      <c r="SJQ84"/>
      <c r="SJR84"/>
      <c r="SJS84"/>
      <c r="SJT84"/>
      <c r="SJU84"/>
      <c r="SJV84"/>
      <c r="SJW84"/>
      <c r="SJX84"/>
      <c r="SJY84"/>
      <c r="SJZ84"/>
      <c r="SKA84"/>
      <c r="SKB84"/>
      <c r="SKC84"/>
      <c r="SKD84"/>
      <c r="SKE84"/>
      <c r="SKF84"/>
      <c r="SKG84"/>
      <c r="SKH84"/>
      <c r="SKI84"/>
      <c r="SKJ84"/>
      <c r="SKK84"/>
      <c r="SKL84"/>
      <c r="SKM84"/>
      <c r="SKN84"/>
      <c r="SKO84"/>
      <c r="SKP84"/>
      <c r="SKQ84"/>
      <c r="SKR84"/>
      <c r="SKS84"/>
      <c r="SKT84"/>
      <c r="SKU84"/>
      <c r="SKV84"/>
      <c r="SKW84"/>
      <c r="SKX84"/>
      <c r="SKY84"/>
      <c r="SKZ84"/>
      <c r="SLA84"/>
      <c r="SLB84"/>
      <c r="SLC84"/>
      <c r="SLD84"/>
      <c r="SLE84"/>
      <c r="SLF84"/>
      <c r="SLG84"/>
      <c r="SLH84"/>
      <c r="SLI84"/>
      <c r="SLJ84"/>
      <c r="SLK84"/>
      <c r="SLL84"/>
      <c r="SLM84"/>
      <c r="SLN84"/>
      <c r="SLO84"/>
      <c r="SLP84"/>
      <c r="SLQ84"/>
      <c r="SLR84"/>
      <c r="SLS84"/>
      <c r="SLT84"/>
      <c r="SLU84"/>
      <c r="SLV84"/>
      <c r="SLW84"/>
      <c r="SLX84"/>
      <c r="SLY84"/>
      <c r="SLZ84"/>
      <c r="SMA84"/>
      <c r="SMB84"/>
      <c r="SMC84"/>
      <c r="SMD84"/>
      <c r="SME84"/>
      <c r="SMF84"/>
      <c r="SMG84"/>
      <c r="SMH84"/>
      <c r="SMI84"/>
      <c r="SMJ84"/>
      <c r="SMK84"/>
      <c r="SML84"/>
      <c r="SMM84"/>
      <c r="SMN84"/>
      <c r="SMO84"/>
      <c r="SMP84"/>
      <c r="SMQ84"/>
      <c r="SMR84"/>
      <c r="SMS84"/>
      <c r="SMT84"/>
      <c r="SMU84"/>
      <c r="SMV84"/>
      <c r="SMW84"/>
      <c r="SMX84"/>
      <c r="SMY84"/>
      <c r="SMZ84"/>
      <c r="SNA84"/>
      <c r="SNB84"/>
      <c r="SNC84"/>
      <c r="SND84"/>
      <c r="SNE84"/>
      <c r="SNF84"/>
      <c r="SNG84"/>
      <c r="SNH84"/>
      <c r="SNI84"/>
      <c r="SNJ84"/>
      <c r="SNK84"/>
      <c r="SNL84"/>
      <c r="SNM84"/>
      <c r="SNN84"/>
      <c r="SNO84"/>
      <c r="SNP84"/>
      <c r="SNQ84"/>
      <c r="SNR84"/>
      <c r="SNS84"/>
      <c r="SNT84"/>
      <c r="SNU84"/>
      <c r="SNV84"/>
      <c r="SNW84"/>
      <c r="SNX84"/>
      <c r="SNY84"/>
      <c r="SNZ84"/>
      <c r="SOA84"/>
      <c r="SOB84"/>
      <c r="SOC84"/>
      <c r="SOD84"/>
      <c r="SOE84"/>
      <c r="SOF84"/>
      <c r="SOG84"/>
      <c r="SOH84"/>
      <c r="SOI84"/>
      <c r="SOJ84"/>
      <c r="SOK84"/>
      <c r="SOL84"/>
      <c r="SOM84"/>
      <c r="SON84"/>
      <c r="SOO84"/>
      <c r="SOP84"/>
      <c r="SOQ84"/>
      <c r="SOR84"/>
      <c r="SOS84"/>
      <c r="SOT84"/>
      <c r="SOU84"/>
      <c r="SOV84"/>
      <c r="SOW84"/>
      <c r="SOX84"/>
      <c r="SOY84"/>
      <c r="SOZ84"/>
      <c r="SPA84"/>
      <c r="SPB84"/>
      <c r="SPC84"/>
      <c r="SPD84"/>
      <c r="SPE84"/>
      <c r="SPF84"/>
      <c r="SPG84"/>
      <c r="SPH84"/>
      <c r="SPI84"/>
      <c r="SPJ84"/>
      <c r="SPK84"/>
      <c r="SPL84"/>
      <c r="SPM84"/>
      <c r="SPN84"/>
      <c r="SPO84"/>
      <c r="SPP84"/>
      <c r="SPQ84"/>
      <c r="SPR84"/>
      <c r="SPS84"/>
      <c r="SPT84"/>
      <c r="SPU84"/>
      <c r="SPV84"/>
      <c r="SPW84"/>
      <c r="SPX84"/>
      <c r="SPY84"/>
      <c r="SPZ84"/>
      <c r="SQA84"/>
      <c r="SQB84"/>
      <c r="SQC84"/>
      <c r="SQD84"/>
      <c r="SQE84"/>
      <c r="SQF84"/>
      <c r="SQG84"/>
      <c r="SQH84"/>
      <c r="SQI84"/>
      <c r="SQJ84"/>
      <c r="SQK84"/>
      <c r="SQL84"/>
      <c r="SQM84"/>
      <c r="SQN84"/>
      <c r="SQO84"/>
      <c r="SQP84"/>
      <c r="SQQ84"/>
      <c r="SQR84"/>
      <c r="SQS84"/>
      <c r="SQT84"/>
      <c r="SQU84"/>
      <c r="SQV84"/>
      <c r="SQW84"/>
      <c r="SQX84"/>
      <c r="SQY84"/>
      <c r="SQZ84"/>
      <c r="SRA84"/>
      <c r="SRB84"/>
      <c r="SRC84"/>
      <c r="SRD84"/>
      <c r="SRE84"/>
      <c r="SRF84"/>
      <c r="SRG84"/>
      <c r="SRH84"/>
      <c r="SRI84"/>
      <c r="SRJ84"/>
      <c r="SRK84"/>
      <c r="SRL84"/>
      <c r="SRM84"/>
      <c r="SRN84"/>
      <c r="SRO84"/>
      <c r="SRP84"/>
      <c r="SRQ84"/>
      <c r="SRR84"/>
      <c r="SRS84"/>
      <c r="SRT84"/>
      <c r="SRU84"/>
      <c r="SRV84"/>
      <c r="SRW84"/>
      <c r="SRX84"/>
      <c r="SRY84"/>
      <c r="SRZ84"/>
      <c r="SSA84"/>
      <c r="SSB84"/>
      <c r="SSC84"/>
      <c r="SSD84"/>
      <c r="SSE84"/>
      <c r="SSF84"/>
      <c r="SSG84"/>
      <c r="SSH84"/>
      <c r="SSI84"/>
      <c r="SSJ84"/>
      <c r="SSK84"/>
      <c r="SSL84"/>
      <c r="SSM84"/>
      <c r="SSN84"/>
      <c r="SSO84"/>
      <c r="SSP84"/>
      <c r="SSQ84"/>
      <c r="SSR84"/>
      <c r="SSS84"/>
      <c r="SST84"/>
      <c r="SSU84"/>
      <c r="SSV84"/>
      <c r="SSW84"/>
      <c r="SSX84"/>
      <c r="SSY84"/>
      <c r="SSZ84"/>
      <c r="STA84"/>
      <c r="STB84"/>
      <c r="STC84"/>
      <c r="STD84"/>
      <c r="STE84"/>
      <c r="STF84"/>
      <c r="STG84"/>
      <c r="STH84"/>
      <c r="STI84"/>
      <c r="STJ84"/>
      <c r="STK84"/>
      <c r="STL84"/>
      <c r="STM84"/>
      <c r="STN84"/>
      <c r="STO84"/>
      <c r="STP84"/>
      <c r="STQ84"/>
      <c r="STR84"/>
      <c r="STS84"/>
      <c r="STT84"/>
      <c r="STU84"/>
      <c r="STV84"/>
      <c r="STW84"/>
      <c r="STX84"/>
      <c r="STY84"/>
      <c r="STZ84"/>
      <c r="SUA84"/>
      <c r="SUB84"/>
      <c r="SUC84"/>
      <c r="SUD84"/>
      <c r="SUE84"/>
      <c r="SUF84"/>
      <c r="SUG84"/>
      <c r="SUH84"/>
      <c r="SUI84"/>
      <c r="SUJ84"/>
      <c r="SUK84"/>
      <c r="SUL84"/>
      <c r="SUM84"/>
      <c r="SUN84"/>
      <c r="SUO84"/>
      <c r="SUP84"/>
      <c r="SUQ84"/>
      <c r="SUR84"/>
      <c r="SUS84"/>
      <c r="SUT84"/>
      <c r="SUU84"/>
      <c r="SUV84"/>
      <c r="SUW84"/>
      <c r="SUX84"/>
      <c r="SUY84"/>
      <c r="SUZ84"/>
      <c r="SVA84"/>
      <c r="SVB84"/>
      <c r="SVC84"/>
      <c r="SVD84"/>
      <c r="SVE84"/>
      <c r="SVF84"/>
      <c r="SVG84"/>
      <c r="SVH84"/>
      <c r="SVI84"/>
      <c r="SVJ84"/>
      <c r="SVK84"/>
      <c r="SVL84"/>
      <c r="SVM84"/>
      <c r="SVN84"/>
      <c r="SVO84"/>
      <c r="SVP84"/>
      <c r="SVQ84"/>
      <c r="SVR84"/>
      <c r="SVS84"/>
      <c r="SVT84"/>
      <c r="SVU84"/>
      <c r="SVV84"/>
      <c r="SVW84"/>
      <c r="SVX84"/>
      <c r="SVY84"/>
      <c r="SVZ84"/>
      <c r="SWA84"/>
      <c r="SWB84"/>
      <c r="SWC84"/>
      <c r="SWD84"/>
      <c r="SWE84"/>
      <c r="SWF84"/>
      <c r="SWG84"/>
      <c r="SWH84"/>
      <c r="SWI84"/>
      <c r="SWJ84"/>
      <c r="SWK84"/>
      <c r="SWL84"/>
      <c r="SWM84"/>
      <c r="SWN84"/>
      <c r="SWO84"/>
      <c r="SWP84"/>
      <c r="SWQ84"/>
      <c r="SWR84"/>
      <c r="SWS84"/>
      <c r="SWT84"/>
      <c r="SWU84"/>
      <c r="SWV84"/>
      <c r="SWW84"/>
      <c r="SWX84"/>
      <c r="SWY84"/>
      <c r="SWZ84"/>
      <c r="SXA84"/>
      <c r="SXB84"/>
      <c r="SXC84"/>
      <c r="SXD84"/>
      <c r="SXE84"/>
      <c r="SXF84"/>
      <c r="SXG84"/>
      <c r="SXH84"/>
      <c r="SXI84"/>
      <c r="SXJ84"/>
      <c r="SXK84"/>
      <c r="SXL84"/>
      <c r="SXM84"/>
      <c r="SXN84"/>
      <c r="SXO84"/>
      <c r="SXP84"/>
      <c r="SXQ84"/>
      <c r="SXR84"/>
      <c r="SXS84"/>
      <c r="SXT84"/>
      <c r="SXU84"/>
      <c r="SXV84"/>
      <c r="SXW84"/>
      <c r="SXX84"/>
      <c r="SXY84"/>
      <c r="SXZ84"/>
      <c r="SYA84"/>
      <c r="SYB84"/>
      <c r="SYC84"/>
      <c r="SYD84"/>
      <c r="SYE84"/>
      <c r="SYF84"/>
      <c r="SYG84"/>
      <c r="SYH84"/>
      <c r="SYI84"/>
      <c r="SYJ84"/>
      <c r="SYK84"/>
      <c r="SYL84"/>
      <c r="SYM84"/>
      <c r="SYN84"/>
      <c r="SYO84"/>
      <c r="SYP84"/>
      <c r="SYQ84"/>
      <c r="SYR84"/>
      <c r="SYS84"/>
      <c r="SYT84"/>
      <c r="SYU84"/>
      <c r="SYV84"/>
      <c r="SYW84"/>
      <c r="SYX84"/>
      <c r="SYY84"/>
      <c r="SYZ84"/>
      <c r="SZA84"/>
      <c r="SZB84"/>
      <c r="SZC84"/>
      <c r="SZD84"/>
      <c r="SZE84"/>
      <c r="SZF84"/>
      <c r="SZG84"/>
      <c r="SZH84"/>
      <c r="SZI84"/>
      <c r="SZJ84"/>
      <c r="SZK84"/>
      <c r="SZL84"/>
      <c r="SZM84"/>
      <c r="SZN84"/>
      <c r="SZO84"/>
      <c r="SZP84"/>
      <c r="SZQ84"/>
      <c r="SZR84"/>
      <c r="SZS84"/>
      <c r="SZT84"/>
      <c r="SZU84"/>
      <c r="SZV84"/>
      <c r="SZW84"/>
      <c r="SZX84"/>
      <c r="SZY84"/>
      <c r="SZZ84"/>
      <c r="TAA84"/>
      <c r="TAB84"/>
      <c r="TAC84"/>
      <c r="TAD84"/>
      <c r="TAE84"/>
      <c r="TAF84"/>
      <c r="TAG84"/>
      <c r="TAH84"/>
      <c r="TAI84"/>
      <c r="TAJ84"/>
      <c r="TAK84"/>
      <c r="TAL84"/>
      <c r="TAM84"/>
      <c r="TAN84"/>
      <c r="TAO84"/>
      <c r="TAP84"/>
      <c r="TAQ84"/>
      <c r="TAR84"/>
      <c r="TAS84"/>
      <c r="TAT84"/>
      <c r="TAU84"/>
      <c r="TAV84"/>
      <c r="TAW84"/>
      <c r="TAX84"/>
      <c r="TAY84"/>
      <c r="TAZ84"/>
      <c r="TBA84"/>
      <c r="TBB84"/>
      <c r="TBC84"/>
      <c r="TBD84"/>
      <c r="TBE84"/>
      <c r="TBF84"/>
      <c r="TBG84"/>
      <c r="TBH84"/>
      <c r="TBI84"/>
      <c r="TBJ84"/>
      <c r="TBK84"/>
      <c r="TBL84"/>
      <c r="TBM84"/>
      <c r="TBN84"/>
      <c r="TBO84"/>
      <c r="TBP84"/>
      <c r="TBQ84"/>
      <c r="TBR84"/>
      <c r="TBS84"/>
      <c r="TBT84"/>
      <c r="TBU84"/>
      <c r="TBV84"/>
      <c r="TBW84"/>
      <c r="TBX84"/>
      <c r="TBY84"/>
      <c r="TBZ84"/>
      <c r="TCA84"/>
      <c r="TCB84"/>
      <c r="TCC84"/>
      <c r="TCD84"/>
      <c r="TCE84"/>
      <c r="TCF84"/>
      <c r="TCG84"/>
      <c r="TCH84"/>
      <c r="TCI84"/>
      <c r="TCJ84"/>
      <c r="TCK84"/>
      <c r="TCL84"/>
      <c r="TCM84"/>
      <c r="TCN84"/>
      <c r="TCO84"/>
      <c r="TCP84"/>
      <c r="TCQ84"/>
      <c r="TCR84"/>
      <c r="TCS84"/>
      <c r="TCT84"/>
      <c r="TCU84"/>
      <c r="TCV84"/>
      <c r="TCW84"/>
      <c r="TCX84"/>
      <c r="TCY84"/>
      <c r="TCZ84"/>
      <c r="TDA84"/>
      <c r="TDB84"/>
      <c r="TDC84"/>
      <c r="TDD84"/>
      <c r="TDE84"/>
      <c r="TDF84"/>
      <c r="TDG84"/>
      <c r="TDH84"/>
      <c r="TDI84"/>
      <c r="TDJ84"/>
      <c r="TDK84"/>
      <c r="TDL84"/>
      <c r="TDM84"/>
      <c r="TDN84"/>
      <c r="TDO84"/>
      <c r="TDP84"/>
      <c r="TDQ84"/>
      <c r="TDR84"/>
      <c r="TDS84"/>
      <c r="TDT84"/>
      <c r="TDU84"/>
      <c r="TDV84"/>
      <c r="TDW84"/>
      <c r="TDX84"/>
      <c r="TDY84"/>
      <c r="TDZ84"/>
      <c r="TEA84"/>
      <c r="TEB84"/>
      <c r="TEC84"/>
      <c r="TED84"/>
      <c r="TEE84"/>
      <c r="TEF84"/>
      <c r="TEG84"/>
      <c r="TEH84"/>
      <c r="TEI84"/>
      <c r="TEJ84"/>
      <c r="TEK84"/>
      <c r="TEL84"/>
      <c r="TEM84"/>
      <c r="TEN84"/>
      <c r="TEO84"/>
      <c r="TEP84"/>
      <c r="TEQ84"/>
      <c r="TER84"/>
      <c r="TES84"/>
      <c r="TET84"/>
      <c r="TEU84"/>
      <c r="TEV84"/>
      <c r="TEW84"/>
      <c r="TEX84"/>
      <c r="TEY84"/>
      <c r="TEZ84"/>
      <c r="TFA84"/>
      <c r="TFB84"/>
      <c r="TFC84"/>
      <c r="TFD84"/>
      <c r="TFE84"/>
      <c r="TFF84"/>
      <c r="TFG84"/>
      <c r="TFH84"/>
      <c r="TFI84"/>
      <c r="TFJ84"/>
      <c r="TFK84"/>
      <c r="TFL84"/>
      <c r="TFM84"/>
      <c r="TFN84"/>
      <c r="TFO84"/>
      <c r="TFP84"/>
      <c r="TFQ84"/>
      <c r="TFR84"/>
      <c r="TFS84"/>
      <c r="TFT84"/>
      <c r="TFU84"/>
      <c r="TFV84"/>
      <c r="TFW84"/>
      <c r="TFX84"/>
      <c r="TFY84"/>
      <c r="TFZ84"/>
      <c r="TGA84"/>
      <c r="TGB84"/>
      <c r="TGC84"/>
      <c r="TGD84"/>
      <c r="TGE84"/>
      <c r="TGF84"/>
      <c r="TGG84"/>
      <c r="TGH84"/>
      <c r="TGI84"/>
      <c r="TGJ84"/>
      <c r="TGK84"/>
      <c r="TGL84"/>
      <c r="TGM84"/>
      <c r="TGN84"/>
      <c r="TGO84"/>
      <c r="TGP84"/>
      <c r="TGQ84"/>
      <c r="TGR84"/>
      <c r="TGS84"/>
      <c r="TGT84"/>
      <c r="TGU84"/>
      <c r="TGV84"/>
      <c r="TGW84"/>
      <c r="TGX84"/>
      <c r="TGY84"/>
      <c r="TGZ84"/>
      <c r="THA84"/>
      <c r="THB84"/>
      <c r="THC84"/>
      <c r="THD84"/>
      <c r="THE84"/>
      <c r="THF84"/>
      <c r="THG84"/>
      <c r="THH84"/>
      <c r="THI84"/>
      <c r="THJ84"/>
      <c r="THK84"/>
      <c r="THL84"/>
      <c r="THM84"/>
      <c r="THN84"/>
      <c r="THO84"/>
      <c r="THP84"/>
      <c r="THQ84"/>
      <c r="THR84"/>
      <c r="THS84"/>
      <c r="THT84"/>
      <c r="THU84"/>
      <c r="THV84"/>
      <c r="THW84"/>
      <c r="THX84"/>
      <c r="THY84"/>
      <c r="THZ84"/>
      <c r="TIA84"/>
      <c r="TIB84"/>
      <c r="TIC84"/>
      <c r="TID84"/>
      <c r="TIE84"/>
      <c r="TIF84"/>
      <c r="TIG84"/>
      <c r="TIH84"/>
      <c r="TII84"/>
      <c r="TIJ84"/>
      <c r="TIK84"/>
      <c r="TIL84"/>
      <c r="TIM84"/>
      <c r="TIN84"/>
      <c r="TIO84"/>
      <c r="TIP84"/>
      <c r="TIQ84"/>
      <c r="TIR84"/>
      <c r="TIS84"/>
      <c r="TIT84"/>
      <c r="TIU84"/>
      <c r="TIV84"/>
      <c r="TIW84"/>
      <c r="TIX84"/>
      <c r="TIY84"/>
      <c r="TIZ84"/>
      <c r="TJA84"/>
      <c r="TJB84"/>
      <c r="TJC84"/>
      <c r="TJD84"/>
      <c r="TJE84"/>
      <c r="TJF84"/>
      <c r="TJG84"/>
      <c r="TJH84"/>
      <c r="TJI84"/>
      <c r="TJJ84"/>
      <c r="TJK84"/>
      <c r="TJL84"/>
      <c r="TJM84"/>
      <c r="TJN84"/>
      <c r="TJO84"/>
      <c r="TJP84"/>
      <c r="TJQ84"/>
      <c r="TJR84"/>
      <c r="TJS84"/>
      <c r="TJT84"/>
      <c r="TJU84"/>
      <c r="TJV84"/>
      <c r="TJW84"/>
      <c r="TJX84"/>
      <c r="TJY84"/>
      <c r="TJZ84"/>
      <c r="TKA84"/>
      <c r="TKB84"/>
      <c r="TKC84"/>
      <c r="TKD84"/>
      <c r="TKE84"/>
      <c r="TKF84"/>
      <c r="TKG84"/>
      <c r="TKH84"/>
      <c r="TKI84"/>
      <c r="TKJ84"/>
      <c r="TKK84"/>
      <c r="TKL84"/>
      <c r="TKM84"/>
      <c r="TKN84"/>
      <c r="TKO84"/>
      <c r="TKP84"/>
      <c r="TKQ84"/>
      <c r="TKR84"/>
      <c r="TKS84"/>
      <c r="TKT84"/>
      <c r="TKU84"/>
      <c r="TKV84"/>
      <c r="TKW84"/>
      <c r="TKX84"/>
      <c r="TKY84"/>
      <c r="TKZ84"/>
      <c r="TLA84"/>
      <c r="TLB84"/>
      <c r="TLC84"/>
      <c r="TLD84"/>
      <c r="TLE84"/>
      <c r="TLF84"/>
      <c r="TLG84"/>
      <c r="TLH84"/>
      <c r="TLI84"/>
      <c r="TLJ84"/>
      <c r="TLK84"/>
      <c r="TLL84"/>
      <c r="TLM84"/>
      <c r="TLN84"/>
      <c r="TLO84"/>
      <c r="TLP84"/>
      <c r="TLQ84"/>
      <c r="TLR84"/>
      <c r="TLS84"/>
      <c r="TLT84"/>
      <c r="TLU84"/>
      <c r="TLV84"/>
      <c r="TLW84"/>
      <c r="TLX84"/>
      <c r="TLY84"/>
      <c r="TLZ84"/>
      <c r="TMA84"/>
      <c r="TMB84"/>
      <c r="TMC84"/>
      <c r="TMD84"/>
      <c r="TME84"/>
      <c r="TMF84"/>
      <c r="TMG84"/>
      <c r="TMH84"/>
      <c r="TMI84"/>
      <c r="TMJ84"/>
      <c r="TMK84"/>
      <c r="TML84"/>
      <c r="TMM84"/>
      <c r="TMN84"/>
      <c r="TMO84"/>
      <c r="TMP84"/>
      <c r="TMQ84"/>
      <c r="TMR84"/>
      <c r="TMS84"/>
      <c r="TMT84"/>
      <c r="TMU84"/>
      <c r="TMV84"/>
      <c r="TMW84"/>
      <c r="TMX84"/>
      <c r="TMY84"/>
      <c r="TMZ84"/>
      <c r="TNA84"/>
      <c r="TNB84"/>
      <c r="TNC84"/>
      <c r="TND84"/>
      <c r="TNE84"/>
      <c r="TNF84"/>
      <c r="TNG84"/>
      <c r="TNH84"/>
      <c r="TNI84"/>
      <c r="TNJ84"/>
      <c r="TNK84"/>
      <c r="TNL84"/>
      <c r="TNM84"/>
      <c r="TNN84"/>
      <c r="TNO84"/>
      <c r="TNP84"/>
      <c r="TNQ84"/>
      <c r="TNR84"/>
      <c r="TNS84"/>
      <c r="TNT84"/>
      <c r="TNU84"/>
      <c r="TNV84"/>
      <c r="TNW84"/>
      <c r="TNX84"/>
      <c r="TNY84"/>
      <c r="TNZ84"/>
      <c r="TOA84"/>
      <c r="TOB84"/>
      <c r="TOC84"/>
      <c r="TOD84"/>
      <c r="TOE84"/>
      <c r="TOF84"/>
      <c r="TOG84"/>
      <c r="TOH84"/>
      <c r="TOI84"/>
      <c r="TOJ84"/>
      <c r="TOK84"/>
      <c r="TOL84"/>
      <c r="TOM84"/>
      <c r="TON84"/>
      <c r="TOO84"/>
      <c r="TOP84"/>
      <c r="TOQ84"/>
      <c r="TOR84"/>
      <c r="TOS84"/>
      <c r="TOT84"/>
      <c r="TOU84"/>
      <c r="TOV84"/>
      <c r="TOW84"/>
      <c r="TOX84"/>
      <c r="TOY84"/>
      <c r="TOZ84"/>
      <c r="TPA84"/>
      <c r="TPB84"/>
      <c r="TPC84"/>
      <c r="TPD84"/>
      <c r="TPE84"/>
      <c r="TPF84"/>
      <c r="TPG84"/>
      <c r="TPH84"/>
      <c r="TPI84"/>
      <c r="TPJ84"/>
      <c r="TPK84"/>
      <c r="TPL84"/>
      <c r="TPM84"/>
      <c r="TPN84"/>
      <c r="TPO84"/>
      <c r="TPP84"/>
      <c r="TPQ84"/>
      <c r="TPR84"/>
      <c r="TPS84"/>
      <c r="TPT84"/>
      <c r="TPU84"/>
      <c r="TPV84"/>
      <c r="TPW84"/>
      <c r="TPX84"/>
      <c r="TPY84"/>
      <c r="TPZ84"/>
      <c r="TQA84"/>
      <c r="TQB84"/>
      <c r="TQC84"/>
      <c r="TQD84"/>
      <c r="TQE84"/>
      <c r="TQF84"/>
      <c r="TQG84"/>
      <c r="TQH84"/>
      <c r="TQI84"/>
      <c r="TQJ84"/>
      <c r="TQK84"/>
      <c r="TQL84"/>
      <c r="TQM84"/>
      <c r="TQN84"/>
      <c r="TQO84"/>
      <c r="TQP84"/>
      <c r="TQQ84"/>
      <c r="TQR84"/>
      <c r="TQS84"/>
      <c r="TQT84"/>
      <c r="TQU84"/>
      <c r="TQV84"/>
      <c r="TQW84"/>
      <c r="TQX84"/>
      <c r="TQY84"/>
      <c r="TQZ84"/>
      <c r="TRA84"/>
      <c r="TRB84"/>
      <c r="TRC84"/>
      <c r="TRD84"/>
      <c r="TRE84"/>
      <c r="TRF84"/>
      <c r="TRG84"/>
      <c r="TRH84"/>
      <c r="TRI84"/>
      <c r="TRJ84"/>
      <c r="TRK84"/>
      <c r="TRL84"/>
      <c r="TRM84"/>
      <c r="TRN84"/>
      <c r="TRO84"/>
      <c r="TRP84"/>
      <c r="TRQ84"/>
      <c r="TRR84"/>
      <c r="TRS84"/>
      <c r="TRT84"/>
      <c r="TRU84"/>
      <c r="TRV84"/>
      <c r="TRW84"/>
      <c r="TRX84"/>
      <c r="TRY84"/>
      <c r="TRZ84"/>
      <c r="TSA84"/>
      <c r="TSB84"/>
      <c r="TSC84"/>
      <c r="TSD84"/>
      <c r="TSE84"/>
      <c r="TSF84"/>
      <c r="TSG84"/>
      <c r="TSH84"/>
      <c r="TSI84"/>
      <c r="TSJ84"/>
      <c r="TSK84"/>
      <c r="TSL84"/>
      <c r="TSM84"/>
      <c r="TSN84"/>
      <c r="TSO84"/>
      <c r="TSP84"/>
      <c r="TSQ84"/>
      <c r="TSR84"/>
      <c r="TSS84"/>
      <c r="TST84"/>
      <c r="TSU84"/>
      <c r="TSV84"/>
      <c r="TSW84"/>
      <c r="TSX84"/>
      <c r="TSY84"/>
      <c r="TSZ84"/>
      <c r="TTA84"/>
      <c r="TTB84"/>
      <c r="TTC84"/>
      <c r="TTD84"/>
      <c r="TTE84"/>
      <c r="TTF84"/>
      <c r="TTG84"/>
      <c r="TTH84"/>
      <c r="TTI84"/>
      <c r="TTJ84"/>
      <c r="TTK84"/>
      <c r="TTL84"/>
      <c r="TTM84"/>
      <c r="TTN84"/>
      <c r="TTO84"/>
      <c r="TTP84"/>
      <c r="TTQ84"/>
      <c r="TTR84"/>
      <c r="TTS84"/>
      <c r="TTT84"/>
      <c r="TTU84"/>
      <c r="TTV84"/>
      <c r="TTW84"/>
      <c r="TTX84"/>
      <c r="TTY84"/>
      <c r="TTZ84"/>
      <c r="TUA84"/>
      <c r="TUB84"/>
      <c r="TUC84"/>
      <c r="TUD84"/>
      <c r="TUE84"/>
      <c r="TUF84"/>
      <c r="TUG84"/>
      <c r="TUH84"/>
      <c r="TUI84"/>
      <c r="TUJ84"/>
      <c r="TUK84"/>
      <c r="TUL84"/>
      <c r="TUM84"/>
      <c r="TUN84"/>
      <c r="TUO84"/>
      <c r="TUP84"/>
      <c r="TUQ84"/>
      <c r="TUR84"/>
      <c r="TUS84"/>
      <c r="TUT84"/>
      <c r="TUU84"/>
      <c r="TUV84"/>
      <c r="TUW84"/>
      <c r="TUX84"/>
      <c r="TUY84"/>
      <c r="TUZ84"/>
      <c r="TVA84"/>
      <c r="TVB84"/>
      <c r="TVC84"/>
      <c r="TVD84"/>
      <c r="TVE84"/>
      <c r="TVF84"/>
      <c r="TVG84"/>
      <c r="TVH84"/>
      <c r="TVI84"/>
      <c r="TVJ84"/>
      <c r="TVK84"/>
      <c r="TVL84"/>
      <c r="TVM84"/>
      <c r="TVN84"/>
      <c r="TVO84"/>
      <c r="TVP84"/>
      <c r="TVQ84"/>
      <c r="TVR84"/>
      <c r="TVS84"/>
      <c r="TVT84"/>
      <c r="TVU84"/>
      <c r="TVV84"/>
      <c r="TVW84"/>
      <c r="TVX84"/>
      <c r="TVY84"/>
      <c r="TVZ84"/>
      <c r="TWA84"/>
      <c r="TWB84"/>
      <c r="TWC84"/>
      <c r="TWD84"/>
      <c r="TWE84"/>
      <c r="TWF84"/>
      <c r="TWG84"/>
      <c r="TWH84"/>
      <c r="TWI84"/>
      <c r="TWJ84"/>
      <c r="TWK84"/>
      <c r="TWL84"/>
      <c r="TWM84"/>
      <c r="TWN84"/>
      <c r="TWO84"/>
      <c r="TWP84"/>
      <c r="TWQ84"/>
      <c r="TWR84"/>
      <c r="TWS84"/>
      <c r="TWT84"/>
      <c r="TWU84"/>
      <c r="TWV84"/>
      <c r="TWW84"/>
      <c r="TWX84"/>
      <c r="TWY84"/>
      <c r="TWZ84"/>
      <c r="TXA84"/>
      <c r="TXB84"/>
      <c r="TXC84"/>
      <c r="TXD84"/>
      <c r="TXE84"/>
      <c r="TXF84"/>
      <c r="TXG84"/>
      <c r="TXH84"/>
      <c r="TXI84"/>
      <c r="TXJ84"/>
      <c r="TXK84"/>
      <c r="TXL84"/>
      <c r="TXM84"/>
      <c r="TXN84"/>
      <c r="TXO84"/>
      <c r="TXP84"/>
      <c r="TXQ84"/>
      <c r="TXR84"/>
      <c r="TXS84"/>
      <c r="TXT84"/>
      <c r="TXU84"/>
      <c r="TXV84"/>
      <c r="TXW84"/>
      <c r="TXX84"/>
      <c r="TXY84"/>
      <c r="TXZ84"/>
      <c r="TYA84"/>
      <c r="TYB84"/>
      <c r="TYC84"/>
      <c r="TYD84"/>
      <c r="TYE84"/>
      <c r="TYF84"/>
      <c r="TYG84"/>
      <c r="TYH84"/>
      <c r="TYI84"/>
      <c r="TYJ84"/>
      <c r="TYK84"/>
      <c r="TYL84"/>
      <c r="TYM84"/>
      <c r="TYN84"/>
      <c r="TYO84"/>
      <c r="TYP84"/>
      <c r="TYQ84"/>
      <c r="TYR84"/>
      <c r="TYS84"/>
      <c r="TYT84"/>
      <c r="TYU84"/>
      <c r="TYV84"/>
      <c r="TYW84"/>
      <c r="TYX84"/>
      <c r="TYY84"/>
      <c r="TYZ84"/>
      <c r="TZA84"/>
      <c r="TZB84"/>
      <c r="TZC84"/>
      <c r="TZD84"/>
      <c r="TZE84"/>
      <c r="TZF84"/>
      <c r="TZG84"/>
      <c r="TZH84"/>
      <c r="TZI84"/>
      <c r="TZJ84"/>
      <c r="TZK84"/>
      <c r="TZL84"/>
      <c r="TZM84"/>
      <c r="TZN84"/>
      <c r="TZO84"/>
      <c r="TZP84"/>
      <c r="TZQ84"/>
      <c r="TZR84"/>
      <c r="TZS84"/>
      <c r="TZT84"/>
      <c r="TZU84"/>
      <c r="TZV84"/>
      <c r="TZW84"/>
      <c r="TZX84"/>
      <c r="TZY84"/>
      <c r="TZZ84"/>
      <c r="UAA84"/>
      <c r="UAB84"/>
      <c r="UAC84"/>
      <c r="UAD84"/>
      <c r="UAE84"/>
      <c r="UAF84"/>
      <c r="UAG84"/>
      <c r="UAH84"/>
      <c r="UAI84"/>
      <c r="UAJ84"/>
      <c r="UAK84"/>
      <c r="UAL84"/>
      <c r="UAM84"/>
      <c r="UAN84"/>
      <c r="UAO84"/>
      <c r="UAP84"/>
      <c r="UAQ84"/>
      <c r="UAR84"/>
      <c r="UAS84"/>
      <c r="UAT84"/>
      <c r="UAU84"/>
      <c r="UAV84"/>
      <c r="UAW84"/>
      <c r="UAX84"/>
      <c r="UAY84"/>
      <c r="UAZ84"/>
      <c r="UBA84"/>
      <c r="UBB84"/>
      <c r="UBC84"/>
      <c r="UBD84"/>
      <c r="UBE84"/>
      <c r="UBF84"/>
      <c r="UBG84"/>
      <c r="UBH84"/>
      <c r="UBI84"/>
      <c r="UBJ84"/>
      <c r="UBK84"/>
      <c r="UBL84"/>
      <c r="UBM84"/>
      <c r="UBN84"/>
      <c r="UBO84"/>
      <c r="UBP84"/>
      <c r="UBQ84"/>
      <c r="UBR84"/>
      <c r="UBS84"/>
      <c r="UBT84"/>
      <c r="UBU84"/>
      <c r="UBV84"/>
      <c r="UBW84"/>
      <c r="UBX84"/>
      <c r="UBY84"/>
      <c r="UBZ84"/>
      <c r="UCA84"/>
      <c r="UCB84"/>
      <c r="UCC84"/>
      <c r="UCD84"/>
      <c r="UCE84"/>
      <c r="UCF84"/>
      <c r="UCG84"/>
      <c r="UCH84"/>
      <c r="UCI84"/>
      <c r="UCJ84"/>
      <c r="UCK84"/>
      <c r="UCL84"/>
      <c r="UCM84"/>
      <c r="UCN84"/>
      <c r="UCO84"/>
      <c r="UCP84"/>
      <c r="UCQ84"/>
      <c r="UCR84"/>
      <c r="UCS84"/>
      <c r="UCT84"/>
      <c r="UCU84"/>
      <c r="UCV84"/>
      <c r="UCW84"/>
      <c r="UCX84"/>
      <c r="UCY84"/>
      <c r="UCZ84"/>
      <c r="UDA84"/>
      <c r="UDB84"/>
      <c r="UDC84"/>
      <c r="UDD84"/>
      <c r="UDE84"/>
      <c r="UDF84"/>
      <c r="UDG84"/>
      <c r="UDH84"/>
      <c r="UDI84"/>
      <c r="UDJ84"/>
      <c r="UDK84"/>
      <c r="UDL84"/>
      <c r="UDM84"/>
      <c r="UDN84"/>
      <c r="UDO84"/>
      <c r="UDP84"/>
      <c r="UDQ84"/>
      <c r="UDR84"/>
      <c r="UDS84"/>
      <c r="UDT84"/>
      <c r="UDU84"/>
      <c r="UDV84"/>
      <c r="UDW84"/>
      <c r="UDX84"/>
      <c r="UDY84"/>
      <c r="UDZ84"/>
      <c r="UEA84"/>
      <c r="UEB84"/>
      <c r="UEC84"/>
      <c r="UED84"/>
      <c r="UEE84"/>
      <c r="UEF84"/>
      <c r="UEG84"/>
      <c r="UEH84"/>
      <c r="UEI84"/>
      <c r="UEJ84"/>
      <c r="UEK84"/>
      <c r="UEL84"/>
      <c r="UEM84"/>
      <c r="UEN84"/>
      <c r="UEO84"/>
      <c r="UEP84"/>
      <c r="UEQ84"/>
      <c r="UER84"/>
      <c r="UES84"/>
      <c r="UET84"/>
      <c r="UEU84"/>
      <c r="UEV84"/>
      <c r="UEW84"/>
      <c r="UEX84"/>
      <c r="UEY84"/>
      <c r="UEZ84"/>
      <c r="UFA84"/>
      <c r="UFB84"/>
      <c r="UFC84"/>
      <c r="UFD84"/>
      <c r="UFE84"/>
      <c r="UFF84"/>
      <c r="UFG84"/>
      <c r="UFH84"/>
      <c r="UFI84"/>
      <c r="UFJ84"/>
      <c r="UFK84"/>
      <c r="UFL84"/>
      <c r="UFM84"/>
      <c r="UFN84"/>
      <c r="UFO84"/>
      <c r="UFP84"/>
      <c r="UFQ84"/>
      <c r="UFR84"/>
      <c r="UFS84"/>
      <c r="UFT84"/>
      <c r="UFU84"/>
      <c r="UFV84"/>
      <c r="UFW84"/>
      <c r="UFX84"/>
      <c r="UFY84"/>
      <c r="UFZ84"/>
      <c r="UGA84"/>
      <c r="UGB84"/>
      <c r="UGC84"/>
      <c r="UGD84"/>
      <c r="UGE84"/>
      <c r="UGF84"/>
      <c r="UGG84"/>
      <c r="UGH84"/>
      <c r="UGI84"/>
      <c r="UGJ84"/>
      <c r="UGK84"/>
      <c r="UGL84"/>
      <c r="UGM84"/>
      <c r="UGN84"/>
      <c r="UGO84"/>
      <c r="UGP84"/>
      <c r="UGQ84"/>
      <c r="UGR84"/>
      <c r="UGS84"/>
      <c r="UGT84"/>
      <c r="UGU84"/>
      <c r="UGV84"/>
      <c r="UGW84"/>
      <c r="UGX84"/>
      <c r="UGY84"/>
      <c r="UGZ84"/>
      <c r="UHA84"/>
      <c r="UHB84"/>
      <c r="UHC84"/>
      <c r="UHD84"/>
      <c r="UHE84"/>
      <c r="UHF84"/>
      <c r="UHG84"/>
      <c r="UHH84"/>
      <c r="UHI84"/>
      <c r="UHJ84"/>
      <c r="UHK84"/>
      <c r="UHL84"/>
      <c r="UHM84"/>
      <c r="UHN84"/>
      <c r="UHO84"/>
      <c r="UHP84"/>
      <c r="UHQ84"/>
      <c r="UHR84"/>
      <c r="UHS84"/>
      <c r="UHT84"/>
      <c r="UHU84"/>
      <c r="UHV84"/>
      <c r="UHW84"/>
      <c r="UHX84"/>
      <c r="UHY84"/>
      <c r="UHZ84"/>
      <c r="UIA84"/>
      <c r="UIB84"/>
      <c r="UIC84"/>
      <c r="UID84"/>
      <c r="UIE84"/>
      <c r="UIF84"/>
      <c r="UIG84"/>
      <c r="UIH84"/>
      <c r="UII84"/>
      <c r="UIJ84"/>
      <c r="UIK84"/>
      <c r="UIL84"/>
      <c r="UIM84"/>
      <c r="UIN84"/>
      <c r="UIO84"/>
      <c r="UIP84"/>
      <c r="UIQ84"/>
      <c r="UIR84"/>
      <c r="UIS84"/>
      <c r="UIT84"/>
      <c r="UIU84"/>
      <c r="UIV84"/>
      <c r="UIW84"/>
      <c r="UIX84"/>
      <c r="UIY84"/>
      <c r="UIZ84"/>
      <c r="UJA84"/>
      <c r="UJB84"/>
      <c r="UJC84"/>
      <c r="UJD84"/>
      <c r="UJE84"/>
      <c r="UJF84"/>
      <c r="UJG84"/>
      <c r="UJH84"/>
      <c r="UJI84"/>
      <c r="UJJ84"/>
      <c r="UJK84"/>
      <c r="UJL84"/>
      <c r="UJM84"/>
      <c r="UJN84"/>
      <c r="UJO84"/>
      <c r="UJP84"/>
      <c r="UJQ84"/>
      <c r="UJR84"/>
      <c r="UJS84"/>
      <c r="UJT84"/>
      <c r="UJU84"/>
      <c r="UJV84"/>
      <c r="UJW84"/>
      <c r="UJX84"/>
      <c r="UJY84"/>
      <c r="UJZ84"/>
      <c r="UKA84"/>
      <c r="UKB84"/>
      <c r="UKC84"/>
      <c r="UKD84"/>
      <c r="UKE84"/>
      <c r="UKF84"/>
      <c r="UKG84"/>
      <c r="UKH84"/>
      <c r="UKI84"/>
      <c r="UKJ84"/>
      <c r="UKK84"/>
      <c r="UKL84"/>
      <c r="UKM84"/>
      <c r="UKN84"/>
      <c r="UKO84"/>
      <c r="UKP84"/>
      <c r="UKQ84"/>
      <c r="UKR84"/>
      <c r="UKS84"/>
      <c r="UKT84"/>
      <c r="UKU84"/>
      <c r="UKV84"/>
      <c r="UKW84"/>
      <c r="UKX84"/>
      <c r="UKY84"/>
      <c r="UKZ84"/>
      <c r="ULA84"/>
      <c r="ULB84"/>
      <c r="ULC84"/>
      <c r="ULD84"/>
      <c r="ULE84"/>
      <c r="ULF84"/>
      <c r="ULG84"/>
      <c r="ULH84"/>
      <c r="ULI84"/>
      <c r="ULJ84"/>
      <c r="ULK84"/>
      <c r="ULL84"/>
      <c r="ULM84"/>
      <c r="ULN84"/>
      <c r="ULO84"/>
      <c r="ULP84"/>
      <c r="ULQ84"/>
      <c r="ULR84"/>
      <c r="ULS84"/>
      <c r="ULT84"/>
      <c r="ULU84"/>
      <c r="ULV84"/>
      <c r="ULW84"/>
      <c r="ULX84"/>
      <c r="ULY84"/>
      <c r="ULZ84"/>
      <c r="UMA84"/>
      <c r="UMB84"/>
      <c r="UMC84"/>
      <c r="UMD84"/>
      <c r="UME84"/>
      <c r="UMF84"/>
      <c r="UMG84"/>
      <c r="UMH84"/>
      <c r="UMI84"/>
      <c r="UMJ84"/>
      <c r="UMK84"/>
      <c r="UML84"/>
      <c r="UMM84"/>
      <c r="UMN84"/>
      <c r="UMO84"/>
      <c r="UMP84"/>
      <c r="UMQ84"/>
      <c r="UMR84"/>
      <c r="UMS84"/>
      <c r="UMT84"/>
      <c r="UMU84"/>
      <c r="UMV84"/>
      <c r="UMW84"/>
      <c r="UMX84"/>
      <c r="UMY84"/>
      <c r="UMZ84"/>
      <c r="UNA84"/>
      <c r="UNB84"/>
      <c r="UNC84"/>
      <c r="UND84"/>
      <c r="UNE84"/>
      <c r="UNF84"/>
      <c r="UNG84"/>
      <c r="UNH84"/>
      <c r="UNI84"/>
      <c r="UNJ84"/>
      <c r="UNK84"/>
      <c r="UNL84"/>
      <c r="UNM84"/>
      <c r="UNN84"/>
      <c r="UNO84"/>
      <c r="UNP84"/>
      <c r="UNQ84"/>
      <c r="UNR84"/>
      <c r="UNS84"/>
      <c r="UNT84"/>
      <c r="UNU84"/>
      <c r="UNV84"/>
      <c r="UNW84"/>
      <c r="UNX84"/>
      <c r="UNY84"/>
      <c r="UNZ84"/>
      <c r="UOA84"/>
      <c r="UOB84"/>
      <c r="UOC84"/>
      <c r="UOD84"/>
      <c r="UOE84"/>
      <c r="UOF84"/>
      <c r="UOG84"/>
      <c r="UOH84"/>
      <c r="UOI84"/>
      <c r="UOJ84"/>
      <c r="UOK84"/>
      <c r="UOL84"/>
      <c r="UOM84"/>
      <c r="UON84"/>
      <c r="UOO84"/>
      <c r="UOP84"/>
      <c r="UOQ84"/>
      <c r="UOR84"/>
      <c r="UOS84"/>
      <c r="UOT84"/>
      <c r="UOU84"/>
      <c r="UOV84"/>
      <c r="UOW84"/>
      <c r="UOX84"/>
      <c r="UOY84"/>
      <c r="UOZ84"/>
      <c r="UPA84"/>
      <c r="UPB84"/>
      <c r="UPC84"/>
      <c r="UPD84"/>
      <c r="UPE84"/>
      <c r="UPF84"/>
      <c r="UPG84"/>
      <c r="UPH84"/>
      <c r="UPI84"/>
      <c r="UPJ84"/>
      <c r="UPK84"/>
      <c r="UPL84"/>
      <c r="UPM84"/>
      <c r="UPN84"/>
      <c r="UPO84"/>
      <c r="UPP84"/>
      <c r="UPQ84"/>
      <c r="UPR84"/>
      <c r="UPS84"/>
      <c r="UPT84"/>
      <c r="UPU84"/>
      <c r="UPV84"/>
      <c r="UPW84"/>
      <c r="UPX84"/>
      <c r="UPY84"/>
      <c r="UPZ84"/>
      <c r="UQA84"/>
      <c r="UQB84"/>
      <c r="UQC84"/>
      <c r="UQD84"/>
      <c r="UQE84"/>
      <c r="UQF84"/>
      <c r="UQG84"/>
      <c r="UQH84"/>
      <c r="UQI84"/>
      <c r="UQJ84"/>
      <c r="UQK84"/>
      <c r="UQL84"/>
      <c r="UQM84"/>
      <c r="UQN84"/>
      <c r="UQO84"/>
      <c r="UQP84"/>
      <c r="UQQ84"/>
      <c r="UQR84"/>
      <c r="UQS84"/>
      <c r="UQT84"/>
      <c r="UQU84"/>
      <c r="UQV84"/>
      <c r="UQW84"/>
      <c r="UQX84"/>
      <c r="UQY84"/>
      <c r="UQZ84"/>
      <c r="URA84"/>
      <c r="URB84"/>
      <c r="URC84"/>
      <c r="URD84"/>
      <c r="URE84"/>
      <c r="URF84"/>
      <c r="URG84"/>
      <c r="URH84"/>
      <c r="URI84"/>
      <c r="URJ84"/>
      <c r="URK84"/>
      <c r="URL84"/>
      <c r="URM84"/>
      <c r="URN84"/>
      <c r="URO84"/>
      <c r="URP84"/>
      <c r="URQ84"/>
      <c r="URR84"/>
      <c r="URS84"/>
      <c r="URT84"/>
      <c r="URU84"/>
      <c r="URV84"/>
      <c r="URW84"/>
      <c r="URX84"/>
      <c r="URY84"/>
      <c r="URZ84"/>
      <c r="USA84"/>
      <c r="USB84"/>
      <c r="USC84"/>
      <c r="USD84"/>
      <c r="USE84"/>
      <c r="USF84"/>
      <c r="USG84"/>
      <c r="USH84"/>
      <c r="USI84"/>
      <c r="USJ84"/>
      <c r="USK84"/>
      <c r="USL84"/>
      <c r="USM84"/>
      <c r="USN84"/>
      <c r="USO84"/>
      <c r="USP84"/>
      <c r="USQ84"/>
      <c r="USR84"/>
      <c r="USS84"/>
      <c r="UST84"/>
      <c r="USU84"/>
      <c r="USV84"/>
      <c r="USW84"/>
      <c r="USX84"/>
      <c r="USY84"/>
      <c r="USZ84"/>
      <c r="UTA84"/>
      <c r="UTB84"/>
      <c r="UTC84"/>
      <c r="UTD84"/>
      <c r="UTE84"/>
      <c r="UTF84"/>
      <c r="UTG84"/>
      <c r="UTH84"/>
      <c r="UTI84"/>
      <c r="UTJ84"/>
      <c r="UTK84"/>
      <c r="UTL84"/>
      <c r="UTM84"/>
      <c r="UTN84"/>
      <c r="UTO84"/>
      <c r="UTP84"/>
      <c r="UTQ84"/>
      <c r="UTR84"/>
      <c r="UTS84"/>
      <c r="UTT84"/>
      <c r="UTU84"/>
      <c r="UTV84"/>
      <c r="UTW84"/>
      <c r="UTX84"/>
      <c r="UTY84"/>
      <c r="UTZ84"/>
      <c r="UUA84"/>
      <c r="UUB84"/>
      <c r="UUC84"/>
      <c r="UUD84"/>
      <c r="UUE84"/>
      <c r="UUF84"/>
      <c r="UUG84"/>
      <c r="UUH84"/>
      <c r="UUI84"/>
      <c r="UUJ84"/>
      <c r="UUK84"/>
      <c r="UUL84"/>
      <c r="UUM84"/>
      <c r="UUN84"/>
      <c r="UUO84"/>
      <c r="UUP84"/>
      <c r="UUQ84"/>
      <c r="UUR84"/>
      <c r="UUS84"/>
      <c r="UUT84"/>
      <c r="UUU84"/>
      <c r="UUV84"/>
      <c r="UUW84"/>
      <c r="UUX84"/>
      <c r="UUY84"/>
      <c r="UUZ84"/>
      <c r="UVA84"/>
      <c r="UVB84"/>
      <c r="UVC84"/>
      <c r="UVD84"/>
      <c r="UVE84"/>
      <c r="UVF84"/>
      <c r="UVG84"/>
      <c r="UVH84"/>
      <c r="UVI84"/>
      <c r="UVJ84"/>
      <c r="UVK84"/>
      <c r="UVL84"/>
      <c r="UVM84"/>
      <c r="UVN84"/>
      <c r="UVO84"/>
      <c r="UVP84"/>
      <c r="UVQ84"/>
      <c r="UVR84"/>
      <c r="UVS84"/>
      <c r="UVT84"/>
      <c r="UVU84"/>
      <c r="UVV84"/>
      <c r="UVW84"/>
      <c r="UVX84"/>
      <c r="UVY84"/>
      <c r="UVZ84"/>
      <c r="UWA84"/>
      <c r="UWB84"/>
      <c r="UWC84"/>
      <c r="UWD84"/>
      <c r="UWE84"/>
      <c r="UWF84"/>
      <c r="UWG84"/>
      <c r="UWH84"/>
      <c r="UWI84"/>
      <c r="UWJ84"/>
      <c r="UWK84"/>
      <c r="UWL84"/>
      <c r="UWM84"/>
      <c r="UWN84"/>
      <c r="UWO84"/>
      <c r="UWP84"/>
      <c r="UWQ84"/>
      <c r="UWR84"/>
      <c r="UWS84"/>
      <c r="UWT84"/>
      <c r="UWU84"/>
      <c r="UWV84"/>
      <c r="UWW84"/>
      <c r="UWX84"/>
      <c r="UWY84"/>
      <c r="UWZ84"/>
      <c r="UXA84"/>
      <c r="UXB84"/>
      <c r="UXC84"/>
      <c r="UXD84"/>
      <c r="UXE84"/>
      <c r="UXF84"/>
      <c r="UXG84"/>
      <c r="UXH84"/>
      <c r="UXI84"/>
      <c r="UXJ84"/>
      <c r="UXK84"/>
      <c r="UXL84"/>
      <c r="UXM84"/>
      <c r="UXN84"/>
      <c r="UXO84"/>
      <c r="UXP84"/>
      <c r="UXQ84"/>
      <c r="UXR84"/>
      <c r="UXS84"/>
      <c r="UXT84"/>
      <c r="UXU84"/>
      <c r="UXV84"/>
      <c r="UXW84"/>
      <c r="UXX84"/>
      <c r="UXY84"/>
      <c r="UXZ84"/>
      <c r="UYA84"/>
      <c r="UYB84"/>
      <c r="UYC84"/>
      <c r="UYD84"/>
      <c r="UYE84"/>
      <c r="UYF84"/>
      <c r="UYG84"/>
      <c r="UYH84"/>
      <c r="UYI84"/>
      <c r="UYJ84"/>
      <c r="UYK84"/>
      <c r="UYL84"/>
      <c r="UYM84"/>
      <c r="UYN84"/>
      <c r="UYO84"/>
      <c r="UYP84"/>
      <c r="UYQ84"/>
      <c r="UYR84"/>
      <c r="UYS84"/>
      <c r="UYT84"/>
      <c r="UYU84"/>
      <c r="UYV84"/>
      <c r="UYW84"/>
      <c r="UYX84"/>
      <c r="UYY84"/>
      <c r="UYZ84"/>
      <c r="UZA84"/>
      <c r="UZB84"/>
      <c r="UZC84"/>
      <c r="UZD84"/>
      <c r="UZE84"/>
      <c r="UZF84"/>
      <c r="UZG84"/>
      <c r="UZH84"/>
      <c r="UZI84"/>
      <c r="UZJ84"/>
      <c r="UZK84"/>
      <c r="UZL84"/>
      <c r="UZM84"/>
      <c r="UZN84"/>
      <c r="UZO84"/>
      <c r="UZP84"/>
      <c r="UZQ84"/>
      <c r="UZR84"/>
      <c r="UZS84"/>
      <c r="UZT84"/>
      <c r="UZU84"/>
      <c r="UZV84"/>
      <c r="UZW84"/>
      <c r="UZX84"/>
      <c r="UZY84"/>
      <c r="UZZ84"/>
      <c r="VAA84"/>
      <c r="VAB84"/>
      <c r="VAC84"/>
      <c r="VAD84"/>
      <c r="VAE84"/>
      <c r="VAF84"/>
      <c r="VAG84"/>
      <c r="VAH84"/>
      <c r="VAI84"/>
      <c r="VAJ84"/>
      <c r="VAK84"/>
      <c r="VAL84"/>
      <c r="VAM84"/>
      <c r="VAN84"/>
      <c r="VAO84"/>
      <c r="VAP84"/>
      <c r="VAQ84"/>
      <c r="VAR84"/>
      <c r="VAS84"/>
      <c r="VAT84"/>
      <c r="VAU84"/>
      <c r="VAV84"/>
      <c r="VAW84"/>
      <c r="VAX84"/>
      <c r="VAY84"/>
      <c r="VAZ84"/>
      <c r="VBA84"/>
      <c r="VBB84"/>
      <c r="VBC84"/>
      <c r="VBD84"/>
      <c r="VBE84"/>
      <c r="VBF84"/>
      <c r="VBG84"/>
      <c r="VBH84"/>
      <c r="VBI84"/>
      <c r="VBJ84"/>
      <c r="VBK84"/>
      <c r="VBL84"/>
      <c r="VBM84"/>
      <c r="VBN84"/>
      <c r="VBO84"/>
      <c r="VBP84"/>
      <c r="VBQ84"/>
      <c r="VBR84"/>
      <c r="VBS84"/>
      <c r="VBT84"/>
      <c r="VBU84"/>
      <c r="VBV84"/>
      <c r="VBW84"/>
      <c r="VBX84"/>
      <c r="VBY84"/>
      <c r="VBZ84"/>
      <c r="VCA84"/>
      <c r="VCB84"/>
      <c r="VCC84"/>
      <c r="VCD84"/>
      <c r="VCE84"/>
      <c r="VCF84"/>
      <c r="VCG84"/>
      <c r="VCH84"/>
      <c r="VCI84"/>
      <c r="VCJ84"/>
      <c r="VCK84"/>
      <c r="VCL84"/>
      <c r="VCM84"/>
      <c r="VCN84"/>
      <c r="VCO84"/>
      <c r="VCP84"/>
      <c r="VCQ84"/>
      <c r="VCR84"/>
      <c r="VCS84"/>
      <c r="VCT84"/>
      <c r="VCU84"/>
      <c r="VCV84"/>
      <c r="VCW84"/>
      <c r="VCX84"/>
      <c r="VCY84"/>
      <c r="VCZ84"/>
      <c r="VDA84"/>
      <c r="VDB84"/>
      <c r="VDC84"/>
      <c r="VDD84"/>
      <c r="VDE84"/>
      <c r="VDF84"/>
      <c r="VDG84"/>
      <c r="VDH84"/>
      <c r="VDI84"/>
      <c r="VDJ84"/>
      <c r="VDK84"/>
      <c r="VDL84"/>
      <c r="VDM84"/>
      <c r="VDN84"/>
      <c r="VDO84"/>
      <c r="VDP84"/>
      <c r="VDQ84"/>
      <c r="VDR84"/>
      <c r="VDS84"/>
      <c r="VDT84"/>
      <c r="VDU84"/>
      <c r="VDV84"/>
      <c r="VDW84"/>
      <c r="VDX84"/>
      <c r="VDY84"/>
      <c r="VDZ84"/>
      <c r="VEA84"/>
      <c r="VEB84"/>
      <c r="VEC84"/>
      <c r="VED84"/>
      <c r="VEE84"/>
      <c r="VEF84"/>
      <c r="VEG84"/>
      <c r="VEH84"/>
      <c r="VEI84"/>
      <c r="VEJ84"/>
      <c r="VEK84"/>
      <c r="VEL84"/>
      <c r="VEM84"/>
      <c r="VEN84"/>
      <c r="VEO84"/>
      <c r="VEP84"/>
      <c r="VEQ84"/>
      <c r="VER84"/>
      <c r="VES84"/>
      <c r="VET84"/>
      <c r="VEU84"/>
      <c r="VEV84"/>
      <c r="VEW84"/>
      <c r="VEX84"/>
      <c r="VEY84"/>
      <c r="VEZ84"/>
      <c r="VFA84"/>
      <c r="VFB84"/>
      <c r="VFC84"/>
      <c r="VFD84"/>
      <c r="VFE84"/>
      <c r="VFF84"/>
      <c r="VFG84"/>
      <c r="VFH84"/>
      <c r="VFI84"/>
      <c r="VFJ84"/>
      <c r="VFK84"/>
      <c r="VFL84"/>
      <c r="VFM84"/>
      <c r="VFN84"/>
      <c r="VFO84"/>
      <c r="VFP84"/>
      <c r="VFQ84"/>
      <c r="VFR84"/>
      <c r="VFS84"/>
      <c r="VFT84"/>
      <c r="VFU84"/>
      <c r="VFV84"/>
      <c r="VFW84"/>
      <c r="VFX84"/>
      <c r="VFY84"/>
      <c r="VFZ84"/>
      <c r="VGA84"/>
      <c r="VGB84"/>
      <c r="VGC84"/>
      <c r="VGD84"/>
      <c r="VGE84"/>
      <c r="VGF84"/>
      <c r="VGG84"/>
      <c r="VGH84"/>
      <c r="VGI84"/>
      <c r="VGJ84"/>
      <c r="VGK84"/>
      <c r="VGL84"/>
      <c r="VGM84"/>
      <c r="VGN84"/>
      <c r="VGO84"/>
      <c r="VGP84"/>
      <c r="VGQ84"/>
      <c r="VGR84"/>
      <c r="VGS84"/>
      <c r="VGT84"/>
      <c r="VGU84"/>
      <c r="VGV84"/>
      <c r="VGW84"/>
      <c r="VGX84"/>
      <c r="VGY84"/>
      <c r="VGZ84"/>
      <c r="VHA84"/>
      <c r="VHB84"/>
      <c r="VHC84"/>
      <c r="VHD84"/>
      <c r="VHE84"/>
      <c r="VHF84"/>
      <c r="VHG84"/>
      <c r="VHH84"/>
      <c r="VHI84"/>
      <c r="VHJ84"/>
      <c r="VHK84"/>
      <c r="VHL84"/>
      <c r="VHM84"/>
      <c r="VHN84"/>
      <c r="VHO84"/>
      <c r="VHP84"/>
      <c r="VHQ84"/>
      <c r="VHR84"/>
      <c r="VHS84"/>
      <c r="VHT84"/>
      <c r="VHU84"/>
      <c r="VHV84"/>
      <c r="VHW84"/>
      <c r="VHX84"/>
      <c r="VHY84"/>
      <c r="VHZ84"/>
      <c r="VIA84"/>
      <c r="VIB84"/>
      <c r="VIC84"/>
      <c r="VID84"/>
      <c r="VIE84"/>
      <c r="VIF84"/>
      <c r="VIG84"/>
      <c r="VIH84"/>
      <c r="VII84"/>
      <c r="VIJ84"/>
      <c r="VIK84"/>
      <c r="VIL84"/>
      <c r="VIM84"/>
      <c r="VIN84"/>
      <c r="VIO84"/>
      <c r="VIP84"/>
      <c r="VIQ84"/>
      <c r="VIR84"/>
      <c r="VIS84"/>
      <c r="VIT84"/>
      <c r="VIU84"/>
      <c r="VIV84"/>
      <c r="VIW84"/>
      <c r="VIX84"/>
      <c r="VIY84"/>
      <c r="VIZ84"/>
      <c r="VJA84"/>
      <c r="VJB84"/>
      <c r="VJC84"/>
      <c r="VJD84"/>
      <c r="VJE84"/>
      <c r="VJF84"/>
      <c r="VJG84"/>
      <c r="VJH84"/>
      <c r="VJI84"/>
      <c r="VJJ84"/>
      <c r="VJK84"/>
      <c r="VJL84"/>
      <c r="VJM84"/>
      <c r="VJN84"/>
      <c r="VJO84"/>
      <c r="VJP84"/>
      <c r="VJQ84"/>
      <c r="VJR84"/>
      <c r="VJS84"/>
      <c r="VJT84"/>
      <c r="VJU84"/>
      <c r="VJV84"/>
      <c r="VJW84"/>
      <c r="VJX84"/>
      <c r="VJY84"/>
      <c r="VJZ84"/>
      <c r="VKA84"/>
      <c r="VKB84"/>
      <c r="VKC84"/>
      <c r="VKD84"/>
      <c r="VKE84"/>
      <c r="VKF84"/>
      <c r="VKG84"/>
      <c r="VKH84"/>
      <c r="VKI84"/>
      <c r="VKJ84"/>
      <c r="VKK84"/>
      <c r="VKL84"/>
      <c r="VKM84"/>
      <c r="VKN84"/>
      <c r="VKO84"/>
      <c r="VKP84"/>
      <c r="VKQ84"/>
      <c r="VKR84"/>
      <c r="VKS84"/>
      <c r="VKT84"/>
      <c r="VKU84"/>
      <c r="VKV84"/>
      <c r="VKW84"/>
      <c r="VKX84"/>
      <c r="VKY84"/>
      <c r="VKZ84"/>
      <c r="VLA84"/>
      <c r="VLB84"/>
      <c r="VLC84"/>
      <c r="VLD84"/>
      <c r="VLE84"/>
      <c r="VLF84"/>
      <c r="VLG84"/>
      <c r="VLH84"/>
      <c r="VLI84"/>
      <c r="VLJ84"/>
      <c r="VLK84"/>
      <c r="VLL84"/>
      <c r="VLM84"/>
      <c r="VLN84"/>
      <c r="VLO84"/>
      <c r="VLP84"/>
      <c r="VLQ84"/>
      <c r="VLR84"/>
      <c r="VLS84"/>
      <c r="VLT84"/>
      <c r="VLU84"/>
      <c r="VLV84"/>
      <c r="VLW84"/>
      <c r="VLX84"/>
      <c r="VLY84"/>
      <c r="VLZ84"/>
      <c r="VMA84"/>
      <c r="VMB84"/>
      <c r="VMC84"/>
      <c r="VMD84"/>
      <c r="VME84"/>
      <c r="VMF84"/>
      <c r="VMG84"/>
      <c r="VMH84"/>
      <c r="VMI84"/>
      <c r="VMJ84"/>
      <c r="VMK84"/>
      <c r="VML84"/>
      <c r="VMM84"/>
      <c r="VMN84"/>
      <c r="VMO84"/>
      <c r="VMP84"/>
      <c r="VMQ84"/>
      <c r="VMR84"/>
      <c r="VMS84"/>
      <c r="VMT84"/>
      <c r="VMU84"/>
      <c r="VMV84"/>
      <c r="VMW84"/>
      <c r="VMX84"/>
      <c r="VMY84"/>
      <c r="VMZ84"/>
      <c r="VNA84"/>
      <c r="VNB84"/>
      <c r="VNC84"/>
      <c r="VND84"/>
      <c r="VNE84"/>
      <c r="VNF84"/>
      <c r="VNG84"/>
      <c r="VNH84"/>
      <c r="VNI84"/>
      <c r="VNJ84"/>
      <c r="VNK84"/>
      <c r="VNL84"/>
      <c r="VNM84"/>
      <c r="VNN84"/>
      <c r="VNO84"/>
      <c r="VNP84"/>
      <c r="VNQ84"/>
      <c r="VNR84"/>
      <c r="VNS84"/>
      <c r="VNT84"/>
      <c r="VNU84"/>
      <c r="VNV84"/>
      <c r="VNW84"/>
      <c r="VNX84"/>
      <c r="VNY84"/>
      <c r="VNZ84"/>
      <c r="VOA84"/>
      <c r="VOB84"/>
      <c r="VOC84"/>
      <c r="VOD84"/>
      <c r="VOE84"/>
      <c r="VOF84"/>
      <c r="VOG84"/>
      <c r="VOH84"/>
      <c r="VOI84"/>
      <c r="VOJ84"/>
      <c r="VOK84"/>
      <c r="VOL84"/>
      <c r="VOM84"/>
      <c r="VON84"/>
      <c r="VOO84"/>
      <c r="VOP84"/>
      <c r="VOQ84"/>
      <c r="VOR84"/>
      <c r="VOS84"/>
      <c r="VOT84"/>
      <c r="VOU84"/>
      <c r="VOV84"/>
      <c r="VOW84"/>
      <c r="VOX84"/>
      <c r="VOY84"/>
      <c r="VOZ84"/>
      <c r="VPA84"/>
      <c r="VPB84"/>
      <c r="VPC84"/>
      <c r="VPD84"/>
      <c r="VPE84"/>
      <c r="VPF84"/>
      <c r="VPG84"/>
      <c r="VPH84"/>
      <c r="VPI84"/>
      <c r="VPJ84"/>
      <c r="VPK84"/>
      <c r="VPL84"/>
      <c r="VPM84"/>
      <c r="VPN84"/>
      <c r="VPO84"/>
      <c r="VPP84"/>
      <c r="VPQ84"/>
      <c r="VPR84"/>
      <c r="VPS84"/>
      <c r="VPT84"/>
      <c r="VPU84"/>
      <c r="VPV84"/>
      <c r="VPW84"/>
      <c r="VPX84"/>
      <c r="VPY84"/>
      <c r="VPZ84"/>
      <c r="VQA84"/>
      <c r="VQB84"/>
      <c r="VQC84"/>
      <c r="VQD84"/>
      <c r="VQE84"/>
      <c r="VQF84"/>
      <c r="VQG84"/>
      <c r="VQH84"/>
      <c r="VQI84"/>
      <c r="VQJ84"/>
      <c r="VQK84"/>
      <c r="VQL84"/>
      <c r="VQM84"/>
      <c r="VQN84"/>
      <c r="VQO84"/>
      <c r="VQP84"/>
      <c r="VQQ84"/>
      <c r="VQR84"/>
      <c r="VQS84"/>
      <c r="VQT84"/>
      <c r="VQU84"/>
      <c r="VQV84"/>
      <c r="VQW84"/>
      <c r="VQX84"/>
      <c r="VQY84"/>
      <c r="VQZ84"/>
      <c r="VRA84"/>
      <c r="VRB84"/>
      <c r="VRC84"/>
      <c r="VRD84"/>
      <c r="VRE84"/>
      <c r="VRF84"/>
      <c r="VRG84"/>
      <c r="VRH84"/>
      <c r="VRI84"/>
      <c r="VRJ84"/>
      <c r="VRK84"/>
      <c r="VRL84"/>
      <c r="VRM84"/>
      <c r="VRN84"/>
      <c r="VRO84"/>
      <c r="VRP84"/>
      <c r="VRQ84"/>
      <c r="VRR84"/>
      <c r="VRS84"/>
      <c r="VRT84"/>
      <c r="VRU84"/>
      <c r="VRV84"/>
      <c r="VRW84"/>
      <c r="VRX84"/>
      <c r="VRY84"/>
      <c r="VRZ84"/>
      <c r="VSA84"/>
      <c r="VSB84"/>
      <c r="VSC84"/>
      <c r="VSD84"/>
      <c r="VSE84"/>
      <c r="VSF84"/>
      <c r="VSG84"/>
      <c r="VSH84"/>
      <c r="VSI84"/>
      <c r="VSJ84"/>
      <c r="VSK84"/>
      <c r="VSL84"/>
      <c r="VSM84"/>
      <c r="VSN84"/>
      <c r="VSO84"/>
      <c r="VSP84"/>
      <c r="VSQ84"/>
      <c r="VSR84"/>
      <c r="VSS84"/>
      <c r="VST84"/>
      <c r="VSU84"/>
      <c r="VSV84"/>
      <c r="VSW84"/>
      <c r="VSX84"/>
      <c r="VSY84"/>
      <c r="VSZ84"/>
      <c r="VTA84"/>
      <c r="VTB84"/>
      <c r="VTC84"/>
      <c r="VTD84"/>
      <c r="VTE84"/>
      <c r="VTF84"/>
      <c r="VTG84"/>
      <c r="VTH84"/>
      <c r="VTI84"/>
      <c r="VTJ84"/>
      <c r="VTK84"/>
      <c r="VTL84"/>
      <c r="VTM84"/>
      <c r="VTN84"/>
      <c r="VTO84"/>
      <c r="VTP84"/>
      <c r="VTQ84"/>
      <c r="VTR84"/>
      <c r="VTS84"/>
      <c r="VTT84"/>
      <c r="VTU84"/>
      <c r="VTV84"/>
      <c r="VTW84"/>
      <c r="VTX84"/>
      <c r="VTY84"/>
      <c r="VTZ84"/>
      <c r="VUA84"/>
      <c r="VUB84"/>
      <c r="VUC84"/>
      <c r="VUD84"/>
      <c r="VUE84"/>
      <c r="VUF84"/>
      <c r="VUG84"/>
      <c r="VUH84"/>
      <c r="VUI84"/>
      <c r="VUJ84"/>
      <c r="VUK84"/>
      <c r="VUL84"/>
      <c r="VUM84"/>
      <c r="VUN84"/>
      <c r="VUO84"/>
      <c r="VUP84"/>
      <c r="VUQ84"/>
      <c r="VUR84"/>
      <c r="VUS84"/>
      <c r="VUT84"/>
      <c r="VUU84"/>
      <c r="VUV84"/>
      <c r="VUW84"/>
      <c r="VUX84"/>
      <c r="VUY84"/>
      <c r="VUZ84"/>
      <c r="VVA84"/>
      <c r="VVB84"/>
      <c r="VVC84"/>
      <c r="VVD84"/>
      <c r="VVE84"/>
      <c r="VVF84"/>
      <c r="VVG84"/>
      <c r="VVH84"/>
      <c r="VVI84"/>
      <c r="VVJ84"/>
      <c r="VVK84"/>
      <c r="VVL84"/>
      <c r="VVM84"/>
      <c r="VVN84"/>
      <c r="VVO84"/>
      <c r="VVP84"/>
      <c r="VVQ84"/>
      <c r="VVR84"/>
      <c r="VVS84"/>
      <c r="VVT84"/>
      <c r="VVU84"/>
      <c r="VVV84"/>
      <c r="VVW84"/>
      <c r="VVX84"/>
      <c r="VVY84"/>
      <c r="VVZ84"/>
      <c r="VWA84"/>
      <c r="VWB84"/>
      <c r="VWC84"/>
      <c r="VWD84"/>
      <c r="VWE84"/>
      <c r="VWF84"/>
      <c r="VWG84"/>
      <c r="VWH84"/>
      <c r="VWI84"/>
      <c r="VWJ84"/>
      <c r="VWK84"/>
      <c r="VWL84"/>
      <c r="VWM84"/>
      <c r="VWN84"/>
      <c r="VWO84"/>
      <c r="VWP84"/>
      <c r="VWQ84"/>
      <c r="VWR84"/>
      <c r="VWS84"/>
      <c r="VWT84"/>
      <c r="VWU84"/>
      <c r="VWV84"/>
      <c r="VWW84"/>
      <c r="VWX84"/>
      <c r="VWY84"/>
      <c r="VWZ84"/>
      <c r="VXA84"/>
      <c r="VXB84"/>
      <c r="VXC84"/>
      <c r="VXD84"/>
      <c r="VXE84"/>
      <c r="VXF84"/>
      <c r="VXG84"/>
      <c r="VXH84"/>
      <c r="VXI84"/>
      <c r="VXJ84"/>
      <c r="VXK84"/>
      <c r="VXL84"/>
      <c r="VXM84"/>
      <c r="VXN84"/>
      <c r="VXO84"/>
      <c r="VXP84"/>
      <c r="VXQ84"/>
      <c r="VXR84"/>
      <c r="VXS84"/>
      <c r="VXT84"/>
      <c r="VXU84"/>
      <c r="VXV84"/>
      <c r="VXW84"/>
      <c r="VXX84"/>
      <c r="VXY84"/>
      <c r="VXZ84"/>
      <c r="VYA84"/>
      <c r="VYB84"/>
      <c r="VYC84"/>
      <c r="VYD84"/>
      <c r="VYE84"/>
      <c r="VYF84"/>
      <c r="VYG84"/>
      <c r="VYH84"/>
      <c r="VYI84"/>
      <c r="VYJ84"/>
      <c r="VYK84"/>
      <c r="VYL84"/>
      <c r="VYM84"/>
      <c r="VYN84"/>
      <c r="VYO84"/>
      <c r="VYP84"/>
      <c r="VYQ84"/>
      <c r="VYR84"/>
      <c r="VYS84"/>
      <c r="VYT84"/>
      <c r="VYU84"/>
      <c r="VYV84"/>
      <c r="VYW84"/>
      <c r="VYX84"/>
      <c r="VYY84"/>
      <c r="VYZ84"/>
      <c r="VZA84"/>
      <c r="VZB84"/>
      <c r="VZC84"/>
      <c r="VZD84"/>
      <c r="VZE84"/>
      <c r="VZF84"/>
      <c r="VZG84"/>
      <c r="VZH84"/>
      <c r="VZI84"/>
      <c r="VZJ84"/>
      <c r="VZK84"/>
      <c r="VZL84"/>
      <c r="VZM84"/>
      <c r="VZN84"/>
      <c r="VZO84"/>
      <c r="VZP84"/>
      <c r="VZQ84"/>
      <c r="VZR84"/>
      <c r="VZS84"/>
      <c r="VZT84"/>
      <c r="VZU84"/>
      <c r="VZV84"/>
      <c r="VZW84"/>
      <c r="VZX84"/>
      <c r="VZY84"/>
      <c r="VZZ84"/>
      <c r="WAA84"/>
      <c r="WAB84"/>
      <c r="WAC84"/>
      <c r="WAD84"/>
      <c r="WAE84"/>
      <c r="WAF84"/>
      <c r="WAG84"/>
      <c r="WAH84"/>
      <c r="WAI84"/>
      <c r="WAJ84"/>
      <c r="WAK84"/>
      <c r="WAL84"/>
      <c r="WAM84"/>
      <c r="WAN84"/>
      <c r="WAO84"/>
      <c r="WAP84"/>
      <c r="WAQ84"/>
      <c r="WAR84"/>
      <c r="WAS84"/>
      <c r="WAT84"/>
      <c r="WAU84"/>
      <c r="WAV84"/>
      <c r="WAW84"/>
      <c r="WAX84"/>
      <c r="WAY84"/>
      <c r="WAZ84"/>
      <c r="WBA84"/>
      <c r="WBB84"/>
      <c r="WBC84"/>
      <c r="WBD84"/>
      <c r="WBE84"/>
      <c r="WBF84"/>
      <c r="WBG84"/>
      <c r="WBH84"/>
      <c r="WBI84"/>
      <c r="WBJ84"/>
      <c r="WBK84"/>
      <c r="WBL84"/>
      <c r="WBM84"/>
      <c r="WBN84"/>
      <c r="WBO84"/>
      <c r="WBP84"/>
      <c r="WBQ84"/>
      <c r="WBR84"/>
      <c r="WBS84"/>
      <c r="WBT84"/>
      <c r="WBU84"/>
      <c r="WBV84"/>
      <c r="WBW84"/>
      <c r="WBX84"/>
      <c r="WBY84"/>
      <c r="WBZ84"/>
      <c r="WCA84"/>
      <c r="WCB84"/>
      <c r="WCC84"/>
      <c r="WCD84"/>
      <c r="WCE84"/>
      <c r="WCF84"/>
      <c r="WCG84"/>
      <c r="WCH84"/>
      <c r="WCI84"/>
      <c r="WCJ84"/>
      <c r="WCK84"/>
      <c r="WCL84"/>
      <c r="WCM84"/>
      <c r="WCN84"/>
      <c r="WCO84"/>
      <c r="WCP84"/>
      <c r="WCQ84"/>
      <c r="WCR84"/>
      <c r="WCS84"/>
      <c r="WCT84"/>
      <c r="WCU84"/>
      <c r="WCV84"/>
      <c r="WCW84"/>
      <c r="WCX84"/>
      <c r="WCY84"/>
      <c r="WCZ84"/>
      <c r="WDA84"/>
      <c r="WDB84"/>
      <c r="WDC84"/>
      <c r="WDD84"/>
      <c r="WDE84"/>
      <c r="WDF84"/>
      <c r="WDG84"/>
      <c r="WDH84"/>
      <c r="WDI84"/>
      <c r="WDJ84"/>
      <c r="WDK84"/>
      <c r="WDL84"/>
      <c r="WDM84"/>
      <c r="WDN84"/>
      <c r="WDO84"/>
      <c r="WDP84"/>
      <c r="WDQ84"/>
      <c r="WDR84"/>
      <c r="WDS84"/>
      <c r="WDT84"/>
      <c r="WDU84"/>
      <c r="WDV84"/>
      <c r="WDW84"/>
      <c r="WDX84"/>
      <c r="WDY84"/>
      <c r="WDZ84"/>
      <c r="WEA84"/>
      <c r="WEB84"/>
      <c r="WEC84"/>
      <c r="WED84"/>
      <c r="WEE84"/>
      <c r="WEF84"/>
      <c r="WEG84"/>
      <c r="WEH84"/>
      <c r="WEI84"/>
      <c r="WEJ84"/>
      <c r="WEK84"/>
      <c r="WEL84"/>
      <c r="WEM84"/>
      <c r="WEN84"/>
      <c r="WEO84"/>
      <c r="WEP84"/>
      <c r="WEQ84"/>
      <c r="WER84"/>
      <c r="WES84"/>
      <c r="WET84"/>
      <c r="WEU84"/>
      <c r="WEV84"/>
      <c r="WEW84"/>
      <c r="WEX84"/>
      <c r="WEY84"/>
      <c r="WEZ84"/>
      <c r="WFA84"/>
      <c r="WFB84"/>
      <c r="WFC84"/>
      <c r="WFD84"/>
      <c r="WFE84"/>
      <c r="WFF84"/>
      <c r="WFG84"/>
      <c r="WFH84"/>
      <c r="WFI84"/>
      <c r="WFJ84"/>
      <c r="WFK84"/>
      <c r="WFL84"/>
      <c r="WFM84"/>
      <c r="WFN84"/>
      <c r="WFO84"/>
      <c r="WFP84"/>
      <c r="WFQ84"/>
      <c r="WFR84"/>
      <c r="WFS84"/>
      <c r="WFT84"/>
      <c r="WFU84"/>
      <c r="WFV84"/>
      <c r="WFW84"/>
      <c r="WFX84"/>
      <c r="WFY84"/>
      <c r="WFZ84"/>
      <c r="WGA84"/>
      <c r="WGB84"/>
      <c r="WGC84"/>
      <c r="WGD84"/>
      <c r="WGE84"/>
      <c r="WGF84"/>
      <c r="WGG84"/>
      <c r="WGH84"/>
      <c r="WGI84"/>
      <c r="WGJ84"/>
      <c r="WGK84"/>
      <c r="WGL84"/>
      <c r="WGM84"/>
      <c r="WGN84"/>
      <c r="WGO84"/>
      <c r="WGP84"/>
      <c r="WGQ84"/>
      <c r="WGR84"/>
      <c r="WGS84"/>
      <c r="WGT84"/>
      <c r="WGU84"/>
      <c r="WGV84"/>
      <c r="WGW84"/>
      <c r="WGX84"/>
      <c r="WGY84"/>
      <c r="WGZ84"/>
      <c r="WHA84"/>
      <c r="WHB84"/>
      <c r="WHC84"/>
      <c r="WHD84"/>
      <c r="WHE84"/>
      <c r="WHF84"/>
      <c r="WHG84"/>
      <c r="WHH84"/>
      <c r="WHI84"/>
      <c r="WHJ84"/>
      <c r="WHK84"/>
      <c r="WHL84"/>
      <c r="WHM84"/>
      <c r="WHN84"/>
      <c r="WHO84"/>
      <c r="WHP84"/>
      <c r="WHQ84"/>
      <c r="WHR84"/>
      <c r="WHS84"/>
      <c r="WHT84"/>
      <c r="WHU84"/>
      <c r="WHV84"/>
      <c r="WHW84"/>
      <c r="WHX84"/>
      <c r="WHY84"/>
      <c r="WHZ84"/>
      <c r="WIA84"/>
      <c r="WIB84"/>
      <c r="WIC84"/>
      <c r="WID84"/>
      <c r="WIE84"/>
      <c r="WIF84"/>
      <c r="WIG84"/>
      <c r="WIH84"/>
      <c r="WII84"/>
      <c r="WIJ84"/>
      <c r="WIK84"/>
      <c r="WIL84"/>
      <c r="WIM84"/>
      <c r="WIN84"/>
      <c r="WIO84"/>
      <c r="WIP84"/>
      <c r="WIQ84"/>
      <c r="WIR84"/>
      <c r="WIS84"/>
      <c r="WIT84"/>
      <c r="WIU84"/>
      <c r="WIV84"/>
      <c r="WIW84"/>
      <c r="WIX84"/>
      <c r="WIY84"/>
      <c r="WIZ84"/>
      <c r="WJA84"/>
      <c r="WJB84"/>
      <c r="WJC84"/>
      <c r="WJD84"/>
      <c r="WJE84"/>
      <c r="WJF84"/>
      <c r="WJG84"/>
      <c r="WJH84"/>
      <c r="WJI84"/>
      <c r="WJJ84"/>
      <c r="WJK84"/>
      <c r="WJL84"/>
      <c r="WJM84"/>
      <c r="WJN84"/>
      <c r="WJO84"/>
      <c r="WJP84"/>
      <c r="WJQ84"/>
      <c r="WJR84"/>
      <c r="WJS84"/>
      <c r="WJT84"/>
      <c r="WJU84"/>
      <c r="WJV84"/>
      <c r="WJW84"/>
      <c r="WJX84"/>
      <c r="WJY84"/>
      <c r="WJZ84"/>
      <c r="WKA84"/>
      <c r="WKB84"/>
      <c r="WKC84"/>
      <c r="WKD84"/>
      <c r="WKE84"/>
      <c r="WKF84"/>
      <c r="WKG84"/>
      <c r="WKH84"/>
      <c r="WKI84"/>
      <c r="WKJ84"/>
      <c r="WKK84"/>
      <c r="WKL84"/>
      <c r="WKM84"/>
      <c r="WKN84"/>
      <c r="WKO84"/>
      <c r="WKP84"/>
      <c r="WKQ84"/>
      <c r="WKR84"/>
      <c r="WKS84"/>
      <c r="WKT84"/>
      <c r="WKU84"/>
      <c r="WKV84"/>
      <c r="WKW84"/>
      <c r="WKX84"/>
      <c r="WKY84"/>
      <c r="WKZ84"/>
      <c r="WLA84"/>
      <c r="WLB84"/>
      <c r="WLC84"/>
      <c r="WLD84"/>
      <c r="WLE84"/>
      <c r="WLF84"/>
      <c r="WLG84"/>
      <c r="WLH84"/>
      <c r="WLI84"/>
      <c r="WLJ84"/>
      <c r="WLK84"/>
      <c r="WLL84"/>
      <c r="WLM84"/>
      <c r="WLN84"/>
      <c r="WLO84"/>
      <c r="WLP84"/>
      <c r="WLQ84"/>
      <c r="WLR84"/>
      <c r="WLS84"/>
      <c r="WLT84"/>
      <c r="WLU84"/>
      <c r="WLV84"/>
      <c r="WLW84"/>
      <c r="WLX84"/>
      <c r="WLY84"/>
      <c r="WLZ84"/>
      <c r="WMA84"/>
      <c r="WMB84"/>
      <c r="WMC84"/>
      <c r="WMD84"/>
      <c r="WME84"/>
      <c r="WMF84"/>
      <c r="WMG84"/>
      <c r="WMH84"/>
      <c r="WMI84"/>
      <c r="WMJ84"/>
      <c r="WMK84"/>
      <c r="WML84"/>
      <c r="WMM84"/>
      <c r="WMN84"/>
      <c r="WMO84"/>
      <c r="WMP84"/>
      <c r="WMQ84"/>
      <c r="WMR84"/>
      <c r="WMS84"/>
      <c r="WMT84"/>
      <c r="WMU84"/>
      <c r="WMV84"/>
      <c r="WMW84"/>
      <c r="WMX84"/>
      <c r="WMY84"/>
      <c r="WMZ84"/>
      <c r="WNA84"/>
      <c r="WNB84"/>
      <c r="WNC84"/>
      <c r="WND84"/>
      <c r="WNE84"/>
      <c r="WNF84"/>
      <c r="WNG84"/>
      <c r="WNH84"/>
      <c r="WNI84"/>
      <c r="WNJ84"/>
      <c r="WNK84"/>
      <c r="WNL84"/>
      <c r="WNM84"/>
      <c r="WNN84"/>
      <c r="WNO84"/>
      <c r="WNP84"/>
      <c r="WNQ84"/>
      <c r="WNR84"/>
      <c r="WNS84"/>
      <c r="WNT84"/>
      <c r="WNU84"/>
      <c r="WNV84"/>
      <c r="WNW84"/>
      <c r="WNX84"/>
      <c r="WNY84"/>
      <c r="WNZ84"/>
      <c r="WOA84"/>
      <c r="WOB84"/>
      <c r="WOC84"/>
      <c r="WOD84"/>
      <c r="WOE84"/>
      <c r="WOF84"/>
      <c r="WOG84"/>
      <c r="WOH84"/>
      <c r="WOI84"/>
      <c r="WOJ84"/>
      <c r="WOK84"/>
      <c r="WOL84"/>
      <c r="WOM84"/>
      <c r="WON84"/>
      <c r="WOO84"/>
      <c r="WOP84"/>
      <c r="WOQ84"/>
      <c r="WOR84"/>
      <c r="WOS84"/>
      <c r="WOT84"/>
      <c r="WOU84"/>
      <c r="WOV84"/>
      <c r="WOW84"/>
      <c r="WOX84"/>
      <c r="WOY84"/>
      <c r="WOZ84"/>
      <c r="WPA84"/>
      <c r="WPB84"/>
      <c r="WPC84"/>
      <c r="WPD84"/>
      <c r="WPE84"/>
      <c r="WPF84"/>
      <c r="WPG84"/>
      <c r="WPH84"/>
      <c r="WPI84"/>
      <c r="WPJ84"/>
      <c r="WPK84"/>
      <c r="WPL84"/>
      <c r="WPM84"/>
      <c r="WPN84"/>
      <c r="WPO84"/>
      <c r="WPP84"/>
      <c r="WPQ84"/>
      <c r="WPR84"/>
      <c r="WPS84"/>
      <c r="WPT84"/>
      <c r="WPU84"/>
      <c r="WPV84"/>
      <c r="WPW84"/>
      <c r="WPX84"/>
      <c r="WPY84"/>
      <c r="WPZ84"/>
      <c r="WQA84"/>
      <c r="WQB84"/>
      <c r="WQC84"/>
      <c r="WQD84"/>
      <c r="WQE84"/>
      <c r="WQF84"/>
      <c r="WQG84"/>
      <c r="WQH84"/>
      <c r="WQI84"/>
      <c r="WQJ84"/>
      <c r="WQK84"/>
      <c r="WQL84"/>
      <c r="WQM84"/>
      <c r="WQN84"/>
      <c r="WQO84"/>
      <c r="WQP84"/>
      <c r="WQQ84"/>
      <c r="WQR84"/>
      <c r="WQS84"/>
      <c r="WQT84"/>
      <c r="WQU84"/>
      <c r="WQV84"/>
      <c r="WQW84"/>
      <c r="WQX84"/>
      <c r="WQY84"/>
      <c r="WQZ84"/>
      <c r="WRA84"/>
      <c r="WRB84"/>
      <c r="WRC84"/>
      <c r="WRD84"/>
      <c r="WRE84"/>
      <c r="WRF84"/>
      <c r="WRG84"/>
      <c r="WRH84"/>
      <c r="WRI84"/>
      <c r="WRJ84"/>
      <c r="WRK84"/>
      <c r="WRL84"/>
      <c r="WRM84"/>
      <c r="WRN84"/>
      <c r="WRO84"/>
      <c r="WRP84"/>
      <c r="WRQ84"/>
      <c r="WRR84"/>
      <c r="WRS84"/>
      <c r="WRT84"/>
      <c r="WRU84"/>
      <c r="WRV84"/>
      <c r="WRW84"/>
      <c r="WRX84"/>
      <c r="WRY84"/>
      <c r="WRZ84"/>
      <c r="WSA84"/>
      <c r="WSB84"/>
      <c r="WSC84"/>
      <c r="WSD84"/>
      <c r="WSE84"/>
      <c r="WSF84"/>
      <c r="WSG84"/>
      <c r="WSH84"/>
      <c r="WSI84"/>
      <c r="WSJ84"/>
      <c r="WSK84"/>
      <c r="WSL84"/>
      <c r="WSM84"/>
      <c r="WSN84"/>
      <c r="WSO84"/>
      <c r="WSP84"/>
      <c r="WSQ84"/>
      <c r="WSR84"/>
      <c r="WSS84"/>
      <c r="WST84"/>
      <c r="WSU84"/>
      <c r="WSV84"/>
      <c r="WSW84"/>
      <c r="WSX84"/>
      <c r="WSY84"/>
      <c r="WSZ84"/>
      <c r="WTA84"/>
      <c r="WTB84"/>
      <c r="WTC84"/>
      <c r="WTD84"/>
      <c r="WTE84"/>
      <c r="WTF84"/>
      <c r="WTG84"/>
      <c r="WTH84"/>
      <c r="WTI84"/>
      <c r="WTJ84"/>
      <c r="WTK84"/>
      <c r="WTL84"/>
      <c r="WTM84"/>
      <c r="WTN84"/>
      <c r="WTO84"/>
      <c r="WTP84"/>
      <c r="WTQ84"/>
      <c r="WTR84"/>
      <c r="WTS84"/>
      <c r="WTT84"/>
      <c r="WTU84"/>
      <c r="WTV84"/>
      <c r="WTW84"/>
      <c r="WTX84"/>
      <c r="WTY84"/>
      <c r="WTZ84"/>
      <c r="WUA84"/>
      <c r="WUB84"/>
      <c r="WUC84"/>
      <c r="WUD84"/>
      <c r="WUE84"/>
      <c r="WUF84"/>
      <c r="WUG84"/>
      <c r="WUH84"/>
      <c r="WUI84"/>
      <c r="WUJ84"/>
      <c r="WUK84"/>
      <c r="WUL84"/>
      <c r="WUM84"/>
      <c r="WUN84"/>
      <c r="WUO84"/>
      <c r="WUP84"/>
      <c r="WUQ84"/>
      <c r="WUR84"/>
      <c r="WUS84"/>
      <c r="WUT84"/>
      <c r="WUU84"/>
      <c r="WUV84"/>
      <c r="WUW84"/>
      <c r="WUX84"/>
      <c r="WUY84"/>
      <c r="WUZ84"/>
      <c r="WVA84"/>
      <c r="WVB84"/>
      <c r="WVC84"/>
      <c r="WVD84"/>
      <c r="WVE84"/>
      <c r="WVF84"/>
      <c r="WVG84"/>
      <c r="WVH84"/>
      <c r="WVI84"/>
      <c r="WVJ84"/>
      <c r="WVK84"/>
      <c r="WVL84"/>
      <c r="WVM84"/>
      <c r="WVN84"/>
      <c r="WVO84"/>
      <c r="WVP84"/>
      <c r="WVQ84"/>
      <c r="WVR84"/>
      <c r="WVS84"/>
      <c r="WVT84"/>
      <c r="WVU84"/>
      <c r="WVV84"/>
      <c r="WVW84"/>
      <c r="WVX84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</row>
    <row r="85" spans="2:16328" x14ac:dyDescent="0.35">
      <c r="B85" t="s">
        <v>121</v>
      </c>
      <c r="C85" s="39">
        <f>IFERROR(C83*(1-C84),0)</f>
        <v>144.02289093750005</v>
      </c>
      <c r="D85" s="39">
        <f t="shared" ref="D85:M85" ca="1" si="23">IFERROR(D83*(1-D84),0)</f>
        <v>185.39258448281248</v>
      </c>
      <c r="E85" s="39">
        <f t="shared" ca="1" si="23"/>
        <v>232.09382982520299</v>
      </c>
      <c r="F85" s="39">
        <f t="shared" ca="1" si="23"/>
        <v>283.98268407421057</v>
      </c>
      <c r="G85" s="39">
        <f t="shared" ca="1" si="23"/>
        <v>332.6966756223465</v>
      </c>
      <c r="H85" s="39">
        <f t="shared" ca="1" si="23"/>
        <v>375.89846794509924</v>
      </c>
      <c r="I85" s="39">
        <f t="shared" ca="1" si="23"/>
        <v>413.45003801144878</v>
      </c>
      <c r="J85" s="39">
        <f t="shared" ca="1" si="23"/>
        <v>446.88643297832709</v>
      </c>
      <c r="K85" s="39">
        <f t="shared" ca="1" si="23"/>
        <v>471.84103859088759</v>
      </c>
      <c r="L85" s="39">
        <f t="shared" ca="1" si="23"/>
        <v>498.22001217862714</v>
      </c>
      <c r="M85" s="39">
        <f t="shared" ca="1" si="23"/>
        <v>513.16661254398593</v>
      </c>
      <c r="N85" s="27"/>
      <c r="O85" s="3"/>
      <c r="P85" s="27"/>
      <c r="Q85" s="27"/>
      <c r="R85" s="27"/>
      <c r="S85" s="27"/>
      <c r="T85" s="27"/>
      <c r="U85" s="27"/>
    </row>
    <row r="86" spans="2:16328" x14ac:dyDescent="0.35">
      <c r="B86" s="10" t="s">
        <v>158</v>
      </c>
      <c r="C86" s="39">
        <f t="shared" ref="C86:M86" si="24">+C45</f>
        <v>123.44800000000001</v>
      </c>
      <c r="D86" s="39">
        <f t="shared" si="24"/>
        <v>135.641964</v>
      </c>
      <c r="E86" s="39">
        <f t="shared" si="24"/>
        <v>166.02801137000003</v>
      </c>
      <c r="F86" s="39">
        <f t="shared" si="24"/>
        <v>190.09448587610004</v>
      </c>
      <c r="G86" s="39">
        <f t="shared" si="24"/>
        <v>214.42741536363303</v>
      </c>
      <c r="H86" s="39">
        <f t="shared" si="24"/>
        <v>235.13219739229652</v>
      </c>
      <c r="I86" s="39">
        <f t="shared" si="24"/>
        <v>259.25344848577782</v>
      </c>
      <c r="J86" s="39">
        <f t="shared" si="24"/>
        <v>278.56198838020021</v>
      </c>
      <c r="K86" s="39">
        <f t="shared" si="24"/>
        <v>294.19723534733532</v>
      </c>
      <c r="L86" s="39">
        <f t="shared" si="24"/>
        <v>310.72811811057147</v>
      </c>
      <c r="M86" s="39">
        <f t="shared" si="24"/>
        <v>328.20652868442397</v>
      </c>
      <c r="N86" s="27"/>
      <c r="O86" s="3"/>
      <c r="P86" s="27"/>
      <c r="Q86" s="27"/>
      <c r="R86" s="27"/>
      <c r="S86" s="27"/>
      <c r="T86" s="27"/>
      <c r="U86" s="27"/>
    </row>
    <row r="87" spans="2:16328" x14ac:dyDescent="0.35">
      <c r="B87" s="10" t="s">
        <v>104</v>
      </c>
      <c r="C87" s="39">
        <f t="shared" ref="C87:M87" si="25">+C46</f>
        <v>0</v>
      </c>
      <c r="D87" s="39">
        <f t="shared" ca="1" si="25"/>
        <v>0</v>
      </c>
      <c r="E87" s="39">
        <f t="shared" ca="1" si="25"/>
        <v>0</v>
      </c>
      <c r="F87" s="39">
        <f t="shared" ca="1" si="25"/>
        <v>0</v>
      </c>
      <c r="G87" s="39">
        <f t="shared" ca="1" si="25"/>
        <v>0</v>
      </c>
      <c r="H87" s="39">
        <f t="shared" ca="1" si="25"/>
        <v>0</v>
      </c>
      <c r="I87" s="39">
        <f t="shared" ca="1" si="25"/>
        <v>0</v>
      </c>
      <c r="J87" s="39">
        <f t="shared" ca="1" si="25"/>
        <v>0</v>
      </c>
      <c r="K87" s="39">
        <f t="shared" ca="1" si="25"/>
        <v>0</v>
      </c>
      <c r="L87" s="39">
        <f t="shared" ca="1" si="25"/>
        <v>0</v>
      </c>
      <c r="M87" s="39">
        <f t="shared" ca="1" si="25"/>
        <v>0</v>
      </c>
      <c r="N87" s="27"/>
      <c r="O87" s="3"/>
      <c r="P87" s="27"/>
      <c r="Q87" s="27"/>
      <c r="R87" s="27"/>
      <c r="S87" s="27"/>
      <c r="T87" s="27"/>
      <c r="U87" s="27"/>
      <c r="V87" s="3"/>
    </row>
    <row r="88" spans="2:16328" x14ac:dyDescent="0.35">
      <c r="B88" s="10" t="s">
        <v>105</v>
      </c>
      <c r="C88" s="39">
        <f t="shared" ref="C88:M88" si="26">+C47</f>
        <v>2.0119565540857707</v>
      </c>
      <c r="D88" s="39">
        <f t="shared" si="26"/>
        <v>-35.59846378901733</v>
      </c>
      <c r="E88" s="39">
        <f t="shared" si="26"/>
        <v>-24.081362927492137</v>
      </c>
      <c r="F88" s="39">
        <f t="shared" si="26"/>
        <v>-21.204446720207557</v>
      </c>
      <c r="G88" s="39">
        <f t="shared" si="26"/>
        <v>-19.027346556321845</v>
      </c>
      <c r="H88" s="39">
        <f t="shared" si="26"/>
        <v>-37.90241327321354</v>
      </c>
      <c r="I88" s="39">
        <f t="shared" si="26"/>
        <v>-30.780082045053064</v>
      </c>
      <c r="J88" s="39">
        <f t="shared" si="26"/>
        <v>-25.358063549670987</v>
      </c>
      <c r="K88" s="39">
        <f t="shared" si="26"/>
        <v>-26.749632563369346</v>
      </c>
      <c r="L88" s="39">
        <f t="shared" si="26"/>
        <v>-28.220153017811072</v>
      </c>
      <c r="M88" s="39">
        <f t="shared" si="26"/>
        <v>-29.774187239217326</v>
      </c>
      <c r="N88" s="27"/>
      <c r="O88" s="3"/>
      <c r="P88" s="27"/>
      <c r="Q88" s="27"/>
      <c r="R88" s="27"/>
      <c r="S88" s="27"/>
      <c r="T88" s="27"/>
      <c r="U88" s="27"/>
    </row>
    <row r="89" spans="2:16328" x14ac:dyDescent="0.35">
      <c r="B89" s="10" t="s">
        <v>106</v>
      </c>
      <c r="C89" s="39">
        <f t="shared" ref="C89:L89" si="27">+C48</f>
        <v>-140.09605000000002</v>
      </c>
      <c r="D89" s="39">
        <f t="shared" si="27"/>
        <v>-172.93602805000003</v>
      </c>
      <c r="E89" s="39">
        <f t="shared" si="27"/>
        <v>-191.71593568650002</v>
      </c>
      <c r="F89" s="39">
        <f t="shared" si="27"/>
        <v>-216.211745630845</v>
      </c>
      <c r="G89" s="39">
        <f t="shared" si="27"/>
        <v>-241.2184920983139</v>
      </c>
      <c r="H89" s="39">
        <f t="shared" si="27"/>
        <v>-265.52060688787458</v>
      </c>
      <c r="I89" s="39">
        <f t="shared" si="27"/>
        <v>-284.50015335423694</v>
      </c>
      <c r="J89" s="39">
        <f t="shared" si="27"/>
        <v>-299.90283491762034</v>
      </c>
      <c r="K89" s="39">
        <f t="shared" si="27"/>
        <v>-316.71772434091321</v>
      </c>
      <c r="L89" s="39">
        <f t="shared" si="27"/>
        <v>-334.49530194176907</v>
      </c>
      <c r="M89" s="4">
        <f ca="1">M91*(-$J$21)-M88-M86</f>
        <v>-401.06566395400387</v>
      </c>
      <c r="N89" s="27"/>
      <c r="O89" s="3"/>
      <c r="P89" s="27"/>
      <c r="Q89" s="27"/>
      <c r="R89" s="27"/>
      <c r="S89" s="27"/>
      <c r="T89" s="27"/>
      <c r="U89" s="27"/>
    </row>
    <row r="90" spans="2:16328" x14ac:dyDescent="0.35">
      <c r="B90" s="23" t="s">
        <v>122</v>
      </c>
      <c r="C90" s="24">
        <f t="shared" ref="C90:M90" si="28">SUM(C85:C89)</f>
        <v>129.38679749158578</v>
      </c>
      <c r="D90" s="24">
        <f t="shared" ca="1" si="28"/>
        <v>112.50005664379515</v>
      </c>
      <c r="E90" s="24">
        <f t="shared" ca="1" si="28"/>
        <v>182.32454258121089</v>
      </c>
      <c r="F90" s="24">
        <f t="shared" ca="1" si="28"/>
        <v>236.66097759925802</v>
      </c>
      <c r="G90" s="24">
        <f t="shared" ca="1" si="28"/>
        <v>286.87825233134384</v>
      </c>
      <c r="H90" s="24">
        <f t="shared" ca="1" si="28"/>
        <v>307.60764517630753</v>
      </c>
      <c r="I90" s="24">
        <f t="shared" ca="1" si="28"/>
        <v>357.42325109793654</v>
      </c>
      <c r="J90" s="24">
        <f t="shared" ca="1" si="28"/>
        <v>400.18752289123597</v>
      </c>
      <c r="K90" s="24">
        <f t="shared" ca="1" si="28"/>
        <v>422.57091703394036</v>
      </c>
      <c r="L90" s="24">
        <f t="shared" ca="1" si="28"/>
        <v>446.23267532961847</v>
      </c>
      <c r="M90" s="24">
        <f t="shared" ca="1" si="28"/>
        <v>410.53329003518866</v>
      </c>
      <c r="N90" s="27"/>
      <c r="O90" s="27"/>
      <c r="P90" s="27"/>
      <c r="Q90" s="27"/>
      <c r="R90" s="27"/>
      <c r="S90" s="27"/>
      <c r="T90" s="27"/>
      <c r="U90" s="27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  <c r="GG90" s="61"/>
      <c r="GH90" s="61"/>
      <c r="GI90" s="61"/>
      <c r="GJ90" s="61"/>
      <c r="GK90" s="61"/>
      <c r="GL90" s="61"/>
      <c r="GM90" s="61"/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/>
      <c r="HC90" s="61"/>
      <c r="HD90" s="61"/>
      <c r="HE90" s="61"/>
      <c r="HF90" s="61"/>
      <c r="HG90" s="61"/>
      <c r="HH90" s="61"/>
      <c r="HI90" s="61"/>
      <c r="HJ90" s="61"/>
      <c r="HK90" s="61"/>
      <c r="HL90" s="61"/>
      <c r="HM90" s="61"/>
      <c r="HN90" s="61"/>
      <c r="HO90" s="61"/>
      <c r="HP90" s="61"/>
      <c r="HQ90" s="61"/>
      <c r="HR90" s="61"/>
      <c r="HS90" s="61"/>
      <c r="HT90" s="61"/>
      <c r="HU90" s="61"/>
      <c r="HV90" s="61"/>
      <c r="HW90" s="61"/>
      <c r="HX90" s="61"/>
      <c r="HY90" s="61"/>
      <c r="HZ90" s="61"/>
      <c r="IA90" s="61"/>
      <c r="IB90" s="61"/>
      <c r="IC90" s="61"/>
      <c r="ID90" s="61"/>
      <c r="IE90" s="61"/>
      <c r="IF90" s="61"/>
      <c r="IG90" s="61"/>
      <c r="IH90" s="61"/>
      <c r="II90" s="61"/>
      <c r="IJ90" s="61"/>
      <c r="IK90" s="61"/>
      <c r="IL90" s="61"/>
      <c r="IM90" s="61"/>
      <c r="IN90" s="61"/>
      <c r="IO90" s="61"/>
      <c r="IP90" s="61"/>
      <c r="IQ90" s="61"/>
      <c r="IR90" s="61"/>
      <c r="IS90" s="61"/>
      <c r="IT90" s="61"/>
      <c r="IU90" s="61"/>
      <c r="IV90" s="61"/>
      <c r="IW90" s="61"/>
      <c r="IX90" s="61"/>
      <c r="IY90" s="61"/>
      <c r="IZ90" s="61"/>
      <c r="JA90" s="61"/>
      <c r="JB90" s="61"/>
      <c r="JC90" s="61"/>
      <c r="JD90" s="61"/>
      <c r="JE90" s="61"/>
      <c r="JF90" s="61"/>
      <c r="JG90" s="61"/>
      <c r="JH90" s="61"/>
      <c r="JI90" s="61"/>
      <c r="JJ90" s="61"/>
      <c r="JK90" s="61"/>
      <c r="JL90" s="61"/>
      <c r="JM90" s="61"/>
      <c r="JN90" s="61"/>
      <c r="JO90" s="61"/>
      <c r="JP90" s="61"/>
      <c r="JQ90" s="61"/>
      <c r="JR90" s="61"/>
      <c r="JS90" s="61"/>
      <c r="JT90" s="61"/>
      <c r="JU90" s="61"/>
      <c r="JV90" s="61"/>
      <c r="JW90" s="61"/>
      <c r="JX90" s="61"/>
      <c r="JY90" s="61"/>
      <c r="JZ90" s="61"/>
      <c r="KA90" s="61"/>
      <c r="KB90" s="61"/>
      <c r="KC90" s="61"/>
      <c r="KD90" s="61"/>
      <c r="KE90" s="61"/>
      <c r="KF90" s="61"/>
      <c r="KG90" s="61"/>
      <c r="KH90" s="61"/>
      <c r="KI90" s="61"/>
      <c r="KJ90" s="61"/>
      <c r="KK90" s="61"/>
      <c r="KL90" s="61"/>
      <c r="KM90" s="61"/>
      <c r="KN90" s="61"/>
      <c r="KO90" s="61"/>
      <c r="KP90" s="61"/>
      <c r="KQ90" s="61"/>
      <c r="KR90" s="61"/>
      <c r="KS90" s="61"/>
      <c r="KT90" s="61"/>
      <c r="KU90" s="61"/>
      <c r="KV90" s="61"/>
      <c r="KW90" s="61"/>
      <c r="KX90" s="61"/>
      <c r="KY90" s="61"/>
      <c r="KZ90" s="61"/>
      <c r="LA90" s="61"/>
      <c r="LB90" s="61"/>
      <c r="LC90" s="61"/>
      <c r="LD90" s="61"/>
      <c r="LE90" s="61"/>
      <c r="LF90" s="61"/>
      <c r="LG90" s="61"/>
      <c r="LH90" s="61"/>
      <c r="LI90" s="61"/>
      <c r="LJ90" s="61"/>
      <c r="LK90" s="61"/>
      <c r="LL90" s="61"/>
      <c r="LM90" s="61"/>
      <c r="LN90" s="61"/>
      <c r="LO90" s="61"/>
      <c r="LP90" s="61"/>
      <c r="LQ90" s="61"/>
      <c r="LR90" s="61"/>
      <c r="LS90" s="61"/>
      <c r="LT90" s="61"/>
      <c r="LU90" s="61"/>
      <c r="LV90" s="61"/>
      <c r="LW90" s="61"/>
      <c r="LX90" s="61"/>
      <c r="LY90" s="61"/>
      <c r="LZ90" s="61"/>
      <c r="MA90" s="61"/>
      <c r="MB90" s="61"/>
      <c r="MC90" s="61"/>
      <c r="MD90" s="61"/>
      <c r="ME90" s="61"/>
      <c r="MF90" s="61"/>
      <c r="MG90" s="61"/>
      <c r="MH90" s="61"/>
      <c r="MI90" s="61"/>
      <c r="MJ90" s="61"/>
      <c r="MK90" s="61"/>
      <c r="ML90" s="61"/>
      <c r="MM90" s="61"/>
      <c r="MN90" s="61"/>
      <c r="MO90" s="61"/>
      <c r="MP90" s="61"/>
      <c r="MQ90" s="61"/>
      <c r="MR90" s="61"/>
      <c r="MS90" s="61"/>
      <c r="MT90" s="61"/>
      <c r="MU90" s="61"/>
      <c r="MV90" s="61"/>
      <c r="MW90" s="61"/>
      <c r="MX90" s="61"/>
      <c r="MY90" s="61"/>
      <c r="MZ90" s="61"/>
      <c r="NA90" s="61"/>
      <c r="NB90" s="61"/>
      <c r="NC90" s="61"/>
      <c r="ND90" s="61"/>
      <c r="NE90" s="61"/>
      <c r="NF90" s="61"/>
      <c r="NG90" s="61"/>
      <c r="NH90" s="61"/>
      <c r="NI90" s="61"/>
      <c r="NJ90" s="61"/>
      <c r="NK90" s="61"/>
      <c r="NL90" s="61"/>
      <c r="NM90" s="61"/>
      <c r="NN90" s="61"/>
      <c r="NO90" s="61"/>
      <c r="NP90" s="61"/>
      <c r="NQ90" s="61"/>
      <c r="NR90" s="61"/>
      <c r="NS90" s="61"/>
      <c r="NT90" s="61"/>
      <c r="NU90" s="61"/>
      <c r="NV90" s="61"/>
      <c r="NW90" s="61"/>
      <c r="NX90" s="61"/>
      <c r="NY90" s="61"/>
      <c r="NZ90" s="61"/>
      <c r="OA90" s="61"/>
      <c r="OB90" s="61"/>
      <c r="OC90" s="61"/>
      <c r="OD90" s="61"/>
      <c r="OE90" s="61"/>
      <c r="OF90" s="61"/>
      <c r="OG90" s="61"/>
      <c r="OH90" s="61"/>
      <c r="OI90" s="61"/>
      <c r="OJ90" s="61"/>
      <c r="OK90" s="61"/>
      <c r="OL90" s="61"/>
      <c r="OM90" s="61"/>
      <c r="ON90" s="61"/>
      <c r="OO90" s="61"/>
      <c r="OP90" s="61"/>
      <c r="OQ90" s="61"/>
      <c r="OR90" s="61"/>
      <c r="OS90" s="61"/>
      <c r="OT90" s="61"/>
      <c r="OU90" s="61"/>
      <c r="OV90" s="61"/>
      <c r="OW90" s="61"/>
      <c r="OX90" s="61"/>
      <c r="OY90" s="61"/>
      <c r="OZ90" s="61"/>
      <c r="PA90" s="61"/>
      <c r="PB90" s="61"/>
      <c r="PC90" s="61"/>
      <c r="PD90" s="61"/>
      <c r="PE90" s="61"/>
      <c r="PF90" s="61"/>
      <c r="PG90" s="61"/>
      <c r="PH90" s="61"/>
      <c r="PI90" s="61"/>
      <c r="PJ90" s="61"/>
      <c r="PK90" s="61"/>
      <c r="PL90" s="61"/>
      <c r="PM90" s="61"/>
      <c r="PN90" s="61"/>
      <c r="PO90" s="61"/>
      <c r="PP90" s="61"/>
      <c r="PQ90" s="61"/>
      <c r="PR90" s="61"/>
      <c r="PS90" s="61"/>
      <c r="PT90" s="61"/>
      <c r="PU90" s="61"/>
      <c r="PV90" s="61"/>
      <c r="PW90" s="61"/>
      <c r="PX90" s="61"/>
      <c r="PY90" s="61"/>
      <c r="PZ90" s="61"/>
      <c r="QA90" s="61"/>
      <c r="QB90" s="61"/>
      <c r="QC90" s="61"/>
      <c r="QD90" s="61"/>
      <c r="QE90" s="61"/>
      <c r="QF90" s="61"/>
      <c r="QG90" s="61"/>
      <c r="QH90" s="61"/>
      <c r="QI90" s="61"/>
      <c r="QJ90" s="61"/>
      <c r="QK90" s="61"/>
      <c r="QL90" s="61"/>
      <c r="QM90" s="61"/>
      <c r="QN90" s="61"/>
      <c r="QO90" s="61"/>
      <c r="QP90" s="61"/>
      <c r="QQ90" s="61"/>
      <c r="QR90" s="61"/>
      <c r="QS90" s="61"/>
      <c r="QT90" s="61"/>
      <c r="QU90" s="61"/>
      <c r="QV90" s="61"/>
      <c r="QW90" s="61"/>
      <c r="QX90" s="61"/>
      <c r="QY90" s="61"/>
      <c r="QZ90" s="61"/>
      <c r="RA90" s="61"/>
      <c r="RB90" s="61"/>
      <c r="RC90" s="61"/>
      <c r="RD90" s="61"/>
      <c r="RE90" s="61"/>
      <c r="RF90" s="61"/>
      <c r="RG90" s="61"/>
      <c r="RH90" s="61"/>
      <c r="RI90" s="61"/>
      <c r="RJ90" s="61"/>
      <c r="RK90" s="61"/>
      <c r="RL90" s="61"/>
      <c r="RM90" s="61"/>
      <c r="RN90" s="61"/>
      <c r="RO90" s="61"/>
      <c r="RP90" s="61"/>
      <c r="RQ90" s="61"/>
      <c r="RR90" s="61"/>
      <c r="RS90" s="61"/>
      <c r="RT90" s="61"/>
      <c r="RU90" s="61"/>
      <c r="RV90" s="61"/>
      <c r="RW90" s="61"/>
      <c r="RX90" s="61"/>
      <c r="RY90" s="61"/>
      <c r="RZ90" s="61"/>
      <c r="SA90" s="61"/>
      <c r="SB90" s="61"/>
      <c r="SC90" s="61"/>
      <c r="SD90" s="61"/>
      <c r="SE90" s="61"/>
      <c r="SF90" s="61"/>
      <c r="SG90" s="61"/>
      <c r="SH90" s="61"/>
      <c r="SI90" s="61"/>
      <c r="SJ90" s="61"/>
      <c r="SK90" s="61"/>
      <c r="SL90" s="61"/>
      <c r="SM90" s="61"/>
      <c r="SN90" s="61"/>
      <c r="SO90" s="61"/>
      <c r="SP90" s="61"/>
      <c r="SQ90" s="61"/>
      <c r="SR90" s="61"/>
      <c r="SS90" s="61"/>
      <c r="ST90" s="61"/>
      <c r="SU90" s="61"/>
      <c r="SV90" s="61"/>
      <c r="SW90" s="61"/>
      <c r="SX90" s="61"/>
      <c r="SY90" s="61"/>
      <c r="SZ90" s="61"/>
      <c r="TA90" s="61"/>
      <c r="TB90" s="61"/>
      <c r="TC90" s="61"/>
      <c r="TD90" s="61"/>
      <c r="TE90" s="61"/>
      <c r="TF90" s="61"/>
      <c r="TG90" s="61"/>
      <c r="TH90" s="61"/>
      <c r="TI90" s="61"/>
      <c r="TJ90" s="61"/>
      <c r="TK90" s="61"/>
      <c r="TL90" s="61"/>
      <c r="TM90" s="61"/>
      <c r="TN90" s="61"/>
      <c r="TO90" s="61"/>
      <c r="TP90" s="61"/>
      <c r="TQ90" s="61"/>
      <c r="TR90" s="61"/>
      <c r="TS90" s="61"/>
      <c r="TT90" s="61"/>
      <c r="TU90" s="61"/>
      <c r="TV90" s="61"/>
      <c r="TW90" s="61"/>
      <c r="TX90" s="61"/>
      <c r="TY90" s="61"/>
      <c r="TZ90" s="61"/>
      <c r="UA90" s="61"/>
      <c r="UB90" s="61"/>
      <c r="UC90" s="61"/>
      <c r="UD90" s="61"/>
      <c r="UE90" s="61"/>
      <c r="UF90" s="61"/>
      <c r="UG90" s="61"/>
      <c r="UH90" s="61"/>
      <c r="UI90" s="61"/>
      <c r="UJ90" s="61"/>
      <c r="UK90" s="61"/>
      <c r="UL90" s="61"/>
      <c r="UM90" s="61"/>
      <c r="UN90" s="61"/>
      <c r="UO90" s="61"/>
      <c r="UP90" s="61"/>
      <c r="UQ90" s="61"/>
      <c r="UR90" s="61"/>
      <c r="US90" s="61"/>
      <c r="UT90" s="61"/>
      <c r="UU90" s="61"/>
      <c r="UV90" s="61"/>
      <c r="UW90" s="61"/>
      <c r="UX90" s="61"/>
      <c r="UY90" s="61"/>
      <c r="UZ90" s="61"/>
      <c r="VA90" s="61"/>
      <c r="VB90" s="61"/>
      <c r="VC90" s="61"/>
      <c r="VD90" s="61"/>
      <c r="VE90" s="61"/>
      <c r="VF90" s="61"/>
      <c r="VG90" s="61"/>
      <c r="VH90" s="61"/>
      <c r="VI90" s="61"/>
      <c r="VJ90" s="61"/>
      <c r="VK90" s="61"/>
      <c r="VL90" s="61"/>
      <c r="VM90" s="61"/>
      <c r="VN90" s="61"/>
      <c r="VO90" s="61"/>
      <c r="VP90" s="61"/>
      <c r="VQ90" s="61"/>
      <c r="VR90" s="61"/>
      <c r="VS90" s="61"/>
      <c r="VT90" s="61"/>
      <c r="VU90" s="61"/>
      <c r="VV90" s="61"/>
      <c r="VW90" s="61"/>
      <c r="VX90" s="61"/>
      <c r="VY90" s="61"/>
      <c r="VZ90" s="61"/>
      <c r="WA90" s="61"/>
      <c r="WB90" s="61"/>
      <c r="WC90" s="61"/>
      <c r="WD90" s="61"/>
      <c r="WE90" s="61"/>
      <c r="WF90" s="61"/>
      <c r="WG90" s="61"/>
      <c r="WH90" s="61"/>
      <c r="WI90" s="61"/>
      <c r="WJ90" s="61"/>
      <c r="WK90" s="61"/>
      <c r="WL90" s="61"/>
      <c r="WM90" s="61"/>
      <c r="WN90" s="61"/>
      <c r="WO90" s="61"/>
      <c r="WP90" s="61"/>
      <c r="WQ90" s="61"/>
      <c r="WR90" s="61"/>
      <c r="WS90" s="61"/>
      <c r="WT90" s="61"/>
      <c r="WU90" s="61"/>
      <c r="WV90" s="61"/>
      <c r="WW90" s="61"/>
      <c r="WX90" s="61"/>
      <c r="WY90" s="61"/>
      <c r="WZ90" s="61"/>
      <c r="XA90" s="61"/>
      <c r="XB90" s="61"/>
      <c r="XC90" s="61"/>
      <c r="XD90" s="61"/>
      <c r="XE90" s="61"/>
      <c r="XF90" s="61"/>
      <c r="XG90" s="61"/>
      <c r="XH90" s="61"/>
      <c r="XI90" s="61"/>
      <c r="XJ90" s="61"/>
      <c r="XK90" s="61"/>
      <c r="XL90" s="61"/>
      <c r="XM90" s="61"/>
      <c r="XN90" s="61"/>
      <c r="XO90" s="61"/>
      <c r="XP90" s="61"/>
      <c r="XQ90" s="61"/>
      <c r="XR90" s="61"/>
      <c r="XS90" s="61"/>
      <c r="XT90" s="61"/>
      <c r="XU90" s="61"/>
      <c r="XV90" s="61"/>
      <c r="XW90" s="61"/>
      <c r="XX90" s="61"/>
      <c r="XY90" s="61"/>
      <c r="XZ90" s="61"/>
      <c r="YA90" s="61"/>
      <c r="YB90" s="61"/>
      <c r="YC90" s="61"/>
      <c r="YD90" s="61"/>
      <c r="YE90" s="61"/>
      <c r="YF90" s="61"/>
      <c r="YG90" s="61"/>
      <c r="YH90" s="61"/>
      <c r="YI90" s="61"/>
      <c r="YJ90" s="61"/>
      <c r="YK90" s="61"/>
      <c r="YL90" s="61"/>
      <c r="YM90" s="61"/>
      <c r="YN90" s="61"/>
      <c r="YO90" s="61"/>
      <c r="YP90" s="61"/>
      <c r="YQ90" s="61"/>
      <c r="YR90" s="61"/>
      <c r="YS90" s="61"/>
      <c r="YT90" s="61"/>
      <c r="YU90" s="61"/>
      <c r="YV90" s="61"/>
      <c r="YW90" s="61"/>
      <c r="YX90" s="61"/>
      <c r="YY90" s="61"/>
      <c r="YZ90" s="61"/>
      <c r="ZA90" s="61"/>
      <c r="ZB90" s="61"/>
      <c r="ZC90" s="61"/>
      <c r="ZD90" s="61"/>
      <c r="ZE90" s="61"/>
      <c r="ZF90" s="61"/>
      <c r="ZG90" s="61"/>
      <c r="ZH90" s="61"/>
      <c r="ZI90" s="61"/>
      <c r="ZJ90" s="61"/>
      <c r="ZK90" s="61"/>
      <c r="ZL90" s="61"/>
      <c r="ZM90" s="61"/>
      <c r="ZN90" s="61"/>
      <c r="ZO90" s="61"/>
      <c r="ZP90" s="61"/>
      <c r="ZQ90" s="61"/>
      <c r="ZR90" s="61"/>
      <c r="ZS90" s="61"/>
      <c r="ZT90" s="61"/>
      <c r="ZU90" s="61"/>
      <c r="ZV90" s="61"/>
      <c r="ZW90" s="61"/>
      <c r="ZX90" s="61"/>
      <c r="ZY90" s="61"/>
      <c r="ZZ90" s="61"/>
      <c r="AAA90" s="61"/>
      <c r="AAB90" s="61"/>
      <c r="AAC90" s="61"/>
      <c r="AAD90" s="61"/>
      <c r="AAE90" s="61"/>
      <c r="AAF90" s="61"/>
      <c r="AAG90" s="61"/>
      <c r="AAH90" s="61"/>
      <c r="AAI90" s="61"/>
      <c r="AAJ90" s="61"/>
      <c r="AAK90" s="61"/>
      <c r="AAL90" s="61"/>
      <c r="AAM90" s="61"/>
      <c r="AAN90" s="61"/>
      <c r="AAO90" s="61"/>
      <c r="AAP90" s="61"/>
      <c r="AAQ90" s="61"/>
      <c r="AAR90" s="61"/>
      <c r="AAS90" s="61"/>
      <c r="AAT90" s="61"/>
      <c r="AAU90" s="61"/>
      <c r="AAV90" s="61"/>
      <c r="AAW90" s="61"/>
      <c r="AAX90" s="61"/>
      <c r="AAY90" s="61"/>
      <c r="AAZ90" s="61"/>
      <c r="ABA90" s="61"/>
      <c r="ABB90" s="61"/>
      <c r="ABC90" s="61"/>
      <c r="ABD90" s="61"/>
      <c r="ABE90" s="61"/>
      <c r="ABF90" s="61"/>
      <c r="ABG90" s="61"/>
      <c r="ABH90" s="61"/>
      <c r="ABI90" s="61"/>
      <c r="ABJ90" s="61"/>
      <c r="ABK90" s="61"/>
      <c r="ABL90" s="61"/>
      <c r="ABM90" s="61"/>
      <c r="ABN90" s="61"/>
      <c r="ABO90" s="61"/>
      <c r="ABP90" s="61"/>
      <c r="ABQ90" s="61"/>
      <c r="ABR90" s="61"/>
      <c r="ABS90" s="61"/>
      <c r="ABT90" s="61"/>
      <c r="ABU90" s="61"/>
      <c r="ABV90" s="61"/>
      <c r="ABW90" s="61"/>
      <c r="ABX90" s="61"/>
      <c r="ABY90" s="61"/>
      <c r="ABZ90" s="61"/>
      <c r="ACA90" s="61"/>
      <c r="ACB90" s="61"/>
      <c r="ACC90" s="61"/>
      <c r="ACD90" s="61"/>
      <c r="ACE90" s="61"/>
      <c r="ACF90" s="61"/>
      <c r="ACG90" s="61"/>
      <c r="ACH90" s="61"/>
      <c r="ACI90" s="61"/>
      <c r="ACJ90" s="61"/>
      <c r="ACK90" s="61"/>
      <c r="ACL90" s="61"/>
      <c r="ACM90" s="61"/>
      <c r="ACN90" s="61"/>
      <c r="ACO90" s="61"/>
      <c r="ACP90" s="61"/>
      <c r="ACQ90" s="61"/>
      <c r="ACR90" s="61"/>
      <c r="ACS90" s="61"/>
      <c r="ACT90" s="61"/>
      <c r="ACU90" s="61"/>
      <c r="ACV90" s="61"/>
      <c r="ACW90" s="61"/>
      <c r="ACX90" s="61"/>
      <c r="ACY90" s="61"/>
      <c r="ACZ90" s="61"/>
      <c r="ADA90" s="61"/>
      <c r="ADB90" s="61"/>
      <c r="ADC90" s="61"/>
      <c r="ADD90" s="61"/>
      <c r="ADE90" s="61"/>
      <c r="ADF90" s="61"/>
      <c r="ADG90" s="61"/>
      <c r="ADH90" s="61"/>
      <c r="ADI90" s="61"/>
      <c r="ADJ90" s="61"/>
      <c r="ADK90" s="61"/>
      <c r="ADL90" s="61"/>
      <c r="ADM90" s="61"/>
      <c r="ADN90" s="61"/>
      <c r="ADO90" s="61"/>
      <c r="ADP90" s="61"/>
      <c r="ADQ90" s="61"/>
      <c r="ADR90" s="61"/>
      <c r="ADS90" s="61"/>
      <c r="ADT90" s="61"/>
      <c r="ADU90" s="61"/>
      <c r="ADV90" s="61"/>
      <c r="ADW90" s="61"/>
      <c r="ADX90" s="61"/>
      <c r="ADY90" s="61"/>
      <c r="ADZ90" s="61"/>
      <c r="AEA90" s="61"/>
      <c r="AEB90" s="61"/>
      <c r="AEC90" s="61"/>
      <c r="AED90" s="61"/>
      <c r="AEE90" s="61"/>
      <c r="AEF90" s="61"/>
      <c r="AEG90" s="61"/>
      <c r="AEH90" s="61"/>
      <c r="AEI90" s="61"/>
      <c r="AEJ90" s="61"/>
      <c r="AEK90" s="61"/>
      <c r="AEL90" s="61"/>
      <c r="AEM90" s="61"/>
      <c r="AEN90" s="61"/>
      <c r="AEO90" s="61"/>
      <c r="AEP90" s="61"/>
      <c r="AEQ90" s="61"/>
      <c r="AER90" s="61"/>
      <c r="AES90" s="61"/>
      <c r="AET90" s="61"/>
      <c r="AEU90" s="61"/>
      <c r="AEV90" s="61"/>
      <c r="AEW90" s="61"/>
      <c r="AEX90" s="61"/>
      <c r="AEY90" s="61"/>
      <c r="AEZ90" s="61"/>
      <c r="AFA90" s="61"/>
      <c r="AFB90" s="61"/>
      <c r="AFC90" s="61"/>
      <c r="AFD90" s="61"/>
      <c r="AFE90" s="61"/>
      <c r="AFF90" s="61"/>
      <c r="AFG90" s="61"/>
      <c r="AFH90" s="61"/>
      <c r="AFI90" s="61"/>
      <c r="AFJ90" s="61"/>
      <c r="AFK90" s="61"/>
      <c r="AFL90" s="61"/>
      <c r="AFM90" s="61"/>
      <c r="AFN90" s="61"/>
      <c r="AFO90" s="61"/>
      <c r="AFP90" s="61"/>
      <c r="AFQ90" s="61"/>
      <c r="AFR90" s="61"/>
      <c r="AFS90" s="61"/>
      <c r="AFT90" s="61"/>
      <c r="AFU90" s="61"/>
      <c r="AFV90" s="61"/>
      <c r="AFW90" s="61"/>
      <c r="AFX90" s="61"/>
      <c r="AFY90" s="61"/>
      <c r="AFZ90" s="61"/>
      <c r="AGA90" s="61"/>
      <c r="AGB90" s="61"/>
      <c r="AGC90" s="61"/>
      <c r="AGD90" s="61"/>
      <c r="AGE90" s="61"/>
      <c r="AGF90" s="61"/>
      <c r="AGG90" s="61"/>
      <c r="AGH90" s="61"/>
      <c r="AGI90" s="61"/>
      <c r="AGJ90" s="61"/>
      <c r="AGK90" s="61"/>
      <c r="AGL90" s="61"/>
      <c r="AGM90" s="61"/>
      <c r="AGN90" s="61"/>
      <c r="AGO90" s="61"/>
      <c r="AGP90" s="61"/>
      <c r="AGQ90" s="61"/>
      <c r="AGR90" s="61"/>
      <c r="AGS90" s="61"/>
      <c r="AGT90" s="61"/>
      <c r="AGU90" s="61"/>
      <c r="AGV90" s="61"/>
      <c r="AGW90" s="61"/>
      <c r="AGX90" s="61"/>
      <c r="AGY90" s="61"/>
      <c r="AGZ90" s="61"/>
      <c r="AHA90" s="61"/>
      <c r="AHB90" s="61"/>
      <c r="AHC90" s="61"/>
      <c r="AHD90" s="61"/>
      <c r="AHE90" s="61"/>
      <c r="AHF90" s="61"/>
      <c r="AHG90" s="61"/>
      <c r="AHH90" s="61"/>
      <c r="AHI90" s="61"/>
      <c r="AHJ90" s="61"/>
      <c r="AHK90" s="61"/>
      <c r="AHL90" s="61"/>
      <c r="AHM90" s="61"/>
      <c r="AHN90" s="61"/>
      <c r="AHO90" s="61"/>
      <c r="AHP90" s="61"/>
      <c r="AHQ90" s="61"/>
      <c r="AHR90" s="61"/>
      <c r="AHS90" s="61"/>
      <c r="AHT90" s="61"/>
      <c r="AHU90" s="61"/>
      <c r="AHV90" s="61"/>
      <c r="AHW90" s="61"/>
      <c r="AHX90" s="61"/>
      <c r="AHY90" s="61"/>
      <c r="AHZ90" s="61"/>
      <c r="AIA90" s="61"/>
      <c r="AIB90" s="61"/>
      <c r="AIC90" s="61"/>
      <c r="AID90" s="61"/>
      <c r="AIE90" s="61"/>
      <c r="AIF90" s="61"/>
      <c r="AIG90" s="61"/>
      <c r="AIH90" s="61"/>
      <c r="AII90" s="61"/>
      <c r="AIJ90" s="61"/>
      <c r="AIK90" s="61"/>
      <c r="AIL90" s="61"/>
      <c r="AIM90" s="61"/>
      <c r="AIN90" s="61"/>
      <c r="AIO90" s="61"/>
      <c r="AIP90" s="61"/>
      <c r="AIQ90" s="61"/>
      <c r="AIR90" s="61"/>
      <c r="AIS90" s="61"/>
      <c r="AIT90" s="61"/>
      <c r="AIU90" s="61"/>
      <c r="AIV90" s="61"/>
      <c r="AIW90" s="61"/>
      <c r="AIX90" s="61"/>
      <c r="AIY90" s="61"/>
      <c r="AIZ90" s="61"/>
      <c r="AJA90" s="61"/>
      <c r="AJB90" s="61"/>
      <c r="AJC90" s="61"/>
      <c r="AJD90" s="61"/>
      <c r="AJE90" s="61"/>
      <c r="AJF90" s="61"/>
      <c r="AJG90" s="61"/>
      <c r="AJH90" s="61"/>
      <c r="AJI90" s="61"/>
      <c r="AJJ90" s="61"/>
      <c r="AJK90" s="61"/>
      <c r="AJL90" s="61"/>
      <c r="AJM90" s="61"/>
      <c r="AJN90" s="61"/>
      <c r="AJO90" s="61"/>
      <c r="AJP90" s="61"/>
      <c r="AJQ90" s="61"/>
      <c r="AJR90" s="61"/>
      <c r="AJS90" s="61"/>
      <c r="AJT90" s="61"/>
      <c r="AJU90" s="61"/>
      <c r="AJV90" s="61"/>
      <c r="AJW90" s="61"/>
      <c r="AJX90" s="61"/>
      <c r="AJY90" s="61"/>
      <c r="AJZ90" s="61"/>
      <c r="AKA90" s="61"/>
      <c r="AKB90" s="61"/>
      <c r="AKC90" s="61"/>
      <c r="AKD90" s="61"/>
      <c r="AKE90" s="61"/>
      <c r="AKF90" s="61"/>
      <c r="AKG90" s="61"/>
      <c r="AKH90" s="61"/>
      <c r="AKI90" s="61"/>
      <c r="AKJ90" s="61"/>
      <c r="AKK90" s="61"/>
      <c r="AKL90" s="61"/>
      <c r="AKM90" s="61"/>
      <c r="AKN90" s="61"/>
      <c r="AKO90" s="61"/>
      <c r="AKP90" s="61"/>
      <c r="AKQ90" s="61"/>
      <c r="AKR90" s="61"/>
      <c r="AKS90" s="61"/>
      <c r="AKT90" s="61"/>
      <c r="AKU90" s="61"/>
      <c r="AKV90" s="61"/>
      <c r="AKW90" s="61"/>
      <c r="AKX90" s="61"/>
      <c r="AKY90" s="61"/>
      <c r="AKZ90" s="61"/>
      <c r="ALA90" s="61"/>
      <c r="ALB90" s="61"/>
      <c r="ALC90" s="61"/>
      <c r="ALD90" s="61"/>
      <c r="ALE90" s="61"/>
      <c r="ALF90" s="61"/>
      <c r="ALG90" s="61"/>
      <c r="ALH90" s="61"/>
      <c r="ALI90" s="61"/>
      <c r="ALJ90" s="61"/>
      <c r="ALK90" s="61"/>
      <c r="ALL90" s="61"/>
      <c r="ALM90" s="61"/>
      <c r="ALN90" s="61"/>
      <c r="ALO90" s="61"/>
      <c r="ALP90" s="61"/>
      <c r="ALQ90" s="61"/>
      <c r="ALR90" s="61"/>
      <c r="ALS90" s="61"/>
      <c r="ALT90" s="61"/>
      <c r="ALU90" s="61"/>
      <c r="ALV90" s="61"/>
      <c r="ALW90" s="61"/>
      <c r="ALX90" s="61"/>
      <c r="ALY90" s="61"/>
      <c r="ALZ90" s="61"/>
      <c r="AMA90" s="61"/>
      <c r="AMB90" s="61"/>
      <c r="AMC90" s="61"/>
      <c r="AMD90" s="61"/>
      <c r="AME90" s="61"/>
      <c r="AMF90" s="61"/>
      <c r="AMG90" s="61"/>
      <c r="AMH90" s="61"/>
      <c r="AMI90" s="61"/>
      <c r="AMJ90" s="61"/>
      <c r="AMK90" s="61"/>
      <c r="AML90" s="61"/>
      <c r="AMM90" s="61"/>
      <c r="AMN90" s="61"/>
      <c r="AMO90" s="61"/>
      <c r="AMP90" s="61"/>
      <c r="AMQ90" s="61"/>
      <c r="AMR90" s="61"/>
      <c r="AMS90" s="61"/>
      <c r="AMT90" s="61"/>
      <c r="AMU90" s="61"/>
      <c r="AMV90" s="61"/>
      <c r="AMW90" s="61"/>
      <c r="AMX90" s="61"/>
      <c r="AMY90" s="61"/>
      <c r="AMZ90" s="61"/>
      <c r="ANA90" s="61"/>
      <c r="ANB90" s="61"/>
      <c r="ANC90" s="61"/>
      <c r="AND90" s="61"/>
      <c r="ANE90" s="61"/>
      <c r="ANF90" s="61"/>
      <c r="ANG90" s="61"/>
      <c r="ANH90" s="61"/>
      <c r="ANI90" s="61"/>
      <c r="ANJ90" s="61"/>
      <c r="ANK90" s="61"/>
      <c r="ANL90" s="61"/>
      <c r="ANM90" s="61"/>
      <c r="ANN90" s="61"/>
      <c r="ANO90" s="61"/>
      <c r="ANP90" s="61"/>
      <c r="ANQ90" s="61"/>
      <c r="ANR90" s="61"/>
      <c r="ANS90" s="61"/>
      <c r="ANT90" s="61"/>
      <c r="ANU90" s="61"/>
      <c r="ANV90" s="61"/>
      <c r="ANW90" s="61"/>
      <c r="ANX90" s="61"/>
      <c r="ANY90" s="61"/>
      <c r="ANZ90" s="61"/>
      <c r="AOA90" s="61"/>
      <c r="AOB90" s="61"/>
      <c r="AOC90" s="61"/>
      <c r="AOD90" s="61"/>
      <c r="AOE90" s="61"/>
      <c r="AOF90" s="61"/>
      <c r="AOG90" s="61"/>
      <c r="AOH90" s="61"/>
      <c r="AOI90" s="61"/>
      <c r="AOJ90" s="61"/>
      <c r="AOK90" s="61"/>
      <c r="AOL90" s="61"/>
      <c r="AOM90" s="61"/>
      <c r="AON90" s="61"/>
      <c r="AOO90" s="61"/>
      <c r="AOP90" s="61"/>
      <c r="AOQ90" s="61"/>
      <c r="AOR90" s="61"/>
      <c r="AOS90" s="61"/>
      <c r="AOT90" s="61"/>
      <c r="AOU90" s="61"/>
      <c r="AOV90" s="61"/>
      <c r="AOW90" s="61"/>
      <c r="AOX90" s="61"/>
      <c r="AOY90" s="61"/>
      <c r="AOZ90" s="61"/>
      <c r="APA90" s="61"/>
      <c r="APB90" s="61"/>
      <c r="APC90" s="61"/>
      <c r="APD90" s="61"/>
      <c r="APE90" s="61"/>
      <c r="APF90" s="61"/>
      <c r="APG90" s="61"/>
      <c r="APH90" s="61"/>
      <c r="API90" s="61"/>
      <c r="APJ90" s="61"/>
      <c r="APK90" s="61"/>
      <c r="APL90" s="61"/>
      <c r="APM90" s="61"/>
      <c r="APN90" s="61"/>
      <c r="APO90" s="61"/>
      <c r="APP90" s="61"/>
      <c r="APQ90" s="61"/>
      <c r="APR90" s="61"/>
      <c r="APS90" s="61"/>
      <c r="APT90" s="61"/>
      <c r="APU90" s="61"/>
      <c r="APV90" s="61"/>
      <c r="APW90" s="61"/>
      <c r="APX90" s="61"/>
      <c r="APY90" s="61"/>
      <c r="APZ90" s="61"/>
      <c r="AQA90" s="61"/>
      <c r="AQB90" s="61"/>
      <c r="AQC90" s="61"/>
      <c r="AQD90" s="61"/>
      <c r="AQE90" s="61"/>
      <c r="AQF90" s="61"/>
      <c r="AQG90" s="61"/>
      <c r="AQH90" s="61"/>
      <c r="AQI90" s="61"/>
      <c r="AQJ90" s="61"/>
      <c r="AQK90" s="61"/>
      <c r="AQL90" s="61"/>
      <c r="AQM90" s="61"/>
      <c r="AQN90" s="61"/>
      <c r="AQO90" s="61"/>
      <c r="AQP90" s="61"/>
      <c r="AQQ90" s="61"/>
      <c r="AQR90" s="61"/>
      <c r="AQS90" s="61"/>
      <c r="AQT90" s="61"/>
      <c r="AQU90" s="61"/>
      <c r="AQV90" s="61"/>
      <c r="AQW90" s="61"/>
      <c r="AQX90" s="61"/>
      <c r="AQY90" s="61"/>
      <c r="AQZ90" s="61"/>
      <c r="ARA90" s="61"/>
      <c r="ARB90" s="61"/>
      <c r="ARC90" s="61"/>
      <c r="ARD90" s="61"/>
      <c r="ARE90" s="61"/>
      <c r="ARF90" s="61"/>
      <c r="ARG90" s="61"/>
      <c r="ARH90" s="61"/>
      <c r="ARI90" s="61"/>
      <c r="ARJ90" s="61"/>
      <c r="ARK90" s="61"/>
      <c r="ARL90" s="61"/>
      <c r="ARM90" s="61"/>
      <c r="ARN90" s="61"/>
      <c r="ARO90" s="61"/>
      <c r="ARP90" s="61"/>
      <c r="ARQ90" s="61"/>
      <c r="ARR90" s="61"/>
      <c r="ARS90" s="61"/>
      <c r="ART90" s="61"/>
      <c r="ARU90" s="61"/>
      <c r="ARV90" s="61"/>
      <c r="ARW90" s="61"/>
      <c r="ARX90" s="61"/>
      <c r="ARY90" s="61"/>
      <c r="ARZ90" s="61"/>
      <c r="ASA90" s="61"/>
      <c r="ASB90" s="61"/>
      <c r="ASC90" s="61"/>
      <c r="ASD90" s="61"/>
      <c r="ASE90" s="61"/>
      <c r="ASF90" s="61"/>
      <c r="ASG90" s="61"/>
      <c r="ASH90" s="61"/>
      <c r="ASI90" s="61"/>
      <c r="ASJ90" s="61"/>
      <c r="ASK90" s="61"/>
      <c r="ASL90" s="61"/>
      <c r="ASM90" s="61"/>
      <c r="ASN90" s="61"/>
      <c r="ASO90" s="61"/>
      <c r="ASP90" s="61"/>
      <c r="ASQ90" s="61"/>
      <c r="ASR90" s="61"/>
      <c r="ASS90" s="61"/>
      <c r="AST90" s="61"/>
      <c r="ASU90" s="61"/>
      <c r="ASV90" s="61"/>
      <c r="ASW90" s="61"/>
      <c r="ASX90" s="61"/>
      <c r="ASY90" s="61"/>
      <c r="ASZ90" s="61"/>
      <c r="ATA90" s="61"/>
      <c r="ATB90" s="61"/>
      <c r="ATC90" s="61"/>
      <c r="ATD90" s="61"/>
      <c r="ATE90" s="61"/>
      <c r="ATF90" s="61"/>
      <c r="ATG90" s="61"/>
      <c r="ATH90" s="61"/>
      <c r="ATI90" s="61"/>
      <c r="ATJ90" s="61"/>
      <c r="ATK90" s="61"/>
      <c r="ATL90" s="61"/>
      <c r="ATM90" s="61"/>
      <c r="ATN90" s="61"/>
      <c r="ATO90" s="61"/>
      <c r="ATP90" s="61"/>
      <c r="ATQ90" s="61"/>
      <c r="ATR90" s="61"/>
      <c r="ATS90" s="61"/>
      <c r="ATT90" s="61"/>
      <c r="ATU90" s="61"/>
      <c r="ATV90" s="61"/>
      <c r="ATW90" s="61"/>
      <c r="ATX90" s="61"/>
      <c r="ATY90" s="61"/>
      <c r="ATZ90" s="61"/>
      <c r="AUA90" s="61"/>
      <c r="AUB90" s="61"/>
      <c r="AUC90" s="61"/>
      <c r="AUD90" s="61"/>
      <c r="AUE90" s="61"/>
      <c r="AUF90" s="61"/>
      <c r="AUG90" s="61"/>
      <c r="AUH90" s="61"/>
      <c r="AUI90" s="61"/>
      <c r="AUJ90" s="61"/>
      <c r="AUK90" s="61"/>
      <c r="AUL90" s="61"/>
      <c r="AUM90" s="61"/>
      <c r="AUN90" s="61"/>
      <c r="AUO90" s="61"/>
      <c r="AUP90" s="61"/>
      <c r="AUQ90" s="61"/>
      <c r="AUR90" s="61"/>
      <c r="AUS90" s="61"/>
      <c r="AUT90" s="61"/>
      <c r="AUU90" s="61"/>
      <c r="AUV90" s="61"/>
      <c r="AUW90" s="61"/>
      <c r="AUX90" s="61"/>
      <c r="AUY90" s="61"/>
      <c r="AUZ90" s="61"/>
      <c r="AVA90" s="61"/>
      <c r="AVB90" s="61"/>
      <c r="AVC90" s="61"/>
      <c r="AVD90" s="61"/>
      <c r="AVE90" s="61"/>
      <c r="AVF90" s="61"/>
      <c r="AVG90" s="61"/>
      <c r="AVH90" s="61"/>
      <c r="AVI90" s="61"/>
      <c r="AVJ90" s="61"/>
      <c r="AVK90" s="61"/>
      <c r="AVL90" s="61"/>
      <c r="AVM90" s="61"/>
      <c r="AVN90" s="61"/>
      <c r="AVO90" s="61"/>
      <c r="AVP90" s="61"/>
      <c r="AVQ90" s="61"/>
      <c r="AVR90" s="61"/>
      <c r="AVS90" s="61"/>
      <c r="AVT90" s="61"/>
      <c r="AVU90" s="61"/>
      <c r="AVV90" s="61"/>
      <c r="AVW90" s="61"/>
      <c r="AVX90" s="61"/>
      <c r="AVY90" s="61"/>
      <c r="AVZ90" s="61"/>
      <c r="AWA90" s="61"/>
      <c r="AWB90" s="61"/>
      <c r="AWC90" s="61"/>
      <c r="AWD90" s="61"/>
      <c r="AWE90" s="61"/>
      <c r="AWF90" s="61"/>
      <c r="AWG90" s="61"/>
      <c r="AWH90" s="61"/>
      <c r="AWI90" s="61"/>
      <c r="AWJ90" s="61"/>
      <c r="AWK90" s="61"/>
      <c r="AWL90" s="61"/>
      <c r="AWM90" s="61"/>
      <c r="AWN90" s="61"/>
      <c r="AWO90" s="61"/>
      <c r="AWP90" s="61"/>
      <c r="AWQ90" s="61"/>
      <c r="AWR90" s="61"/>
      <c r="AWS90" s="61"/>
      <c r="AWT90" s="61"/>
      <c r="AWU90" s="61"/>
      <c r="AWV90" s="61"/>
      <c r="AWW90" s="61"/>
      <c r="AWX90" s="61"/>
      <c r="AWY90" s="61"/>
      <c r="AWZ90" s="61"/>
      <c r="AXA90" s="61"/>
      <c r="AXB90" s="61"/>
      <c r="AXC90" s="61"/>
      <c r="AXD90" s="61"/>
      <c r="AXE90" s="61"/>
      <c r="AXF90" s="61"/>
      <c r="AXG90" s="61"/>
      <c r="AXH90" s="61"/>
      <c r="AXI90" s="61"/>
      <c r="AXJ90" s="61"/>
      <c r="AXK90" s="61"/>
      <c r="AXL90" s="61"/>
      <c r="AXM90" s="61"/>
      <c r="AXN90" s="61"/>
      <c r="AXO90" s="61"/>
      <c r="AXP90" s="61"/>
      <c r="AXQ90" s="61"/>
      <c r="AXR90" s="61"/>
      <c r="AXS90" s="61"/>
      <c r="AXT90" s="61"/>
      <c r="AXU90" s="61"/>
      <c r="AXV90" s="61"/>
      <c r="AXW90" s="61"/>
      <c r="AXX90" s="61"/>
      <c r="AXY90" s="61"/>
      <c r="AXZ90" s="61"/>
      <c r="AYA90" s="61"/>
      <c r="AYB90" s="61"/>
      <c r="AYC90" s="61"/>
      <c r="AYD90" s="61"/>
      <c r="AYE90" s="61"/>
      <c r="AYF90" s="61"/>
      <c r="AYG90" s="61"/>
      <c r="AYH90" s="61"/>
      <c r="AYI90" s="61"/>
      <c r="AYJ90" s="61"/>
      <c r="AYK90" s="61"/>
      <c r="AYL90" s="61"/>
      <c r="AYM90" s="61"/>
      <c r="AYN90" s="61"/>
      <c r="AYO90" s="61"/>
      <c r="AYP90" s="61"/>
      <c r="AYQ90" s="61"/>
      <c r="AYR90" s="61"/>
      <c r="AYS90" s="61"/>
      <c r="AYT90" s="61"/>
      <c r="AYU90" s="61"/>
      <c r="AYV90" s="61"/>
      <c r="AYW90" s="61"/>
      <c r="AYX90" s="61"/>
      <c r="AYY90" s="61"/>
      <c r="AYZ90" s="61"/>
      <c r="AZA90" s="61"/>
      <c r="AZB90" s="61"/>
      <c r="AZC90" s="61"/>
      <c r="AZD90" s="61"/>
      <c r="AZE90" s="61"/>
      <c r="AZF90" s="61"/>
      <c r="AZG90" s="61"/>
      <c r="AZH90" s="61"/>
      <c r="AZI90" s="61"/>
      <c r="AZJ90" s="61"/>
      <c r="AZK90" s="61"/>
      <c r="AZL90" s="61"/>
      <c r="AZM90" s="61"/>
      <c r="AZN90" s="61"/>
      <c r="AZO90" s="61"/>
      <c r="AZP90" s="61"/>
      <c r="AZQ90" s="61"/>
      <c r="AZR90" s="61"/>
      <c r="AZS90" s="61"/>
      <c r="AZT90" s="61"/>
      <c r="AZU90" s="61"/>
      <c r="AZV90" s="61"/>
      <c r="AZW90" s="61"/>
      <c r="AZX90" s="61"/>
      <c r="AZY90" s="61"/>
      <c r="AZZ90" s="61"/>
      <c r="BAA90" s="61"/>
      <c r="BAB90" s="61"/>
      <c r="BAC90" s="61"/>
      <c r="BAD90" s="61"/>
      <c r="BAE90" s="61"/>
      <c r="BAF90" s="61"/>
      <c r="BAG90" s="61"/>
      <c r="BAH90" s="61"/>
      <c r="BAI90" s="61"/>
      <c r="BAJ90" s="61"/>
      <c r="BAK90" s="61"/>
      <c r="BAL90" s="61"/>
      <c r="BAM90" s="61"/>
      <c r="BAN90" s="61"/>
      <c r="BAO90" s="61"/>
      <c r="BAP90" s="61"/>
      <c r="BAQ90" s="61"/>
      <c r="BAR90" s="61"/>
      <c r="BAS90" s="61"/>
      <c r="BAT90" s="61"/>
      <c r="BAU90" s="61"/>
      <c r="BAV90" s="61"/>
      <c r="BAW90" s="61"/>
      <c r="BAX90" s="61"/>
      <c r="BAY90" s="61"/>
      <c r="BAZ90" s="61"/>
      <c r="BBA90" s="61"/>
      <c r="BBB90" s="61"/>
      <c r="BBC90" s="61"/>
      <c r="BBD90" s="61"/>
      <c r="BBE90" s="61"/>
      <c r="BBF90" s="61"/>
      <c r="BBG90" s="61"/>
      <c r="BBH90" s="61"/>
      <c r="BBI90" s="61"/>
      <c r="BBJ90" s="61"/>
      <c r="BBK90" s="61"/>
      <c r="BBL90" s="61"/>
      <c r="BBM90" s="61"/>
      <c r="BBN90" s="61"/>
      <c r="BBO90" s="61"/>
      <c r="BBP90" s="61"/>
      <c r="BBQ90" s="61"/>
      <c r="BBR90" s="61"/>
      <c r="BBS90" s="61"/>
      <c r="BBT90" s="61"/>
      <c r="BBU90" s="61"/>
      <c r="BBV90" s="61"/>
      <c r="BBW90" s="61"/>
      <c r="BBX90" s="61"/>
      <c r="BBY90" s="61"/>
      <c r="BBZ90" s="61"/>
      <c r="BCA90" s="61"/>
      <c r="BCB90" s="61"/>
      <c r="BCC90" s="61"/>
      <c r="BCD90" s="61"/>
      <c r="BCE90" s="61"/>
      <c r="BCF90" s="61"/>
      <c r="BCG90" s="61"/>
      <c r="BCH90" s="61"/>
      <c r="BCI90" s="61"/>
      <c r="BCJ90" s="61"/>
      <c r="BCK90" s="61"/>
      <c r="BCL90" s="61"/>
      <c r="BCM90" s="61"/>
      <c r="BCN90" s="61"/>
      <c r="BCO90" s="61"/>
      <c r="BCP90" s="61"/>
      <c r="BCQ90" s="61"/>
      <c r="BCR90" s="61"/>
      <c r="BCS90" s="61"/>
      <c r="BCT90" s="61"/>
      <c r="BCU90" s="61"/>
      <c r="BCV90" s="61"/>
      <c r="BCW90" s="61"/>
      <c r="BCX90" s="61"/>
      <c r="BCY90" s="61"/>
      <c r="BCZ90" s="61"/>
      <c r="BDA90" s="61"/>
      <c r="BDB90" s="61"/>
      <c r="BDC90" s="61"/>
      <c r="BDD90" s="61"/>
      <c r="BDE90" s="61"/>
      <c r="BDF90" s="61"/>
      <c r="BDG90" s="61"/>
      <c r="BDH90" s="61"/>
      <c r="BDI90" s="61"/>
      <c r="BDJ90" s="61"/>
      <c r="BDK90" s="61"/>
      <c r="BDL90" s="61"/>
      <c r="BDM90" s="61"/>
      <c r="BDN90" s="61"/>
      <c r="BDO90" s="61"/>
      <c r="BDP90" s="61"/>
      <c r="BDQ90" s="61"/>
      <c r="BDR90" s="61"/>
      <c r="BDS90" s="61"/>
      <c r="BDT90" s="61"/>
      <c r="BDU90" s="61"/>
      <c r="BDV90" s="61"/>
      <c r="BDW90" s="61"/>
      <c r="BDX90" s="61"/>
      <c r="BDY90" s="61"/>
      <c r="BDZ90" s="61"/>
      <c r="BEA90" s="61"/>
      <c r="BEB90" s="61"/>
      <c r="BEC90" s="61"/>
      <c r="BED90" s="61"/>
      <c r="BEE90" s="61"/>
      <c r="BEF90" s="61"/>
      <c r="BEG90" s="61"/>
      <c r="BEH90" s="61"/>
      <c r="BEI90" s="61"/>
      <c r="BEJ90" s="61"/>
      <c r="BEK90" s="61"/>
      <c r="BEL90" s="61"/>
      <c r="BEM90" s="61"/>
      <c r="BEN90" s="61"/>
      <c r="BEO90" s="61"/>
      <c r="BEP90" s="61"/>
      <c r="BEQ90" s="61"/>
      <c r="BER90" s="61"/>
      <c r="BES90" s="61"/>
      <c r="BET90" s="61"/>
      <c r="BEU90" s="61"/>
      <c r="BEV90" s="61"/>
      <c r="BEW90" s="61"/>
      <c r="BEX90" s="61"/>
      <c r="BEY90" s="61"/>
      <c r="BEZ90" s="61"/>
      <c r="BFA90" s="61"/>
      <c r="BFB90" s="61"/>
      <c r="BFC90" s="61"/>
      <c r="BFD90" s="61"/>
      <c r="BFE90" s="61"/>
      <c r="BFF90" s="61"/>
      <c r="BFG90" s="61"/>
      <c r="BFH90" s="61"/>
      <c r="BFI90" s="61"/>
      <c r="BFJ90" s="61"/>
      <c r="BFK90" s="61"/>
      <c r="BFL90" s="61"/>
      <c r="BFM90" s="61"/>
      <c r="BFN90" s="61"/>
      <c r="BFO90" s="61"/>
      <c r="BFP90" s="61"/>
      <c r="BFQ90" s="61"/>
      <c r="BFR90" s="61"/>
      <c r="BFS90" s="61"/>
      <c r="BFT90" s="61"/>
      <c r="BFU90" s="61"/>
      <c r="BFV90" s="61"/>
      <c r="BFW90" s="61"/>
      <c r="BFX90" s="61"/>
      <c r="BFY90" s="61"/>
      <c r="BFZ90" s="61"/>
      <c r="BGA90" s="61"/>
      <c r="BGB90" s="61"/>
      <c r="BGC90" s="61"/>
      <c r="BGD90" s="61"/>
      <c r="BGE90" s="61"/>
      <c r="BGF90" s="61"/>
      <c r="BGG90" s="61"/>
      <c r="BGH90" s="61"/>
      <c r="BGI90" s="61"/>
      <c r="BGJ90" s="61"/>
      <c r="BGK90" s="61"/>
      <c r="BGL90" s="61"/>
      <c r="BGM90" s="61"/>
      <c r="BGN90" s="61"/>
      <c r="BGO90" s="61"/>
      <c r="BGP90" s="61"/>
      <c r="BGQ90" s="61"/>
      <c r="BGR90" s="61"/>
      <c r="BGS90" s="61"/>
      <c r="BGT90" s="61"/>
      <c r="BGU90" s="61"/>
      <c r="BGV90" s="61"/>
      <c r="BGW90" s="61"/>
      <c r="BGX90" s="61"/>
      <c r="BGY90" s="61"/>
      <c r="BGZ90" s="61"/>
      <c r="BHA90" s="61"/>
      <c r="BHB90" s="61"/>
      <c r="BHC90" s="61"/>
      <c r="BHD90" s="61"/>
      <c r="BHE90" s="61"/>
      <c r="BHF90" s="61"/>
      <c r="BHG90" s="61"/>
      <c r="BHH90" s="61"/>
      <c r="BHI90" s="61"/>
      <c r="BHJ90" s="61"/>
      <c r="BHK90" s="61"/>
      <c r="BHL90" s="61"/>
      <c r="BHM90" s="61"/>
      <c r="BHN90" s="61"/>
      <c r="BHO90" s="61"/>
      <c r="BHP90" s="61"/>
      <c r="BHQ90" s="61"/>
      <c r="BHR90" s="61"/>
      <c r="BHS90" s="61"/>
      <c r="BHT90" s="61"/>
      <c r="BHU90" s="61"/>
      <c r="BHV90" s="61"/>
      <c r="BHW90" s="61"/>
      <c r="BHX90" s="61"/>
      <c r="BHY90" s="61"/>
      <c r="BHZ90" s="61"/>
      <c r="BIA90" s="61"/>
      <c r="BIB90" s="61"/>
      <c r="BIC90" s="61"/>
      <c r="BID90" s="61"/>
      <c r="BIE90" s="61"/>
      <c r="BIF90" s="61"/>
      <c r="BIG90" s="61"/>
      <c r="BIH90" s="61"/>
      <c r="BII90" s="61"/>
      <c r="BIJ90" s="61"/>
      <c r="BIK90" s="61"/>
      <c r="BIL90" s="61"/>
      <c r="BIM90" s="61"/>
      <c r="BIN90" s="61"/>
      <c r="BIO90" s="61"/>
      <c r="BIP90" s="61"/>
      <c r="BIQ90" s="61"/>
      <c r="BIR90" s="61"/>
      <c r="BIS90" s="61"/>
      <c r="BIT90" s="61"/>
      <c r="BIU90" s="61"/>
      <c r="BIV90" s="61"/>
      <c r="BIW90" s="61"/>
      <c r="BIX90" s="61"/>
      <c r="BIY90" s="61"/>
      <c r="BIZ90" s="61"/>
      <c r="BJA90" s="61"/>
      <c r="BJB90" s="61"/>
      <c r="BJC90" s="61"/>
      <c r="BJD90" s="61"/>
      <c r="BJE90" s="61"/>
      <c r="BJF90" s="61"/>
      <c r="BJG90" s="61"/>
      <c r="BJH90" s="61"/>
      <c r="BJI90" s="61"/>
      <c r="BJJ90" s="61"/>
      <c r="BJK90" s="61"/>
      <c r="BJL90" s="61"/>
      <c r="BJM90" s="61"/>
      <c r="BJN90" s="61"/>
      <c r="BJO90" s="61"/>
      <c r="BJP90" s="61"/>
      <c r="BJQ90" s="61"/>
      <c r="BJR90" s="61"/>
      <c r="BJS90" s="61"/>
      <c r="BJT90" s="61"/>
      <c r="BJU90" s="61"/>
      <c r="BJV90" s="61"/>
      <c r="BJW90" s="61"/>
      <c r="BJX90" s="61"/>
      <c r="BJY90" s="61"/>
      <c r="BJZ90" s="61"/>
      <c r="BKA90" s="61"/>
      <c r="BKB90" s="61"/>
      <c r="BKC90" s="61"/>
      <c r="BKD90" s="61"/>
      <c r="BKE90" s="61"/>
      <c r="BKF90" s="61"/>
      <c r="BKG90" s="61"/>
      <c r="BKH90" s="61"/>
      <c r="BKI90" s="61"/>
      <c r="BKJ90" s="61"/>
      <c r="BKK90" s="61"/>
      <c r="BKL90" s="61"/>
      <c r="BKM90" s="61"/>
      <c r="BKN90" s="61"/>
      <c r="BKO90" s="61"/>
      <c r="BKP90" s="61"/>
      <c r="BKQ90" s="61"/>
      <c r="BKR90" s="61"/>
      <c r="BKS90" s="61"/>
      <c r="BKT90" s="61"/>
      <c r="BKU90" s="61"/>
      <c r="BKV90" s="61"/>
      <c r="BKW90" s="61"/>
      <c r="BKX90" s="61"/>
      <c r="BKY90" s="61"/>
      <c r="BKZ90" s="61"/>
      <c r="BLA90" s="61"/>
      <c r="BLB90" s="61"/>
      <c r="BLC90" s="61"/>
      <c r="BLD90" s="61"/>
      <c r="BLE90" s="61"/>
      <c r="BLF90" s="61"/>
      <c r="BLG90" s="61"/>
      <c r="BLH90" s="61"/>
      <c r="BLI90" s="61"/>
      <c r="BLJ90" s="61"/>
      <c r="BLK90" s="61"/>
      <c r="BLL90" s="61"/>
      <c r="BLM90" s="61"/>
      <c r="BLN90" s="61"/>
      <c r="BLO90" s="61"/>
      <c r="BLP90" s="61"/>
      <c r="BLQ90" s="61"/>
      <c r="BLR90" s="61"/>
      <c r="BLS90" s="61"/>
      <c r="BLT90" s="61"/>
      <c r="BLU90" s="61"/>
      <c r="BLV90" s="61"/>
      <c r="BLW90" s="61"/>
      <c r="BLX90" s="61"/>
      <c r="BLY90" s="61"/>
      <c r="BLZ90" s="61"/>
      <c r="BMA90" s="61"/>
      <c r="BMB90" s="61"/>
      <c r="BMC90" s="61"/>
      <c r="BMD90" s="61"/>
      <c r="BME90" s="61"/>
      <c r="BMF90" s="61"/>
      <c r="BMG90" s="61"/>
      <c r="BMH90" s="61"/>
      <c r="BMI90" s="61"/>
      <c r="BMJ90" s="61"/>
      <c r="BMK90" s="61"/>
      <c r="BML90" s="61"/>
      <c r="BMM90" s="61"/>
      <c r="BMN90" s="61"/>
      <c r="BMO90" s="61"/>
      <c r="BMP90" s="61"/>
      <c r="BMQ90" s="61"/>
      <c r="BMR90" s="61"/>
      <c r="BMS90" s="61"/>
      <c r="BMT90" s="61"/>
      <c r="BMU90" s="61"/>
      <c r="BMV90" s="61"/>
      <c r="BMW90" s="61"/>
      <c r="BMX90" s="61"/>
      <c r="BMY90" s="61"/>
      <c r="BMZ90" s="61"/>
      <c r="BNA90" s="61"/>
      <c r="BNB90" s="61"/>
      <c r="BNC90" s="61"/>
      <c r="BND90" s="61"/>
      <c r="BNE90" s="61"/>
      <c r="BNF90" s="61"/>
      <c r="BNG90" s="61"/>
      <c r="BNH90" s="61"/>
      <c r="BNI90" s="61"/>
      <c r="BNJ90" s="61"/>
      <c r="BNK90" s="61"/>
      <c r="BNL90" s="61"/>
      <c r="BNM90" s="61"/>
      <c r="BNN90" s="61"/>
      <c r="BNO90" s="61"/>
      <c r="BNP90" s="61"/>
      <c r="BNQ90" s="61"/>
      <c r="BNR90" s="61"/>
      <c r="BNS90" s="61"/>
      <c r="BNT90" s="61"/>
      <c r="BNU90" s="61"/>
      <c r="BNV90" s="61"/>
      <c r="BNW90" s="61"/>
      <c r="BNX90" s="61"/>
      <c r="BNY90" s="61"/>
      <c r="BNZ90" s="61"/>
      <c r="BOA90" s="61"/>
      <c r="BOB90" s="61"/>
      <c r="BOC90" s="61"/>
      <c r="BOD90" s="61"/>
      <c r="BOE90" s="61"/>
      <c r="BOF90" s="61"/>
      <c r="BOG90" s="61"/>
      <c r="BOH90" s="61"/>
      <c r="BOI90" s="61"/>
      <c r="BOJ90" s="61"/>
      <c r="BOK90" s="61"/>
      <c r="BOL90" s="61"/>
      <c r="BOM90" s="61"/>
      <c r="BON90" s="61"/>
      <c r="BOO90" s="61"/>
      <c r="BOP90" s="61"/>
      <c r="BOQ90" s="61"/>
      <c r="BOR90" s="61"/>
      <c r="BOS90" s="61"/>
      <c r="BOT90" s="61"/>
      <c r="BOU90" s="61"/>
      <c r="BOV90" s="61"/>
      <c r="BOW90" s="61"/>
      <c r="BOX90" s="61"/>
      <c r="BOY90" s="61"/>
      <c r="BOZ90" s="61"/>
      <c r="BPA90" s="61"/>
      <c r="BPB90" s="61"/>
      <c r="BPC90" s="61"/>
      <c r="BPD90" s="61"/>
      <c r="BPE90" s="61"/>
      <c r="BPF90" s="61"/>
      <c r="BPG90" s="61"/>
      <c r="BPH90" s="61"/>
      <c r="BPI90" s="61"/>
      <c r="BPJ90" s="61"/>
      <c r="BPK90" s="61"/>
      <c r="BPL90" s="61"/>
      <c r="BPM90" s="61"/>
      <c r="BPN90" s="61"/>
      <c r="BPO90" s="61"/>
      <c r="BPP90" s="61"/>
      <c r="BPQ90" s="61"/>
      <c r="BPR90" s="61"/>
      <c r="BPS90" s="61"/>
      <c r="BPT90" s="61"/>
      <c r="BPU90" s="61"/>
      <c r="BPV90" s="61"/>
      <c r="BPW90" s="61"/>
      <c r="BPX90" s="61"/>
      <c r="BPY90" s="61"/>
      <c r="BPZ90" s="61"/>
      <c r="BQA90" s="61"/>
      <c r="BQB90" s="61"/>
      <c r="BQC90" s="61"/>
      <c r="BQD90" s="61"/>
      <c r="BQE90" s="61"/>
      <c r="BQF90" s="61"/>
      <c r="BQG90" s="61"/>
      <c r="BQH90" s="61"/>
      <c r="BQI90" s="61"/>
      <c r="BQJ90" s="61"/>
      <c r="BQK90" s="61"/>
      <c r="BQL90" s="61"/>
      <c r="BQM90" s="61"/>
      <c r="BQN90" s="61"/>
      <c r="BQO90" s="61"/>
      <c r="BQP90" s="61"/>
      <c r="BQQ90" s="61"/>
      <c r="BQR90" s="61"/>
      <c r="BQS90" s="61"/>
      <c r="BQT90" s="61"/>
      <c r="BQU90" s="61"/>
      <c r="BQV90" s="61"/>
      <c r="BQW90" s="61"/>
      <c r="BQX90" s="61"/>
      <c r="BQY90" s="61"/>
      <c r="BQZ90" s="61"/>
      <c r="BRA90" s="61"/>
      <c r="BRB90" s="61"/>
      <c r="BRC90" s="61"/>
      <c r="BRD90" s="61"/>
      <c r="BRE90" s="61"/>
      <c r="BRF90" s="61"/>
      <c r="BRG90" s="61"/>
      <c r="BRH90" s="61"/>
      <c r="BRI90" s="61"/>
      <c r="BRJ90" s="61"/>
      <c r="BRK90" s="61"/>
      <c r="BRL90" s="61"/>
      <c r="BRM90" s="61"/>
      <c r="BRN90" s="61"/>
      <c r="BRO90" s="61"/>
      <c r="BRP90" s="61"/>
      <c r="BRQ90" s="61"/>
      <c r="BRR90" s="61"/>
      <c r="BRS90" s="61"/>
      <c r="BRT90" s="61"/>
      <c r="BRU90" s="61"/>
      <c r="BRV90" s="61"/>
      <c r="BRW90" s="61"/>
      <c r="BRX90" s="61"/>
      <c r="BRY90" s="61"/>
      <c r="BRZ90" s="61"/>
      <c r="BSA90" s="61"/>
      <c r="BSB90" s="61"/>
      <c r="BSC90" s="61"/>
      <c r="BSD90" s="61"/>
      <c r="BSE90" s="61"/>
      <c r="BSF90" s="61"/>
      <c r="BSG90" s="61"/>
      <c r="BSH90" s="61"/>
      <c r="BSI90" s="61"/>
      <c r="BSJ90" s="61"/>
      <c r="BSK90" s="61"/>
      <c r="BSL90" s="61"/>
      <c r="BSM90" s="61"/>
      <c r="BSN90" s="61"/>
      <c r="BSO90" s="61"/>
      <c r="BSP90" s="61"/>
      <c r="BSQ90" s="61"/>
      <c r="BSR90" s="61"/>
      <c r="BSS90" s="61"/>
      <c r="BST90" s="61"/>
      <c r="BSU90" s="61"/>
      <c r="BSV90" s="61"/>
      <c r="BSW90" s="61"/>
      <c r="BSX90" s="61"/>
      <c r="BSY90" s="61"/>
      <c r="BSZ90" s="61"/>
      <c r="BTA90" s="61"/>
      <c r="BTB90" s="61"/>
      <c r="BTC90" s="61"/>
      <c r="BTD90" s="61"/>
      <c r="BTE90" s="61"/>
      <c r="BTF90" s="61"/>
      <c r="BTG90" s="61"/>
      <c r="BTH90" s="61"/>
      <c r="BTI90" s="61"/>
      <c r="BTJ90" s="61"/>
      <c r="BTK90" s="61"/>
      <c r="BTL90" s="61"/>
      <c r="BTM90" s="61"/>
      <c r="BTN90" s="61"/>
      <c r="BTO90" s="61"/>
      <c r="BTP90" s="61"/>
      <c r="BTQ90" s="61"/>
      <c r="BTR90" s="61"/>
      <c r="BTS90" s="61"/>
      <c r="BTT90" s="61"/>
      <c r="BTU90" s="61"/>
      <c r="BTV90" s="61"/>
      <c r="BTW90" s="61"/>
      <c r="BTX90" s="61"/>
      <c r="BTY90" s="61"/>
      <c r="BTZ90" s="61"/>
      <c r="BUA90" s="61"/>
      <c r="BUB90" s="61"/>
      <c r="BUC90" s="61"/>
      <c r="BUD90" s="61"/>
      <c r="BUE90" s="61"/>
      <c r="BUF90" s="61"/>
      <c r="BUG90" s="61"/>
      <c r="BUH90" s="61"/>
      <c r="BUI90" s="61"/>
      <c r="BUJ90" s="61"/>
      <c r="BUK90" s="61"/>
      <c r="BUL90" s="61"/>
      <c r="BUM90" s="61"/>
      <c r="BUN90" s="61"/>
      <c r="BUO90" s="61"/>
      <c r="BUP90" s="61"/>
      <c r="BUQ90" s="61"/>
      <c r="BUR90" s="61"/>
      <c r="BUS90" s="61"/>
      <c r="BUT90" s="61"/>
      <c r="BUU90" s="61"/>
      <c r="BUV90" s="61"/>
      <c r="BUW90" s="61"/>
      <c r="BUX90" s="61"/>
      <c r="BUY90" s="61"/>
      <c r="BUZ90" s="61"/>
      <c r="BVA90" s="61"/>
      <c r="BVB90" s="61"/>
      <c r="BVC90" s="61"/>
      <c r="BVD90" s="61"/>
      <c r="BVE90" s="61"/>
      <c r="BVF90" s="61"/>
      <c r="BVG90" s="61"/>
      <c r="BVH90" s="61"/>
      <c r="BVI90" s="61"/>
      <c r="BVJ90" s="61"/>
      <c r="BVK90" s="61"/>
      <c r="BVL90" s="61"/>
      <c r="BVM90" s="61"/>
      <c r="BVN90" s="61"/>
      <c r="BVO90" s="61"/>
      <c r="BVP90" s="61"/>
      <c r="BVQ90" s="61"/>
      <c r="BVR90" s="61"/>
      <c r="BVS90" s="61"/>
      <c r="BVT90" s="61"/>
      <c r="BVU90" s="61"/>
      <c r="BVV90" s="61"/>
      <c r="BVW90" s="61"/>
      <c r="BVX90" s="61"/>
      <c r="BVY90" s="61"/>
      <c r="BVZ90" s="61"/>
      <c r="BWA90" s="61"/>
      <c r="BWB90" s="61"/>
      <c r="BWC90" s="61"/>
      <c r="BWD90" s="61"/>
      <c r="BWE90" s="61"/>
      <c r="BWF90" s="61"/>
      <c r="BWG90" s="61"/>
      <c r="BWH90" s="61"/>
      <c r="BWI90" s="61"/>
      <c r="BWJ90" s="61"/>
      <c r="BWK90" s="61"/>
      <c r="BWL90" s="61"/>
      <c r="BWM90" s="61"/>
      <c r="BWN90" s="61"/>
      <c r="BWO90" s="61"/>
      <c r="BWP90" s="61"/>
      <c r="BWQ90" s="61"/>
      <c r="BWR90" s="61"/>
      <c r="BWS90" s="61"/>
      <c r="BWT90" s="61"/>
      <c r="BWU90" s="61"/>
      <c r="BWV90" s="61"/>
      <c r="BWW90" s="61"/>
      <c r="BWX90" s="61"/>
      <c r="BWY90" s="61"/>
      <c r="BWZ90" s="61"/>
      <c r="BXA90" s="61"/>
      <c r="BXB90" s="61"/>
      <c r="BXC90" s="61"/>
      <c r="BXD90" s="61"/>
      <c r="BXE90" s="61"/>
      <c r="BXF90" s="61"/>
      <c r="BXG90" s="61"/>
      <c r="BXH90" s="61"/>
      <c r="BXI90" s="61"/>
      <c r="BXJ90" s="61"/>
      <c r="BXK90" s="61"/>
      <c r="BXL90" s="61"/>
      <c r="BXM90" s="61"/>
      <c r="BXN90" s="61"/>
      <c r="BXO90" s="61"/>
      <c r="BXP90" s="61"/>
      <c r="BXQ90" s="61"/>
      <c r="BXR90" s="61"/>
      <c r="BXS90" s="61"/>
      <c r="BXT90" s="61"/>
      <c r="BXU90" s="61"/>
      <c r="BXV90" s="61"/>
      <c r="BXW90" s="61"/>
      <c r="BXX90" s="61"/>
      <c r="BXY90" s="61"/>
      <c r="BXZ90" s="61"/>
      <c r="BYA90" s="61"/>
      <c r="BYB90" s="61"/>
      <c r="BYC90" s="61"/>
      <c r="BYD90" s="61"/>
      <c r="BYE90" s="61"/>
      <c r="BYF90" s="61"/>
      <c r="BYG90" s="61"/>
      <c r="BYH90" s="61"/>
      <c r="BYI90" s="61"/>
      <c r="BYJ90" s="61"/>
      <c r="BYK90" s="61"/>
      <c r="BYL90" s="61"/>
      <c r="BYM90" s="61"/>
      <c r="BYN90" s="61"/>
      <c r="BYO90" s="61"/>
      <c r="BYP90" s="61"/>
      <c r="BYQ90" s="61"/>
      <c r="BYR90" s="61"/>
      <c r="BYS90" s="61"/>
      <c r="BYT90" s="61"/>
      <c r="BYU90" s="61"/>
      <c r="BYV90" s="61"/>
      <c r="BYW90" s="61"/>
      <c r="BYX90" s="61"/>
      <c r="BYY90" s="61"/>
      <c r="BYZ90" s="61"/>
      <c r="BZA90" s="61"/>
      <c r="BZB90" s="61"/>
      <c r="BZC90" s="61"/>
      <c r="BZD90" s="61"/>
      <c r="BZE90" s="61"/>
      <c r="BZF90" s="61"/>
      <c r="BZG90" s="61"/>
      <c r="BZH90" s="61"/>
      <c r="BZI90" s="61"/>
      <c r="BZJ90" s="61"/>
      <c r="BZK90" s="61"/>
      <c r="BZL90" s="61"/>
      <c r="BZM90" s="61"/>
      <c r="BZN90" s="61"/>
      <c r="BZO90" s="61"/>
      <c r="BZP90" s="61"/>
      <c r="BZQ90" s="61"/>
      <c r="BZR90" s="61"/>
      <c r="BZS90" s="61"/>
      <c r="BZT90" s="61"/>
      <c r="BZU90" s="61"/>
      <c r="BZV90" s="61"/>
      <c r="BZW90" s="61"/>
      <c r="BZX90" s="61"/>
      <c r="BZY90" s="61"/>
      <c r="BZZ90" s="61"/>
      <c r="CAA90" s="61"/>
      <c r="CAB90" s="61"/>
      <c r="CAC90" s="61"/>
      <c r="CAD90" s="61"/>
      <c r="CAE90" s="61"/>
      <c r="CAF90" s="61"/>
      <c r="CAG90" s="61"/>
      <c r="CAH90" s="61"/>
      <c r="CAI90" s="61"/>
      <c r="CAJ90" s="61"/>
      <c r="CAK90" s="61"/>
      <c r="CAL90" s="61"/>
      <c r="CAM90" s="61"/>
      <c r="CAN90" s="61"/>
      <c r="CAO90" s="61"/>
      <c r="CAP90" s="61"/>
      <c r="CAQ90" s="61"/>
      <c r="CAR90" s="61"/>
      <c r="CAS90" s="61"/>
      <c r="CAT90" s="61"/>
      <c r="CAU90" s="61"/>
      <c r="CAV90" s="61"/>
      <c r="CAW90" s="61"/>
      <c r="CAX90" s="61"/>
      <c r="CAY90" s="61"/>
      <c r="CAZ90" s="61"/>
      <c r="CBA90" s="61"/>
      <c r="CBB90" s="61"/>
      <c r="CBC90" s="61"/>
      <c r="CBD90" s="61"/>
      <c r="CBE90" s="61"/>
      <c r="CBF90" s="61"/>
      <c r="CBG90" s="61"/>
      <c r="CBH90" s="61"/>
      <c r="CBI90" s="61"/>
      <c r="CBJ90" s="61"/>
      <c r="CBK90" s="61"/>
      <c r="CBL90" s="61"/>
      <c r="CBM90" s="61"/>
      <c r="CBN90" s="61"/>
      <c r="CBO90" s="61"/>
      <c r="CBP90" s="61"/>
      <c r="CBQ90" s="61"/>
      <c r="CBR90" s="61"/>
      <c r="CBS90" s="61"/>
      <c r="CBT90" s="61"/>
      <c r="CBU90" s="61"/>
      <c r="CBV90" s="61"/>
      <c r="CBW90" s="61"/>
      <c r="CBX90" s="61"/>
      <c r="CBY90" s="61"/>
      <c r="CBZ90" s="61"/>
      <c r="CCA90" s="61"/>
      <c r="CCB90" s="61"/>
      <c r="CCC90" s="61"/>
      <c r="CCD90" s="61"/>
      <c r="CCE90" s="61"/>
      <c r="CCF90" s="61"/>
      <c r="CCG90" s="61"/>
      <c r="CCH90" s="61"/>
      <c r="CCI90" s="61"/>
      <c r="CCJ90" s="61"/>
      <c r="CCK90" s="61"/>
      <c r="CCL90" s="61"/>
      <c r="CCM90" s="61"/>
      <c r="CCN90" s="61"/>
      <c r="CCO90" s="61"/>
      <c r="CCP90" s="61"/>
      <c r="CCQ90" s="61"/>
      <c r="CCR90" s="61"/>
      <c r="CCS90" s="61"/>
      <c r="CCT90" s="61"/>
      <c r="CCU90" s="61"/>
      <c r="CCV90" s="61"/>
      <c r="CCW90" s="61"/>
      <c r="CCX90" s="61"/>
      <c r="CCY90" s="61"/>
      <c r="CCZ90" s="61"/>
      <c r="CDA90" s="61"/>
      <c r="CDB90" s="61"/>
      <c r="CDC90" s="61"/>
      <c r="CDD90" s="61"/>
      <c r="CDE90" s="61"/>
      <c r="CDF90" s="61"/>
      <c r="CDG90" s="61"/>
      <c r="CDH90" s="61"/>
      <c r="CDI90" s="61"/>
      <c r="CDJ90" s="61"/>
      <c r="CDK90" s="61"/>
      <c r="CDL90" s="61"/>
      <c r="CDM90" s="61"/>
      <c r="CDN90" s="61"/>
      <c r="CDO90" s="61"/>
      <c r="CDP90" s="61"/>
      <c r="CDQ90" s="61"/>
      <c r="CDR90" s="61"/>
      <c r="CDS90" s="61"/>
      <c r="CDT90" s="61"/>
      <c r="CDU90" s="61"/>
      <c r="CDV90" s="61"/>
      <c r="CDW90" s="61"/>
      <c r="CDX90" s="61"/>
      <c r="CDY90" s="61"/>
      <c r="CDZ90" s="61"/>
      <c r="CEA90" s="61"/>
      <c r="CEB90" s="61"/>
      <c r="CEC90" s="61"/>
      <c r="CED90" s="61"/>
      <c r="CEE90" s="61"/>
      <c r="CEF90" s="61"/>
      <c r="CEG90" s="61"/>
      <c r="CEH90" s="61"/>
      <c r="CEI90" s="61"/>
      <c r="CEJ90" s="61"/>
      <c r="CEK90" s="61"/>
      <c r="CEL90" s="61"/>
      <c r="CEM90" s="61"/>
      <c r="CEN90" s="61"/>
      <c r="CEO90" s="61"/>
      <c r="CEP90" s="61"/>
      <c r="CEQ90" s="61"/>
      <c r="CER90" s="61"/>
      <c r="CES90" s="61"/>
      <c r="CET90" s="61"/>
      <c r="CEU90" s="61"/>
      <c r="CEV90" s="61"/>
      <c r="CEW90" s="61"/>
      <c r="CEX90" s="61"/>
      <c r="CEY90" s="61"/>
      <c r="CEZ90" s="61"/>
      <c r="CFA90" s="61"/>
      <c r="CFB90" s="61"/>
      <c r="CFC90" s="61"/>
      <c r="CFD90" s="61"/>
      <c r="CFE90" s="61"/>
      <c r="CFF90" s="61"/>
      <c r="CFG90" s="61"/>
      <c r="CFH90" s="61"/>
      <c r="CFI90" s="61"/>
      <c r="CFJ90" s="61"/>
      <c r="CFK90" s="61"/>
      <c r="CFL90" s="61"/>
      <c r="CFM90" s="61"/>
      <c r="CFN90" s="61"/>
      <c r="CFO90" s="61"/>
      <c r="CFP90" s="61"/>
      <c r="CFQ90" s="61"/>
      <c r="CFR90" s="61"/>
      <c r="CFS90" s="61"/>
      <c r="CFT90" s="61"/>
      <c r="CFU90" s="61"/>
      <c r="CFV90" s="61"/>
      <c r="CFW90" s="61"/>
      <c r="CFX90" s="61"/>
      <c r="CFY90" s="61"/>
      <c r="CFZ90" s="61"/>
      <c r="CGA90" s="61"/>
      <c r="CGB90" s="61"/>
      <c r="CGC90" s="61"/>
      <c r="CGD90" s="61"/>
      <c r="CGE90" s="61"/>
      <c r="CGF90" s="61"/>
      <c r="CGG90" s="61"/>
      <c r="CGH90" s="61"/>
      <c r="CGI90" s="61"/>
      <c r="CGJ90" s="61"/>
      <c r="CGK90" s="61"/>
      <c r="CGL90" s="61"/>
      <c r="CGM90" s="61"/>
      <c r="CGN90" s="61"/>
      <c r="CGO90" s="61"/>
      <c r="CGP90" s="61"/>
      <c r="CGQ90" s="61"/>
      <c r="CGR90" s="61"/>
      <c r="CGS90" s="61"/>
      <c r="CGT90" s="61"/>
      <c r="CGU90" s="61"/>
      <c r="CGV90" s="61"/>
      <c r="CGW90" s="61"/>
      <c r="CGX90" s="61"/>
      <c r="CGY90" s="61"/>
      <c r="CGZ90" s="61"/>
      <c r="CHA90" s="61"/>
      <c r="CHB90" s="61"/>
      <c r="CHC90" s="61"/>
      <c r="CHD90" s="61"/>
      <c r="CHE90" s="61"/>
      <c r="CHF90" s="61"/>
      <c r="CHG90" s="61"/>
      <c r="CHH90" s="61"/>
      <c r="CHI90" s="61"/>
      <c r="CHJ90" s="61"/>
      <c r="CHK90" s="61"/>
      <c r="CHL90" s="61"/>
      <c r="CHM90" s="61"/>
      <c r="CHN90" s="61"/>
      <c r="CHO90" s="61"/>
      <c r="CHP90" s="61"/>
      <c r="CHQ90" s="61"/>
      <c r="CHR90" s="61"/>
      <c r="CHS90" s="61"/>
      <c r="CHT90" s="61"/>
      <c r="CHU90" s="61"/>
      <c r="CHV90" s="61"/>
      <c r="CHW90" s="61"/>
      <c r="CHX90" s="61"/>
      <c r="CHY90" s="61"/>
      <c r="CHZ90" s="61"/>
      <c r="CIA90" s="61"/>
      <c r="CIB90" s="61"/>
      <c r="CIC90" s="61"/>
      <c r="CID90" s="61"/>
      <c r="CIE90" s="61"/>
      <c r="CIF90" s="61"/>
      <c r="CIG90" s="61"/>
      <c r="CIH90" s="61"/>
      <c r="CII90" s="61"/>
      <c r="CIJ90" s="61"/>
      <c r="CIK90" s="61"/>
      <c r="CIL90" s="61"/>
      <c r="CIM90" s="61"/>
      <c r="CIN90" s="61"/>
      <c r="CIO90" s="61"/>
      <c r="CIP90" s="61"/>
      <c r="CIQ90" s="61"/>
      <c r="CIR90" s="61"/>
      <c r="CIS90" s="61"/>
      <c r="CIT90" s="61"/>
      <c r="CIU90" s="61"/>
      <c r="CIV90" s="61"/>
      <c r="CIW90" s="61"/>
      <c r="CIX90" s="61"/>
      <c r="CIY90" s="61"/>
      <c r="CIZ90" s="61"/>
      <c r="CJA90" s="61"/>
      <c r="CJB90" s="61"/>
      <c r="CJC90" s="61"/>
      <c r="CJD90" s="61"/>
      <c r="CJE90" s="61"/>
      <c r="CJF90" s="61"/>
      <c r="CJG90" s="61"/>
      <c r="CJH90" s="61"/>
      <c r="CJI90" s="61"/>
      <c r="CJJ90" s="61"/>
      <c r="CJK90" s="61"/>
      <c r="CJL90" s="61"/>
      <c r="CJM90" s="61"/>
      <c r="CJN90" s="61"/>
      <c r="CJO90" s="61"/>
      <c r="CJP90" s="61"/>
      <c r="CJQ90" s="61"/>
      <c r="CJR90" s="61"/>
      <c r="CJS90" s="61"/>
      <c r="CJT90" s="61"/>
      <c r="CJU90" s="61"/>
      <c r="CJV90" s="61"/>
      <c r="CJW90" s="61"/>
      <c r="CJX90" s="61"/>
      <c r="CJY90" s="61"/>
      <c r="CJZ90" s="61"/>
      <c r="CKA90" s="61"/>
      <c r="CKB90" s="61"/>
      <c r="CKC90" s="61"/>
      <c r="CKD90" s="61"/>
      <c r="CKE90" s="61"/>
      <c r="CKF90" s="61"/>
      <c r="CKG90" s="61"/>
      <c r="CKH90" s="61"/>
      <c r="CKI90" s="61"/>
      <c r="CKJ90" s="61"/>
      <c r="CKK90" s="61"/>
      <c r="CKL90" s="61"/>
      <c r="CKM90" s="61"/>
      <c r="CKN90" s="61"/>
      <c r="CKO90" s="61"/>
      <c r="CKP90" s="61"/>
      <c r="CKQ90" s="61"/>
      <c r="CKR90" s="61"/>
      <c r="CKS90" s="61"/>
      <c r="CKT90" s="61"/>
      <c r="CKU90" s="61"/>
      <c r="CKV90" s="61"/>
      <c r="CKW90" s="61"/>
      <c r="CKX90" s="61"/>
      <c r="CKY90" s="61"/>
      <c r="CKZ90" s="61"/>
      <c r="CLA90" s="61"/>
      <c r="CLB90" s="61"/>
      <c r="CLC90" s="61"/>
      <c r="CLD90" s="61"/>
      <c r="CLE90" s="61"/>
      <c r="CLF90" s="61"/>
      <c r="CLG90" s="61"/>
      <c r="CLH90" s="61"/>
      <c r="CLI90" s="61"/>
      <c r="CLJ90" s="61"/>
      <c r="CLK90" s="61"/>
      <c r="CLL90" s="61"/>
      <c r="CLM90" s="61"/>
      <c r="CLN90" s="61"/>
      <c r="CLO90" s="61"/>
      <c r="CLP90" s="61"/>
      <c r="CLQ90" s="61"/>
      <c r="CLR90" s="61"/>
      <c r="CLS90" s="61"/>
      <c r="CLT90" s="61"/>
      <c r="CLU90" s="61"/>
      <c r="CLV90" s="61"/>
      <c r="CLW90" s="61"/>
      <c r="CLX90" s="61"/>
      <c r="CLY90" s="61"/>
      <c r="CLZ90" s="61"/>
      <c r="CMA90" s="61"/>
      <c r="CMB90" s="61"/>
      <c r="CMC90" s="61"/>
      <c r="CMD90" s="61"/>
      <c r="CME90" s="61"/>
      <c r="CMF90" s="61"/>
      <c r="CMG90" s="61"/>
      <c r="CMH90" s="61"/>
      <c r="CMI90" s="61"/>
      <c r="CMJ90" s="61"/>
      <c r="CMK90" s="61"/>
      <c r="CML90" s="61"/>
      <c r="CMM90" s="61"/>
      <c r="CMN90" s="61"/>
      <c r="CMO90" s="61"/>
      <c r="CMP90" s="61"/>
      <c r="CMQ90" s="61"/>
      <c r="CMR90" s="61"/>
      <c r="CMS90" s="61"/>
      <c r="CMT90" s="61"/>
      <c r="CMU90" s="61"/>
      <c r="CMV90" s="61"/>
      <c r="CMW90" s="61"/>
      <c r="CMX90" s="61"/>
      <c r="CMY90" s="61"/>
      <c r="CMZ90" s="61"/>
      <c r="CNA90" s="61"/>
      <c r="CNB90" s="61"/>
      <c r="CNC90" s="61"/>
      <c r="CND90" s="61"/>
      <c r="CNE90" s="61"/>
      <c r="CNF90" s="61"/>
      <c r="CNG90" s="61"/>
      <c r="CNH90" s="61"/>
      <c r="CNI90" s="61"/>
      <c r="CNJ90" s="61"/>
      <c r="CNK90" s="61"/>
      <c r="CNL90" s="61"/>
      <c r="CNM90" s="61"/>
      <c r="CNN90" s="61"/>
      <c r="CNO90" s="61"/>
      <c r="CNP90" s="61"/>
      <c r="CNQ90" s="61"/>
      <c r="CNR90" s="61"/>
      <c r="CNS90" s="61"/>
      <c r="CNT90" s="61"/>
      <c r="CNU90" s="61"/>
      <c r="CNV90" s="61"/>
      <c r="CNW90" s="61"/>
      <c r="CNX90" s="61"/>
      <c r="CNY90" s="61"/>
      <c r="CNZ90" s="61"/>
      <c r="COA90" s="61"/>
      <c r="COB90" s="61"/>
      <c r="COC90" s="61"/>
      <c r="COD90" s="61"/>
      <c r="COE90" s="61"/>
      <c r="COF90" s="61"/>
      <c r="COG90" s="61"/>
      <c r="COH90" s="61"/>
      <c r="COI90" s="61"/>
      <c r="COJ90" s="61"/>
      <c r="COK90" s="61"/>
      <c r="COL90" s="61"/>
      <c r="COM90" s="61"/>
      <c r="CON90" s="61"/>
      <c r="COO90" s="61"/>
      <c r="COP90" s="61"/>
      <c r="COQ90" s="61"/>
      <c r="COR90" s="61"/>
      <c r="COS90" s="61"/>
      <c r="COT90" s="61"/>
      <c r="COU90" s="61"/>
      <c r="COV90" s="61"/>
      <c r="COW90" s="61"/>
      <c r="COX90" s="61"/>
      <c r="COY90" s="61"/>
      <c r="COZ90" s="61"/>
      <c r="CPA90" s="61"/>
      <c r="CPB90" s="61"/>
      <c r="CPC90" s="61"/>
      <c r="CPD90" s="61"/>
      <c r="CPE90" s="61"/>
      <c r="CPF90" s="61"/>
      <c r="CPG90" s="61"/>
      <c r="CPH90" s="61"/>
      <c r="CPI90" s="61"/>
      <c r="CPJ90" s="61"/>
      <c r="CPK90" s="61"/>
      <c r="CPL90" s="61"/>
      <c r="CPM90" s="61"/>
      <c r="CPN90" s="61"/>
      <c r="CPO90" s="61"/>
      <c r="CPP90" s="61"/>
      <c r="CPQ90" s="61"/>
      <c r="CPR90" s="61"/>
      <c r="CPS90" s="61"/>
      <c r="CPT90" s="61"/>
      <c r="CPU90" s="61"/>
      <c r="CPV90" s="61"/>
      <c r="CPW90" s="61"/>
      <c r="CPX90" s="61"/>
      <c r="CPY90" s="61"/>
      <c r="CPZ90" s="61"/>
      <c r="CQA90" s="61"/>
      <c r="CQB90" s="61"/>
      <c r="CQC90" s="61"/>
      <c r="CQD90" s="61"/>
      <c r="CQE90" s="61"/>
      <c r="CQF90" s="61"/>
      <c r="CQG90" s="61"/>
      <c r="CQH90" s="61"/>
      <c r="CQI90" s="61"/>
      <c r="CQJ90" s="61"/>
      <c r="CQK90" s="61"/>
      <c r="CQL90" s="61"/>
      <c r="CQM90" s="61"/>
      <c r="CQN90" s="61"/>
      <c r="CQO90" s="61"/>
      <c r="CQP90" s="61"/>
      <c r="CQQ90" s="61"/>
      <c r="CQR90" s="61"/>
      <c r="CQS90" s="61"/>
      <c r="CQT90" s="61"/>
      <c r="CQU90" s="61"/>
      <c r="CQV90" s="61"/>
      <c r="CQW90" s="61"/>
      <c r="CQX90" s="61"/>
      <c r="CQY90" s="61"/>
      <c r="CQZ90" s="61"/>
      <c r="CRA90" s="61"/>
      <c r="CRB90" s="61"/>
      <c r="CRC90" s="61"/>
      <c r="CRD90" s="61"/>
      <c r="CRE90" s="61"/>
      <c r="CRF90" s="61"/>
      <c r="CRG90" s="61"/>
      <c r="CRH90" s="61"/>
      <c r="CRI90" s="61"/>
      <c r="CRJ90" s="61"/>
      <c r="CRK90" s="61"/>
      <c r="CRL90" s="61"/>
      <c r="CRM90" s="61"/>
      <c r="CRN90" s="61"/>
      <c r="CRO90" s="61"/>
      <c r="CRP90" s="61"/>
      <c r="CRQ90" s="61"/>
      <c r="CRR90" s="61"/>
      <c r="CRS90" s="61"/>
      <c r="CRT90" s="61"/>
      <c r="CRU90" s="61"/>
      <c r="CRV90" s="61"/>
      <c r="CRW90" s="61"/>
      <c r="CRX90" s="61"/>
      <c r="CRY90" s="61"/>
      <c r="CRZ90" s="61"/>
      <c r="CSA90" s="61"/>
      <c r="CSB90" s="61"/>
      <c r="CSC90" s="61"/>
      <c r="CSD90" s="61"/>
      <c r="CSE90" s="61"/>
      <c r="CSF90" s="61"/>
      <c r="CSG90" s="61"/>
      <c r="CSH90" s="61"/>
      <c r="CSI90" s="61"/>
      <c r="CSJ90" s="61"/>
      <c r="CSK90" s="61"/>
      <c r="CSL90" s="61"/>
      <c r="CSM90" s="61"/>
      <c r="CSN90" s="61"/>
      <c r="CSO90" s="61"/>
      <c r="CSP90" s="61"/>
      <c r="CSQ90" s="61"/>
      <c r="CSR90" s="61"/>
      <c r="CSS90" s="61"/>
      <c r="CST90" s="61"/>
      <c r="CSU90" s="61"/>
      <c r="CSV90" s="61"/>
      <c r="CSW90" s="61"/>
      <c r="CSX90" s="61"/>
      <c r="CSY90" s="61"/>
      <c r="CSZ90" s="61"/>
      <c r="CTA90" s="61"/>
      <c r="CTB90" s="61"/>
      <c r="CTC90" s="61"/>
      <c r="CTD90" s="61"/>
      <c r="CTE90" s="61"/>
      <c r="CTF90" s="61"/>
      <c r="CTG90" s="61"/>
      <c r="CTH90" s="61"/>
      <c r="CTI90" s="61"/>
      <c r="CTJ90" s="61"/>
      <c r="CTK90" s="61"/>
      <c r="CTL90" s="61"/>
      <c r="CTM90" s="61"/>
      <c r="CTN90" s="61"/>
      <c r="CTO90" s="61"/>
      <c r="CTP90" s="61"/>
      <c r="CTQ90" s="61"/>
      <c r="CTR90" s="61"/>
      <c r="CTS90" s="61"/>
      <c r="CTT90" s="61"/>
      <c r="CTU90" s="61"/>
      <c r="CTV90" s="61"/>
      <c r="CTW90" s="61"/>
      <c r="CTX90" s="61"/>
      <c r="CTY90" s="61"/>
      <c r="CTZ90" s="61"/>
      <c r="CUA90" s="61"/>
      <c r="CUB90" s="61"/>
      <c r="CUC90" s="61"/>
      <c r="CUD90" s="61"/>
      <c r="CUE90" s="61"/>
      <c r="CUF90" s="61"/>
      <c r="CUG90" s="61"/>
      <c r="CUH90" s="61"/>
      <c r="CUI90" s="61"/>
      <c r="CUJ90" s="61"/>
      <c r="CUK90" s="61"/>
      <c r="CUL90" s="61"/>
      <c r="CUM90" s="61"/>
      <c r="CUN90" s="61"/>
      <c r="CUO90" s="61"/>
      <c r="CUP90" s="61"/>
      <c r="CUQ90" s="61"/>
      <c r="CUR90" s="61"/>
      <c r="CUS90" s="61"/>
      <c r="CUT90" s="61"/>
      <c r="CUU90" s="61"/>
      <c r="CUV90" s="61"/>
      <c r="CUW90" s="61"/>
      <c r="CUX90" s="61"/>
      <c r="CUY90" s="61"/>
      <c r="CUZ90" s="61"/>
      <c r="CVA90" s="61"/>
      <c r="CVB90" s="61"/>
      <c r="CVC90" s="61"/>
      <c r="CVD90" s="61"/>
      <c r="CVE90" s="61"/>
      <c r="CVF90" s="61"/>
      <c r="CVG90" s="61"/>
      <c r="CVH90" s="61"/>
      <c r="CVI90" s="61"/>
      <c r="CVJ90" s="61"/>
      <c r="CVK90" s="61"/>
      <c r="CVL90" s="61"/>
      <c r="CVM90" s="61"/>
      <c r="CVN90" s="61"/>
      <c r="CVO90" s="61"/>
      <c r="CVP90" s="61"/>
      <c r="CVQ90" s="61"/>
      <c r="CVR90" s="61"/>
      <c r="CVS90" s="61"/>
      <c r="CVT90" s="61"/>
      <c r="CVU90" s="61"/>
      <c r="CVV90" s="61"/>
      <c r="CVW90" s="61"/>
      <c r="CVX90" s="61"/>
      <c r="CVY90" s="61"/>
      <c r="CVZ90" s="61"/>
      <c r="CWA90" s="61"/>
      <c r="CWB90" s="61"/>
      <c r="CWC90" s="61"/>
      <c r="CWD90" s="61"/>
      <c r="CWE90" s="61"/>
      <c r="CWF90" s="61"/>
      <c r="CWG90" s="61"/>
      <c r="CWH90" s="61"/>
      <c r="CWI90" s="61"/>
      <c r="CWJ90" s="61"/>
      <c r="CWK90" s="61"/>
      <c r="CWL90" s="61"/>
      <c r="CWM90" s="61"/>
      <c r="CWN90" s="61"/>
      <c r="CWO90" s="61"/>
      <c r="CWP90" s="61"/>
      <c r="CWQ90" s="61"/>
      <c r="CWR90" s="61"/>
      <c r="CWS90" s="61"/>
      <c r="CWT90" s="61"/>
      <c r="CWU90" s="61"/>
      <c r="CWV90" s="61"/>
      <c r="CWW90" s="61"/>
      <c r="CWX90" s="61"/>
      <c r="CWY90" s="61"/>
      <c r="CWZ90" s="61"/>
      <c r="CXA90" s="61"/>
      <c r="CXB90" s="61"/>
      <c r="CXC90" s="61"/>
      <c r="CXD90" s="61"/>
      <c r="CXE90" s="61"/>
      <c r="CXF90" s="61"/>
      <c r="CXG90" s="61"/>
      <c r="CXH90" s="61"/>
      <c r="CXI90" s="61"/>
      <c r="CXJ90" s="61"/>
      <c r="CXK90" s="61"/>
      <c r="CXL90" s="61"/>
      <c r="CXM90" s="61"/>
      <c r="CXN90" s="61"/>
      <c r="CXO90" s="61"/>
      <c r="CXP90" s="61"/>
      <c r="CXQ90" s="61"/>
      <c r="CXR90" s="61"/>
      <c r="CXS90" s="61"/>
      <c r="CXT90" s="61"/>
      <c r="CXU90" s="61"/>
      <c r="CXV90" s="61"/>
      <c r="CXW90" s="61"/>
      <c r="CXX90" s="61"/>
      <c r="CXY90" s="61"/>
      <c r="CXZ90" s="61"/>
      <c r="CYA90" s="61"/>
      <c r="CYB90" s="61"/>
      <c r="CYC90" s="61"/>
      <c r="CYD90" s="61"/>
      <c r="CYE90" s="61"/>
      <c r="CYF90" s="61"/>
      <c r="CYG90" s="61"/>
      <c r="CYH90" s="61"/>
      <c r="CYI90" s="61"/>
      <c r="CYJ90" s="61"/>
      <c r="CYK90" s="61"/>
      <c r="CYL90" s="61"/>
      <c r="CYM90" s="61"/>
      <c r="CYN90" s="61"/>
      <c r="CYO90" s="61"/>
      <c r="CYP90" s="61"/>
      <c r="CYQ90" s="61"/>
      <c r="CYR90" s="61"/>
      <c r="CYS90" s="61"/>
      <c r="CYT90" s="61"/>
      <c r="CYU90" s="61"/>
      <c r="CYV90" s="61"/>
      <c r="CYW90" s="61"/>
      <c r="CYX90" s="61"/>
      <c r="CYY90" s="61"/>
      <c r="CYZ90" s="61"/>
      <c r="CZA90" s="61"/>
      <c r="CZB90" s="61"/>
      <c r="CZC90" s="61"/>
      <c r="CZD90" s="61"/>
      <c r="CZE90" s="61"/>
      <c r="CZF90" s="61"/>
      <c r="CZG90" s="61"/>
      <c r="CZH90" s="61"/>
      <c r="CZI90" s="61"/>
      <c r="CZJ90" s="61"/>
      <c r="CZK90" s="61"/>
      <c r="CZL90" s="61"/>
      <c r="CZM90" s="61"/>
      <c r="CZN90" s="61"/>
      <c r="CZO90" s="61"/>
      <c r="CZP90" s="61"/>
      <c r="CZQ90" s="61"/>
      <c r="CZR90" s="61"/>
      <c r="CZS90" s="61"/>
      <c r="CZT90" s="61"/>
      <c r="CZU90" s="61"/>
      <c r="CZV90" s="61"/>
      <c r="CZW90" s="61"/>
      <c r="CZX90" s="61"/>
      <c r="CZY90" s="61"/>
      <c r="CZZ90" s="61"/>
      <c r="DAA90" s="61"/>
      <c r="DAB90" s="61"/>
      <c r="DAC90" s="61"/>
      <c r="DAD90" s="61"/>
      <c r="DAE90" s="61"/>
      <c r="DAF90" s="61"/>
      <c r="DAG90" s="61"/>
      <c r="DAH90" s="61"/>
      <c r="DAI90" s="61"/>
      <c r="DAJ90" s="61"/>
      <c r="DAK90" s="61"/>
      <c r="DAL90" s="61"/>
      <c r="DAM90" s="61"/>
      <c r="DAN90" s="61"/>
      <c r="DAO90" s="61"/>
      <c r="DAP90" s="61"/>
      <c r="DAQ90" s="61"/>
      <c r="DAR90" s="61"/>
      <c r="DAS90" s="61"/>
      <c r="DAT90" s="61"/>
      <c r="DAU90" s="61"/>
      <c r="DAV90" s="61"/>
      <c r="DAW90" s="61"/>
      <c r="DAX90" s="61"/>
      <c r="DAY90" s="61"/>
      <c r="DAZ90" s="61"/>
      <c r="DBA90" s="61"/>
      <c r="DBB90" s="61"/>
      <c r="DBC90" s="61"/>
      <c r="DBD90" s="61"/>
      <c r="DBE90" s="61"/>
      <c r="DBF90" s="61"/>
      <c r="DBG90" s="61"/>
      <c r="DBH90" s="61"/>
      <c r="DBI90" s="61"/>
      <c r="DBJ90" s="61"/>
      <c r="DBK90" s="61"/>
      <c r="DBL90" s="61"/>
      <c r="DBM90" s="61"/>
      <c r="DBN90" s="61"/>
      <c r="DBO90" s="61"/>
      <c r="DBP90" s="61"/>
      <c r="DBQ90" s="61"/>
      <c r="DBR90" s="61"/>
      <c r="DBS90" s="61"/>
      <c r="DBT90" s="61"/>
      <c r="DBU90" s="61"/>
      <c r="DBV90" s="61"/>
      <c r="DBW90" s="61"/>
      <c r="DBX90" s="61"/>
      <c r="DBY90" s="61"/>
      <c r="DBZ90" s="61"/>
      <c r="DCA90" s="61"/>
      <c r="DCB90" s="61"/>
      <c r="DCC90" s="61"/>
      <c r="DCD90" s="61"/>
      <c r="DCE90" s="61"/>
      <c r="DCF90" s="61"/>
      <c r="DCG90" s="61"/>
      <c r="DCH90" s="61"/>
      <c r="DCI90" s="61"/>
      <c r="DCJ90" s="61"/>
      <c r="DCK90" s="61"/>
      <c r="DCL90" s="61"/>
      <c r="DCM90" s="61"/>
      <c r="DCN90" s="61"/>
      <c r="DCO90" s="61"/>
      <c r="DCP90" s="61"/>
      <c r="DCQ90" s="61"/>
      <c r="DCR90" s="61"/>
      <c r="DCS90" s="61"/>
      <c r="DCT90" s="61"/>
      <c r="DCU90" s="61"/>
      <c r="DCV90" s="61"/>
      <c r="DCW90" s="61"/>
      <c r="DCX90" s="61"/>
      <c r="DCY90" s="61"/>
      <c r="DCZ90" s="61"/>
      <c r="DDA90" s="61"/>
      <c r="DDB90" s="61"/>
      <c r="DDC90" s="61"/>
      <c r="DDD90" s="61"/>
      <c r="DDE90" s="61"/>
      <c r="DDF90" s="61"/>
      <c r="DDG90" s="61"/>
      <c r="DDH90" s="61"/>
      <c r="DDI90" s="61"/>
      <c r="DDJ90" s="61"/>
      <c r="DDK90" s="61"/>
      <c r="DDL90" s="61"/>
      <c r="DDM90" s="61"/>
      <c r="DDN90" s="61"/>
      <c r="DDO90" s="61"/>
      <c r="DDP90" s="61"/>
      <c r="DDQ90" s="61"/>
      <c r="DDR90" s="61"/>
      <c r="DDS90" s="61"/>
      <c r="DDT90" s="61"/>
      <c r="DDU90" s="61"/>
      <c r="DDV90" s="61"/>
      <c r="DDW90" s="61"/>
      <c r="DDX90" s="61"/>
      <c r="DDY90" s="61"/>
      <c r="DDZ90" s="61"/>
      <c r="DEA90" s="61"/>
      <c r="DEB90" s="61"/>
      <c r="DEC90" s="61"/>
      <c r="DED90" s="61"/>
      <c r="DEE90" s="61"/>
      <c r="DEF90" s="61"/>
      <c r="DEG90" s="61"/>
      <c r="DEH90" s="61"/>
      <c r="DEI90" s="61"/>
      <c r="DEJ90" s="61"/>
      <c r="DEK90" s="61"/>
      <c r="DEL90" s="61"/>
      <c r="DEM90" s="61"/>
      <c r="DEN90" s="61"/>
      <c r="DEO90" s="61"/>
      <c r="DEP90" s="61"/>
      <c r="DEQ90" s="61"/>
      <c r="DER90" s="61"/>
      <c r="DES90" s="61"/>
      <c r="DET90" s="61"/>
      <c r="DEU90" s="61"/>
      <c r="DEV90" s="61"/>
      <c r="DEW90" s="61"/>
      <c r="DEX90" s="61"/>
      <c r="DEY90" s="61"/>
      <c r="DEZ90" s="61"/>
      <c r="DFA90" s="61"/>
      <c r="DFB90" s="61"/>
      <c r="DFC90" s="61"/>
      <c r="DFD90" s="61"/>
      <c r="DFE90" s="61"/>
      <c r="DFF90" s="61"/>
      <c r="DFG90" s="61"/>
      <c r="DFH90" s="61"/>
      <c r="DFI90" s="61"/>
      <c r="DFJ90" s="61"/>
      <c r="DFK90" s="61"/>
      <c r="DFL90" s="61"/>
      <c r="DFM90" s="61"/>
      <c r="DFN90" s="61"/>
      <c r="DFO90" s="61"/>
      <c r="DFP90" s="61"/>
      <c r="DFQ90" s="61"/>
      <c r="DFR90" s="61"/>
      <c r="DFS90" s="61"/>
      <c r="DFT90" s="61"/>
      <c r="DFU90" s="61"/>
      <c r="DFV90" s="61"/>
      <c r="DFW90" s="61"/>
      <c r="DFX90" s="61"/>
      <c r="DFY90" s="61"/>
      <c r="DFZ90" s="61"/>
      <c r="DGA90" s="61"/>
      <c r="DGB90" s="61"/>
      <c r="DGC90" s="61"/>
      <c r="DGD90" s="61"/>
      <c r="DGE90" s="61"/>
      <c r="DGF90" s="61"/>
      <c r="DGG90" s="61"/>
      <c r="DGH90" s="61"/>
      <c r="DGI90" s="61"/>
      <c r="DGJ90" s="61"/>
      <c r="DGK90" s="61"/>
      <c r="DGL90" s="61"/>
      <c r="DGM90" s="61"/>
      <c r="DGN90" s="61"/>
      <c r="DGO90" s="61"/>
      <c r="DGP90" s="61"/>
      <c r="DGQ90" s="61"/>
      <c r="DGR90" s="61"/>
      <c r="DGS90" s="61"/>
      <c r="DGT90" s="61"/>
      <c r="DGU90" s="61"/>
      <c r="DGV90" s="61"/>
      <c r="DGW90" s="61"/>
      <c r="DGX90" s="61"/>
      <c r="DGY90" s="61"/>
      <c r="DGZ90" s="61"/>
      <c r="DHA90" s="61"/>
      <c r="DHB90" s="61"/>
      <c r="DHC90" s="61"/>
      <c r="DHD90" s="61"/>
      <c r="DHE90" s="61"/>
      <c r="DHF90" s="61"/>
      <c r="DHG90" s="61"/>
      <c r="DHH90" s="61"/>
      <c r="DHI90" s="61"/>
      <c r="DHJ90" s="61"/>
      <c r="DHK90" s="61"/>
      <c r="DHL90" s="61"/>
      <c r="DHM90" s="61"/>
      <c r="DHN90" s="61"/>
      <c r="DHO90" s="61"/>
      <c r="DHP90" s="61"/>
      <c r="DHQ90" s="61"/>
      <c r="DHR90" s="61"/>
      <c r="DHS90" s="61"/>
      <c r="DHT90" s="61"/>
      <c r="DHU90" s="61"/>
      <c r="DHV90" s="61"/>
      <c r="DHW90" s="61"/>
      <c r="DHX90" s="61"/>
      <c r="DHY90" s="61"/>
      <c r="DHZ90" s="61"/>
      <c r="DIA90" s="61"/>
      <c r="DIB90" s="61"/>
      <c r="DIC90" s="61"/>
      <c r="DID90" s="61"/>
      <c r="DIE90" s="61"/>
      <c r="DIF90" s="61"/>
      <c r="DIG90" s="61"/>
      <c r="DIH90" s="61"/>
      <c r="DII90" s="61"/>
      <c r="DIJ90" s="61"/>
      <c r="DIK90" s="61"/>
      <c r="DIL90" s="61"/>
      <c r="DIM90" s="61"/>
      <c r="DIN90" s="61"/>
      <c r="DIO90" s="61"/>
      <c r="DIP90" s="61"/>
      <c r="DIQ90" s="61"/>
      <c r="DIR90" s="61"/>
      <c r="DIS90" s="61"/>
      <c r="DIT90" s="61"/>
      <c r="DIU90" s="61"/>
      <c r="DIV90" s="61"/>
      <c r="DIW90" s="61"/>
      <c r="DIX90" s="61"/>
      <c r="DIY90" s="61"/>
      <c r="DIZ90" s="61"/>
      <c r="DJA90" s="61"/>
      <c r="DJB90" s="61"/>
      <c r="DJC90" s="61"/>
      <c r="DJD90" s="61"/>
      <c r="DJE90" s="61"/>
      <c r="DJF90" s="61"/>
      <c r="DJG90" s="61"/>
      <c r="DJH90" s="61"/>
      <c r="DJI90" s="61"/>
      <c r="DJJ90" s="61"/>
      <c r="DJK90" s="61"/>
      <c r="DJL90" s="61"/>
      <c r="DJM90" s="61"/>
      <c r="DJN90" s="61"/>
      <c r="DJO90" s="61"/>
      <c r="DJP90" s="61"/>
      <c r="DJQ90" s="61"/>
      <c r="DJR90" s="61"/>
      <c r="DJS90" s="61"/>
      <c r="DJT90" s="61"/>
      <c r="DJU90" s="61"/>
      <c r="DJV90" s="61"/>
      <c r="DJW90" s="61"/>
      <c r="DJX90" s="61"/>
      <c r="DJY90" s="61"/>
      <c r="DJZ90" s="61"/>
      <c r="DKA90" s="61"/>
      <c r="DKB90" s="61"/>
      <c r="DKC90" s="61"/>
      <c r="DKD90" s="61"/>
      <c r="DKE90" s="61"/>
      <c r="DKF90" s="61"/>
      <c r="DKG90" s="61"/>
      <c r="DKH90" s="61"/>
      <c r="DKI90" s="61"/>
      <c r="DKJ90" s="61"/>
      <c r="DKK90" s="61"/>
      <c r="DKL90" s="61"/>
      <c r="DKM90" s="61"/>
      <c r="DKN90" s="61"/>
      <c r="DKO90" s="61"/>
      <c r="DKP90" s="61"/>
      <c r="DKQ90" s="61"/>
      <c r="DKR90" s="61"/>
      <c r="DKS90" s="61"/>
      <c r="DKT90" s="61"/>
      <c r="DKU90" s="61"/>
      <c r="DKV90" s="61"/>
      <c r="DKW90" s="61"/>
      <c r="DKX90" s="61"/>
      <c r="DKY90" s="61"/>
      <c r="DKZ90" s="61"/>
      <c r="DLA90" s="61"/>
      <c r="DLB90" s="61"/>
      <c r="DLC90" s="61"/>
      <c r="DLD90" s="61"/>
      <c r="DLE90" s="61"/>
      <c r="DLF90" s="61"/>
      <c r="DLG90" s="61"/>
      <c r="DLH90" s="61"/>
      <c r="DLI90" s="61"/>
      <c r="DLJ90" s="61"/>
      <c r="DLK90" s="61"/>
      <c r="DLL90" s="61"/>
      <c r="DLM90" s="61"/>
      <c r="DLN90" s="61"/>
      <c r="DLO90" s="61"/>
      <c r="DLP90" s="61"/>
      <c r="DLQ90" s="61"/>
      <c r="DLR90" s="61"/>
      <c r="DLS90" s="61"/>
      <c r="DLT90" s="61"/>
      <c r="DLU90" s="61"/>
      <c r="DLV90" s="61"/>
      <c r="DLW90" s="61"/>
      <c r="DLX90" s="61"/>
      <c r="DLY90" s="61"/>
      <c r="DLZ90" s="61"/>
      <c r="DMA90" s="61"/>
      <c r="DMB90" s="61"/>
      <c r="DMC90" s="61"/>
      <c r="DMD90" s="61"/>
      <c r="DME90" s="61"/>
      <c r="DMF90" s="61"/>
      <c r="DMG90" s="61"/>
      <c r="DMH90" s="61"/>
      <c r="DMI90" s="61"/>
      <c r="DMJ90" s="61"/>
      <c r="DMK90" s="61"/>
      <c r="DML90" s="61"/>
      <c r="DMM90" s="61"/>
      <c r="DMN90" s="61"/>
      <c r="DMO90" s="61"/>
      <c r="DMP90" s="61"/>
      <c r="DMQ90" s="61"/>
      <c r="DMR90" s="61"/>
      <c r="DMS90" s="61"/>
      <c r="DMT90" s="61"/>
      <c r="DMU90" s="61"/>
      <c r="DMV90" s="61"/>
      <c r="DMW90" s="61"/>
      <c r="DMX90" s="61"/>
      <c r="DMY90" s="61"/>
      <c r="DMZ90" s="61"/>
      <c r="DNA90" s="61"/>
      <c r="DNB90" s="61"/>
      <c r="DNC90" s="61"/>
      <c r="DND90" s="61"/>
      <c r="DNE90" s="61"/>
      <c r="DNF90" s="61"/>
      <c r="DNG90" s="61"/>
      <c r="DNH90" s="61"/>
      <c r="DNI90" s="61"/>
      <c r="DNJ90" s="61"/>
      <c r="DNK90" s="61"/>
      <c r="DNL90" s="61"/>
      <c r="DNM90" s="61"/>
      <c r="DNN90" s="61"/>
      <c r="DNO90" s="61"/>
      <c r="DNP90" s="61"/>
      <c r="DNQ90" s="61"/>
      <c r="DNR90" s="61"/>
      <c r="DNS90" s="61"/>
      <c r="DNT90" s="61"/>
      <c r="DNU90" s="61"/>
      <c r="DNV90" s="61"/>
      <c r="DNW90" s="61"/>
      <c r="DNX90" s="61"/>
      <c r="DNY90" s="61"/>
      <c r="DNZ90" s="61"/>
      <c r="DOA90" s="61"/>
      <c r="DOB90" s="61"/>
      <c r="DOC90" s="61"/>
      <c r="DOD90" s="61"/>
      <c r="DOE90" s="61"/>
      <c r="DOF90" s="61"/>
      <c r="DOG90" s="61"/>
      <c r="DOH90" s="61"/>
      <c r="DOI90" s="61"/>
      <c r="DOJ90" s="61"/>
      <c r="DOK90" s="61"/>
      <c r="DOL90" s="61"/>
      <c r="DOM90" s="61"/>
      <c r="DON90" s="61"/>
      <c r="DOO90" s="61"/>
      <c r="DOP90" s="61"/>
      <c r="DOQ90" s="61"/>
      <c r="DOR90" s="61"/>
      <c r="DOS90" s="61"/>
      <c r="DOT90" s="61"/>
      <c r="DOU90" s="61"/>
      <c r="DOV90" s="61"/>
      <c r="DOW90" s="61"/>
      <c r="DOX90" s="61"/>
      <c r="DOY90" s="61"/>
      <c r="DOZ90" s="61"/>
      <c r="DPA90" s="61"/>
      <c r="DPB90" s="61"/>
      <c r="DPC90" s="61"/>
      <c r="DPD90" s="61"/>
      <c r="DPE90" s="61"/>
      <c r="DPF90" s="61"/>
      <c r="DPG90" s="61"/>
      <c r="DPH90" s="61"/>
      <c r="DPI90" s="61"/>
      <c r="DPJ90" s="61"/>
      <c r="DPK90" s="61"/>
      <c r="DPL90" s="61"/>
      <c r="DPM90" s="61"/>
      <c r="DPN90" s="61"/>
      <c r="DPO90" s="61"/>
      <c r="DPP90" s="61"/>
      <c r="DPQ90" s="61"/>
      <c r="DPR90" s="61"/>
      <c r="DPS90" s="61"/>
      <c r="DPT90" s="61"/>
      <c r="DPU90" s="61"/>
      <c r="DPV90" s="61"/>
      <c r="DPW90" s="61"/>
      <c r="DPX90" s="61"/>
      <c r="DPY90" s="61"/>
      <c r="DPZ90" s="61"/>
      <c r="DQA90" s="61"/>
      <c r="DQB90" s="61"/>
      <c r="DQC90" s="61"/>
      <c r="DQD90" s="61"/>
      <c r="DQE90" s="61"/>
      <c r="DQF90" s="61"/>
      <c r="DQG90" s="61"/>
      <c r="DQH90" s="61"/>
      <c r="DQI90" s="61"/>
      <c r="DQJ90" s="61"/>
      <c r="DQK90" s="61"/>
      <c r="DQL90" s="61"/>
      <c r="DQM90" s="61"/>
      <c r="DQN90" s="61"/>
      <c r="DQO90" s="61"/>
      <c r="DQP90" s="61"/>
      <c r="DQQ90" s="61"/>
      <c r="DQR90" s="61"/>
      <c r="DQS90" s="61"/>
      <c r="DQT90" s="61"/>
      <c r="DQU90" s="61"/>
      <c r="DQV90" s="61"/>
      <c r="DQW90" s="61"/>
      <c r="DQX90" s="61"/>
      <c r="DQY90" s="61"/>
      <c r="DQZ90" s="61"/>
      <c r="DRA90" s="61"/>
      <c r="DRB90" s="61"/>
      <c r="DRC90" s="61"/>
      <c r="DRD90" s="61"/>
      <c r="DRE90" s="61"/>
      <c r="DRF90" s="61"/>
      <c r="DRG90" s="61"/>
      <c r="DRH90" s="61"/>
      <c r="DRI90" s="61"/>
      <c r="DRJ90" s="61"/>
      <c r="DRK90" s="61"/>
      <c r="DRL90" s="61"/>
      <c r="DRM90" s="61"/>
      <c r="DRN90" s="61"/>
      <c r="DRO90" s="61"/>
      <c r="DRP90" s="61"/>
      <c r="DRQ90" s="61"/>
      <c r="DRR90" s="61"/>
      <c r="DRS90" s="61"/>
      <c r="DRT90" s="61"/>
      <c r="DRU90" s="61"/>
      <c r="DRV90" s="61"/>
      <c r="DRW90" s="61"/>
      <c r="DRX90" s="61"/>
      <c r="DRY90" s="61"/>
      <c r="DRZ90" s="61"/>
      <c r="DSA90" s="61"/>
      <c r="DSB90" s="61"/>
      <c r="DSC90" s="61"/>
      <c r="DSD90" s="61"/>
      <c r="DSE90" s="61"/>
      <c r="DSF90" s="61"/>
      <c r="DSG90" s="61"/>
      <c r="DSH90" s="61"/>
      <c r="DSI90" s="61"/>
      <c r="DSJ90" s="61"/>
      <c r="DSK90" s="61"/>
      <c r="DSL90" s="61"/>
      <c r="DSM90" s="61"/>
      <c r="DSN90" s="61"/>
      <c r="DSO90" s="61"/>
      <c r="DSP90" s="61"/>
      <c r="DSQ90" s="61"/>
      <c r="DSR90" s="61"/>
      <c r="DSS90" s="61"/>
      <c r="DST90" s="61"/>
      <c r="DSU90" s="61"/>
      <c r="DSV90" s="61"/>
      <c r="DSW90" s="61"/>
      <c r="DSX90" s="61"/>
      <c r="DSY90" s="61"/>
      <c r="DSZ90" s="61"/>
      <c r="DTA90" s="61"/>
      <c r="DTB90" s="61"/>
      <c r="DTC90" s="61"/>
      <c r="DTD90" s="61"/>
      <c r="DTE90" s="61"/>
      <c r="DTF90" s="61"/>
      <c r="DTG90" s="61"/>
      <c r="DTH90" s="61"/>
      <c r="DTI90" s="61"/>
      <c r="DTJ90" s="61"/>
      <c r="DTK90" s="61"/>
      <c r="DTL90" s="61"/>
      <c r="DTM90" s="61"/>
      <c r="DTN90" s="61"/>
      <c r="DTO90" s="61"/>
      <c r="DTP90" s="61"/>
      <c r="DTQ90" s="61"/>
      <c r="DTR90" s="61"/>
      <c r="DTS90" s="61"/>
      <c r="DTT90" s="61"/>
      <c r="DTU90" s="61"/>
      <c r="DTV90" s="61"/>
      <c r="DTW90" s="61"/>
      <c r="DTX90" s="61"/>
      <c r="DTY90" s="61"/>
      <c r="DTZ90" s="61"/>
      <c r="DUA90" s="61"/>
      <c r="DUB90" s="61"/>
      <c r="DUC90" s="61"/>
      <c r="DUD90" s="61"/>
      <c r="DUE90" s="61"/>
      <c r="DUF90" s="61"/>
      <c r="DUG90" s="61"/>
      <c r="DUH90" s="61"/>
      <c r="DUI90" s="61"/>
      <c r="DUJ90" s="61"/>
      <c r="DUK90" s="61"/>
      <c r="DUL90" s="61"/>
      <c r="DUM90" s="61"/>
      <c r="DUN90" s="61"/>
      <c r="DUO90" s="61"/>
      <c r="DUP90" s="61"/>
      <c r="DUQ90" s="61"/>
      <c r="DUR90" s="61"/>
      <c r="DUS90" s="61"/>
      <c r="DUT90" s="61"/>
      <c r="DUU90" s="61"/>
      <c r="DUV90" s="61"/>
      <c r="DUW90" s="61"/>
      <c r="DUX90" s="61"/>
      <c r="DUY90" s="61"/>
      <c r="DUZ90" s="61"/>
      <c r="DVA90" s="61"/>
      <c r="DVB90" s="61"/>
      <c r="DVC90" s="61"/>
      <c r="DVD90" s="61"/>
      <c r="DVE90" s="61"/>
      <c r="DVF90" s="61"/>
      <c r="DVG90" s="61"/>
      <c r="DVH90" s="61"/>
      <c r="DVI90" s="61"/>
      <c r="DVJ90" s="61"/>
      <c r="DVK90" s="61"/>
      <c r="DVL90" s="61"/>
      <c r="DVM90" s="61"/>
      <c r="DVN90" s="61"/>
      <c r="DVO90" s="61"/>
      <c r="DVP90" s="61"/>
      <c r="DVQ90" s="61"/>
      <c r="DVR90" s="61"/>
      <c r="DVS90" s="61"/>
      <c r="DVT90" s="61"/>
      <c r="DVU90" s="61"/>
      <c r="DVV90" s="61"/>
      <c r="DVW90" s="61"/>
      <c r="DVX90" s="61"/>
      <c r="DVY90" s="61"/>
      <c r="DVZ90" s="61"/>
      <c r="DWA90" s="61"/>
      <c r="DWB90" s="61"/>
      <c r="DWC90" s="61"/>
      <c r="DWD90" s="61"/>
      <c r="DWE90" s="61"/>
      <c r="DWF90" s="61"/>
      <c r="DWG90" s="61"/>
      <c r="DWH90" s="61"/>
      <c r="DWI90" s="61"/>
      <c r="DWJ90" s="61"/>
      <c r="DWK90" s="61"/>
      <c r="DWL90" s="61"/>
      <c r="DWM90" s="61"/>
      <c r="DWN90" s="61"/>
      <c r="DWO90" s="61"/>
      <c r="DWP90" s="61"/>
      <c r="DWQ90" s="61"/>
      <c r="DWR90" s="61"/>
      <c r="DWS90" s="61"/>
      <c r="DWT90" s="61"/>
      <c r="DWU90" s="61"/>
      <c r="DWV90" s="61"/>
      <c r="DWW90" s="61"/>
      <c r="DWX90" s="61"/>
      <c r="DWY90" s="61"/>
      <c r="DWZ90" s="61"/>
      <c r="DXA90" s="61"/>
      <c r="DXB90" s="61"/>
      <c r="DXC90" s="61"/>
      <c r="DXD90" s="61"/>
      <c r="DXE90" s="61"/>
      <c r="DXF90" s="61"/>
      <c r="DXG90" s="61"/>
      <c r="DXH90" s="61"/>
      <c r="DXI90" s="61"/>
      <c r="DXJ90" s="61"/>
      <c r="DXK90" s="61"/>
      <c r="DXL90" s="61"/>
      <c r="DXM90" s="61"/>
      <c r="DXN90" s="61"/>
      <c r="DXO90" s="61"/>
      <c r="DXP90" s="61"/>
      <c r="DXQ90" s="61"/>
      <c r="DXR90" s="61"/>
      <c r="DXS90" s="61"/>
      <c r="DXT90" s="61"/>
      <c r="DXU90" s="61"/>
      <c r="DXV90" s="61"/>
      <c r="DXW90" s="61"/>
      <c r="DXX90" s="61"/>
      <c r="DXY90" s="61"/>
      <c r="DXZ90" s="61"/>
      <c r="DYA90" s="61"/>
      <c r="DYB90" s="61"/>
      <c r="DYC90" s="61"/>
      <c r="DYD90" s="61"/>
      <c r="DYE90" s="61"/>
      <c r="DYF90" s="61"/>
      <c r="DYG90" s="61"/>
      <c r="DYH90" s="61"/>
      <c r="DYI90" s="61"/>
      <c r="DYJ90" s="61"/>
      <c r="DYK90" s="61"/>
      <c r="DYL90" s="61"/>
      <c r="DYM90" s="61"/>
      <c r="DYN90" s="61"/>
      <c r="DYO90" s="61"/>
      <c r="DYP90" s="61"/>
      <c r="DYQ90" s="61"/>
      <c r="DYR90" s="61"/>
      <c r="DYS90" s="61"/>
      <c r="DYT90" s="61"/>
      <c r="DYU90" s="61"/>
      <c r="DYV90" s="61"/>
      <c r="DYW90" s="61"/>
      <c r="DYX90" s="61"/>
      <c r="DYY90" s="61"/>
      <c r="DYZ90" s="61"/>
      <c r="DZA90" s="61"/>
      <c r="DZB90" s="61"/>
      <c r="DZC90" s="61"/>
      <c r="DZD90" s="61"/>
      <c r="DZE90" s="61"/>
      <c r="DZF90" s="61"/>
      <c r="DZG90" s="61"/>
      <c r="DZH90" s="61"/>
      <c r="DZI90" s="61"/>
      <c r="DZJ90" s="61"/>
      <c r="DZK90" s="61"/>
      <c r="DZL90" s="61"/>
      <c r="DZM90" s="61"/>
      <c r="DZN90" s="61"/>
      <c r="DZO90" s="61"/>
      <c r="DZP90" s="61"/>
      <c r="DZQ90" s="61"/>
      <c r="DZR90" s="61"/>
      <c r="DZS90" s="61"/>
      <c r="DZT90" s="61"/>
      <c r="DZU90" s="61"/>
      <c r="DZV90" s="61"/>
      <c r="DZW90" s="61"/>
      <c r="DZX90" s="61"/>
      <c r="DZY90" s="61"/>
      <c r="DZZ90" s="61"/>
      <c r="EAA90" s="61"/>
      <c r="EAB90" s="61"/>
      <c r="EAC90" s="61"/>
      <c r="EAD90" s="61"/>
      <c r="EAE90" s="61"/>
      <c r="EAF90" s="61"/>
      <c r="EAG90" s="61"/>
      <c r="EAH90" s="61"/>
      <c r="EAI90" s="61"/>
      <c r="EAJ90" s="61"/>
      <c r="EAK90" s="61"/>
      <c r="EAL90" s="61"/>
      <c r="EAM90" s="61"/>
      <c r="EAN90" s="61"/>
      <c r="EAO90" s="61"/>
      <c r="EAP90" s="61"/>
      <c r="EAQ90" s="61"/>
      <c r="EAR90" s="61"/>
      <c r="EAS90" s="61"/>
      <c r="EAT90" s="61"/>
      <c r="EAU90" s="61"/>
      <c r="EAV90" s="61"/>
      <c r="EAW90" s="61"/>
      <c r="EAX90" s="61"/>
      <c r="EAY90" s="61"/>
      <c r="EAZ90" s="61"/>
      <c r="EBA90" s="61"/>
      <c r="EBB90" s="61"/>
      <c r="EBC90" s="61"/>
      <c r="EBD90" s="61"/>
      <c r="EBE90" s="61"/>
      <c r="EBF90" s="61"/>
      <c r="EBG90" s="61"/>
      <c r="EBH90" s="61"/>
      <c r="EBI90" s="61"/>
      <c r="EBJ90" s="61"/>
      <c r="EBK90" s="61"/>
      <c r="EBL90" s="61"/>
      <c r="EBM90" s="61"/>
      <c r="EBN90" s="61"/>
      <c r="EBO90" s="61"/>
      <c r="EBP90" s="61"/>
      <c r="EBQ90" s="61"/>
      <c r="EBR90" s="61"/>
      <c r="EBS90" s="61"/>
      <c r="EBT90" s="61"/>
      <c r="EBU90" s="61"/>
      <c r="EBV90" s="61"/>
      <c r="EBW90" s="61"/>
      <c r="EBX90" s="61"/>
      <c r="EBY90" s="61"/>
      <c r="EBZ90" s="61"/>
      <c r="ECA90" s="61"/>
      <c r="ECB90" s="61"/>
      <c r="ECC90" s="61"/>
      <c r="ECD90" s="61"/>
      <c r="ECE90" s="61"/>
      <c r="ECF90" s="61"/>
      <c r="ECG90" s="61"/>
      <c r="ECH90" s="61"/>
      <c r="ECI90" s="61"/>
      <c r="ECJ90" s="61"/>
      <c r="ECK90" s="61"/>
      <c r="ECL90" s="61"/>
      <c r="ECM90" s="61"/>
      <c r="ECN90" s="61"/>
      <c r="ECO90" s="61"/>
      <c r="ECP90" s="61"/>
      <c r="ECQ90" s="61"/>
      <c r="ECR90" s="61"/>
      <c r="ECS90" s="61"/>
      <c r="ECT90" s="61"/>
      <c r="ECU90" s="61"/>
      <c r="ECV90" s="61"/>
      <c r="ECW90" s="61"/>
      <c r="ECX90" s="61"/>
      <c r="ECY90" s="61"/>
      <c r="ECZ90" s="61"/>
      <c r="EDA90" s="61"/>
      <c r="EDB90" s="61"/>
      <c r="EDC90" s="61"/>
      <c r="EDD90" s="61"/>
      <c r="EDE90" s="61"/>
      <c r="EDF90" s="61"/>
      <c r="EDG90" s="61"/>
      <c r="EDH90" s="61"/>
      <c r="EDI90" s="61"/>
      <c r="EDJ90" s="61"/>
      <c r="EDK90" s="61"/>
      <c r="EDL90" s="61"/>
      <c r="EDM90" s="61"/>
      <c r="EDN90" s="61"/>
      <c r="EDO90" s="61"/>
      <c r="EDP90" s="61"/>
      <c r="EDQ90" s="61"/>
      <c r="EDR90" s="61"/>
      <c r="EDS90" s="61"/>
      <c r="EDT90" s="61"/>
      <c r="EDU90" s="61"/>
      <c r="EDV90" s="61"/>
      <c r="EDW90" s="61"/>
      <c r="EDX90" s="61"/>
      <c r="EDY90" s="61"/>
      <c r="EDZ90" s="61"/>
      <c r="EEA90" s="61"/>
      <c r="EEB90" s="61"/>
      <c r="EEC90" s="61"/>
      <c r="EED90" s="61"/>
      <c r="EEE90" s="61"/>
      <c r="EEF90" s="61"/>
      <c r="EEG90" s="61"/>
      <c r="EEH90" s="61"/>
      <c r="EEI90" s="61"/>
      <c r="EEJ90" s="61"/>
      <c r="EEK90" s="61"/>
      <c r="EEL90" s="61"/>
      <c r="EEM90" s="61"/>
      <c r="EEN90" s="61"/>
      <c r="EEO90" s="61"/>
      <c r="EEP90" s="61"/>
      <c r="EEQ90" s="61"/>
      <c r="EER90" s="61"/>
      <c r="EES90" s="61"/>
      <c r="EET90" s="61"/>
      <c r="EEU90" s="61"/>
      <c r="EEV90" s="61"/>
      <c r="EEW90" s="61"/>
      <c r="EEX90" s="61"/>
      <c r="EEY90" s="61"/>
      <c r="EEZ90" s="61"/>
      <c r="EFA90" s="61"/>
      <c r="EFB90" s="61"/>
      <c r="EFC90" s="61"/>
      <c r="EFD90" s="61"/>
      <c r="EFE90" s="61"/>
      <c r="EFF90" s="61"/>
      <c r="EFG90" s="61"/>
      <c r="EFH90" s="61"/>
      <c r="EFI90" s="61"/>
      <c r="EFJ90" s="61"/>
      <c r="EFK90" s="61"/>
      <c r="EFL90" s="61"/>
      <c r="EFM90" s="61"/>
      <c r="EFN90" s="61"/>
      <c r="EFO90" s="61"/>
      <c r="EFP90" s="61"/>
      <c r="EFQ90" s="61"/>
      <c r="EFR90" s="61"/>
      <c r="EFS90" s="61"/>
      <c r="EFT90" s="61"/>
      <c r="EFU90" s="61"/>
      <c r="EFV90" s="61"/>
      <c r="EFW90" s="61"/>
      <c r="EFX90" s="61"/>
      <c r="EFY90" s="61"/>
      <c r="EFZ90" s="61"/>
      <c r="EGA90" s="61"/>
      <c r="EGB90" s="61"/>
      <c r="EGC90" s="61"/>
      <c r="EGD90" s="61"/>
      <c r="EGE90" s="61"/>
      <c r="EGF90" s="61"/>
      <c r="EGG90" s="61"/>
      <c r="EGH90" s="61"/>
      <c r="EGI90" s="61"/>
      <c r="EGJ90" s="61"/>
      <c r="EGK90" s="61"/>
      <c r="EGL90" s="61"/>
      <c r="EGM90" s="61"/>
      <c r="EGN90" s="61"/>
      <c r="EGO90" s="61"/>
      <c r="EGP90" s="61"/>
      <c r="EGQ90" s="61"/>
      <c r="EGR90" s="61"/>
      <c r="EGS90" s="61"/>
      <c r="EGT90" s="61"/>
      <c r="EGU90" s="61"/>
      <c r="EGV90" s="61"/>
      <c r="EGW90" s="61"/>
      <c r="EGX90" s="61"/>
      <c r="EGY90" s="61"/>
      <c r="EGZ90" s="61"/>
      <c r="EHA90" s="61"/>
      <c r="EHB90" s="61"/>
      <c r="EHC90" s="61"/>
      <c r="EHD90" s="61"/>
      <c r="EHE90" s="61"/>
      <c r="EHF90" s="61"/>
      <c r="EHG90" s="61"/>
      <c r="EHH90" s="61"/>
      <c r="EHI90" s="61"/>
      <c r="EHJ90" s="61"/>
      <c r="EHK90" s="61"/>
      <c r="EHL90" s="61"/>
      <c r="EHM90" s="61"/>
      <c r="EHN90" s="61"/>
      <c r="EHO90" s="61"/>
      <c r="EHP90" s="61"/>
      <c r="EHQ90" s="61"/>
      <c r="EHR90" s="61"/>
      <c r="EHS90" s="61"/>
      <c r="EHT90" s="61"/>
      <c r="EHU90" s="61"/>
      <c r="EHV90" s="61"/>
      <c r="EHW90" s="61"/>
      <c r="EHX90" s="61"/>
      <c r="EHY90" s="61"/>
      <c r="EHZ90" s="61"/>
      <c r="EIA90" s="61"/>
      <c r="EIB90" s="61"/>
      <c r="EIC90" s="61"/>
      <c r="EID90" s="61"/>
      <c r="EIE90" s="61"/>
      <c r="EIF90" s="61"/>
      <c r="EIG90" s="61"/>
      <c r="EIH90" s="61"/>
      <c r="EII90" s="61"/>
      <c r="EIJ90" s="61"/>
      <c r="EIK90" s="61"/>
      <c r="EIL90" s="61"/>
      <c r="EIM90" s="61"/>
      <c r="EIN90" s="61"/>
      <c r="EIO90" s="61"/>
      <c r="EIP90" s="61"/>
      <c r="EIQ90" s="61"/>
      <c r="EIR90" s="61"/>
      <c r="EIS90" s="61"/>
      <c r="EIT90" s="61"/>
      <c r="EIU90" s="61"/>
      <c r="EIV90" s="61"/>
      <c r="EIW90" s="61"/>
      <c r="EIX90" s="61"/>
      <c r="EIY90" s="61"/>
      <c r="EIZ90" s="61"/>
      <c r="EJA90" s="61"/>
      <c r="EJB90" s="61"/>
      <c r="EJC90" s="61"/>
      <c r="EJD90" s="61"/>
      <c r="EJE90" s="61"/>
      <c r="EJF90" s="61"/>
      <c r="EJG90" s="61"/>
      <c r="EJH90" s="61"/>
      <c r="EJI90" s="61"/>
      <c r="EJJ90" s="61"/>
      <c r="EJK90" s="61"/>
      <c r="EJL90" s="61"/>
      <c r="EJM90" s="61"/>
      <c r="EJN90" s="61"/>
      <c r="EJO90" s="61"/>
      <c r="EJP90" s="61"/>
      <c r="EJQ90" s="61"/>
      <c r="EJR90" s="61"/>
      <c r="EJS90" s="61"/>
      <c r="EJT90" s="61"/>
      <c r="EJU90" s="61"/>
      <c r="EJV90" s="61"/>
      <c r="EJW90" s="61"/>
      <c r="EJX90" s="61"/>
      <c r="EJY90" s="61"/>
      <c r="EJZ90" s="61"/>
      <c r="EKA90" s="61"/>
      <c r="EKB90" s="61"/>
      <c r="EKC90" s="61"/>
      <c r="EKD90" s="61"/>
      <c r="EKE90" s="61"/>
      <c r="EKF90" s="61"/>
      <c r="EKG90" s="61"/>
      <c r="EKH90" s="61"/>
      <c r="EKI90" s="61"/>
      <c r="EKJ90" s="61"/>
      <c r="EKK90" s="61"/>
      <c r="EKL90" s="61"/>
      <c r="EKM90" s="61"/>
      <c r="EKN90" s="61"/>
      <c r="EKO90" s="61"/>
      <c r="EKP90" s="61"/>
      <c r="EKQ90" s="61"/>
      <c r="EKR90" s="61"/>
      <c r="EKS90" s="61"/>
      <c r="EKT90" s="61"/>
      <c r="EKU90" s="61"/>
      <c r="EKV90" s="61"/>
      <c r="EKW90" s="61"/>
      <c r="EKX90" s="61"/>
      <c r="EKY90" s="61"/>
      <c r="EKZ90" s="61"/>
      <c r="ELA90" s="61"/>
      <c r="ELB90" s="61"/>
      <c r="ELC90" s="61"/>
      <c r="ELD90" s="61"/>
      <c r="ELE90" s="61"/>
      <c r="ELF90" s="61"/>
      <c r="ELG90" s="61"/>
      <c r="ELH90" s="61"/>
      <c r="ELI90" s="61"/>
      <c r="ELJ90" s="61"/>
      <c r="ELK90" s="61"/>
      <c r="ELL90" s="61"/>
      <c r="ELM90" s="61"/>
      <c r="ELN90" s="61"/>
      <c r="ELO90" s="61"/>
      <c r="ELP90" s="61"/>
      <c r="ELQ90" s="61"/>
      <c r="ELR90" s="61"/>
      <c r="ELS90" s="61"/>
      <c r="ELT90" s="61"/>
      <c r="ELU90" s="61"/>
      <c r="ELV90" s="61"/>
      <c r="ELW90" s="61"/>
      <c r="ELX90" s="61"/>
      <c r="ELY90" s="61"/>
      <c r="ELZ90" s="61"/>
      <c r="EMA90" s="61"/>
      <c r="EMB90" s="61"/>
      <c r="EMC90" s="61"/>
      <c r="EMD90" s="61"/>
      <c r="EME90" s="61"/>
      <c r="EMF90" s="61"/>
      <c r="EMG90" s="61"/>
      <c r="EMH90" s="61"/>
      <c r="EMI90" s="61"/>
      <c r="EMJ90" s="61"/>
      <c r="EMK90" s="61"/>
      <c r="EML90" s="61"/>
      <c r="EMM90" s="61"/>
      <c r="EMN90" s="61"/>
      <c r="EMO90" s="61"/>
      <c r="EMP90" s="61"/>
      <c r="EMQ90" s="61"/>
      <c r="EMR90" s="61"/>
      <c r="EMS90" s="61"/>
      <c r="EMT90" s="61"/>
      <c r="EMU90" s="61"/>
      <c r="EMV90" s="61"/>
      <c r="EMW90" s="61"/>
      <c r="EMX90" s="61"/>
      <c r="EMY90" s="61"/>
      <c r="EMZ90" s="61"/>
      <c r="ENA90" s="61"/>
      <c r="ENB90" s="61"/>
      <c r="ENC90" s="61"/>
      <c r="END90" s="61"/>
      <c r="ENE90" s="61"/>
      <c r="ENF90" s="61"/>
      <c r="ENG90" s="61"/>
      <c r="ENH90" s="61"/>
      <c r="ENI90" s="61"/>
      <c r="ENJ90" s="61"/>
      <c r="ENK90" s="61"/>
      <c r="ENL90" s="61"/>
      <c r="ENM90" s="61"/>
      <c r="ENN90" s="61"/>
      <c r="ENO90" s="61"/>
      <c r="ENP90" s="61"/>
      <c r="ENQ90" s="61"/>
      <c r="ENR90" s="61"/>
      <c r="ENS90" s="61"/>
      <c r="ENT90" s="61"/>
      <c r="ENU90" s="61"/>
      <c r="ENV90" s="61"/>
      <c r="ENW90" s="61"/>
      <c r="ENX90" s="61"/>
      <c r="ENY90" s="61"/>
      <c r="ENZ90" s="61"/>
      <c r="EOA90" s="61"/>
      <c r="EOB90" s="61"/>
      <c r="EOC90" s="61"/>
      <c r="EOD90" s="61"/>
      <c r="EOE90" s="61"/>
      <c r="EOF90" s="61"/>
      <c r="EOG90" s="61"/>
      <c r="EOH90" s="61"/>
      <c r="EOI90" s="61"/>
      <c r="EOJ90" s="61"/>
      <c r="EOK90" s="61"/>
      <c r="EOL90" s="61"/>
      <c r="EOM90" s="61"/>
      <c r="EON90" s="61"/>
      <c r="EOO90" s="61"/>
      <c r="EOP90" s="61"/>
      <c r="EOQ90" s="61"/>
      <c r="EOR90" s="61"/>
      <c r="EOS90" s="61"/>
      <c r="EOT90" s="61"/>
      <c r="EOU90" s="61"/>
      <c r="EOV90" s="61"/>
      <c r="EOW90" s="61"/>
      <c r="EOX90" s="61"/>
      <c r="EOY90" s="61"/>
      <c r="EOZ90" s="61"/>
      <c r="EPA90" s="61"/>
      <c r="EPB90" s="61"/>
      <c r="EPC90" s="61"/>
      <c r="EPD90" s="61"/>
      <c r="EPE90" s="61"/>
      <c r="EPF90" s="61"/>
      <c r="EPG90" s="61"/>
      <c r="EPH90" s="61"/>
      <c r="EPI90" s="61"/>
      <c r="EPJ90" s="61"/>
      <c r="EPK90" s="61"/>
      <c r="EPL90" s="61"/>
      <c r="EPM90" s="61"/>
      <c r="EPN90" s="61"/>
      <c r="EPO90" s="61"/>
      <c r="EPP90" s="61"/>
      <c r="EPQ90" s="61"/>
      <c r="EPR90" s="61"/>
      <c r="EPS90" s="61"/>
      <c r="EPT90" s="61"/>
      <c r="EPU90" s="61"/>
      <c r="EPV90" s="61"/>
      <c r="EPW90" s="61"/>
      <c r="EPX90" s="61"/>
      <c r="EPY90" s="61"/>
      <c r="EPZ90" s="61"/>
      <c r="EQA90" s="61"/>
      <c r="EQB90" s="61"/>
      <c r="EQC90" s="61"/>
      <c r="EQD90" s="61"/>
      <c r="EQE90" s="61"/>
      <c r="EQF90" s="61"/>
      <c r="EQG90" s="61"/>
      <c r="EQH90" s="61"/>
      <c r="EQI90" s="61"/>
      <c r="EQJ90" s="61"/>
      <c r="EQK90" s="61"/>
      <c r="EQL90" s="61"/>
      <c r="EQM90" s="61"/>
      <c r="EQN90" s="61"/>
      <c r="EQO90" s="61"/>
      <c r="EQP90" s="61"/>
      <c r="EQQ90" s="61"/>
      <c r="EQR90" s="61"/>
      <c r="EQS90" s="61"/>
      <c r="EQT90" s="61"/>
      <c r="EQU90" s="61"/>
      <c r="EQV90" s="61"/>
      <c r="EQW90" s="61"/>
      <c r="EQX90" s="61"/>
      <c r="EQY90" s="61"/>
      <c r="EQZ90" s="61"/>
      <c r="ERA90" s="61"/>
      <c r="ERB90" s="61"/>
      <c r="ERC90" s="61"/>
      <c r="ERD90" s="61"/>
      <c r="ERE90" s="61"/>
      <c r="ERF90" s="61"/>
      <c r="ERG90" s="61"/>
      <c r="ERH90" s="61"/>
      <c r="ERI90" s="61"/>
      <c r="ERJ90" s="61"/>
      <c r="ERK90" s="61"/>
      <c r="ERL90" s="61"/>
      <c r="ERM90" s="61"/>
      <c r="ERN90" s="61"/>
      <c r="ERO90" s="61"/>
      <c r="ERP90" s="61"/>
      <c r="ERQ90" s="61"/>
      <c r="ERR90" s="61"/>
      <c r="ERS90" s="61"/>
      <c r="ERT90" s="61"/>
      <c r="ERU90" s="61"/>
      <c r="ERV90" s="61"/>
      <c r="ERW90" s="61"/>
      <c r="ERX90" s="61"/>
      <c r="ERY90" s="61"/>
      <c r="ERZ90" s="61"/>
      <c r="ESA90" s="61"/>
      <c r="ESB90" s="61"/>
      <c r="ESC90" s="61"/>
      <c r="ESD90" s="61"/>
      <c r="ESE90" s="61"/>
      <c r="ESF90" s="61"/>
      <c r="ESG90" s="61"/>
      <c r="ESH90" s="61"/>
      <c r="ESI90" s="61"/>
      <c r="ESJ90" s="61"/>
      <c r="ESK90" s="61"/>
      <c r="ESL90" s="61"/>
      <c r="ESM90" s="61"/>
      <c r="ESN90" s="61"/>
      <c r="ESO90" s="61"/>
      <c r="ESP90" s="61"/>
      <c r="ESQ90" s="61"/>
      <c r="ESR90" s="61"/>
      <c r="ESS90" s="61"/>
      <c r="EST90" s="61"/>
      <c r="ESU90" s="61"/>
      <c r="ESV90" s="61"/>
      <c r="ESW90" s="61"/>
      <c r="ESX90" s="61"/>
      <c r="ESY90" s="61"/>
      <c r="ESZ90" s="61"/>
      <c r="ETA90" s="61"/>
      <c r="ETB90" s="61"/>
      <c r="ETC90" s="61"/>
      <c r="ETD90" s="61"/>
      <c r="ETE90" s="61"/>
      <c r="ETF90" s="61"/>
      <c r="ETG90" s="61"/>
      <c r="ETH90" s="61"/>
      <c r="ETI90" s="61"/>
      <c r="ETJ90" s="61"/>
      <c r="ETK90" s="61"/>
      <c r="ETL90" s="61"/>
      <c r="ETM90" s="61"/>
      <c r="ETN90" s="61"/>
      <c r="ETO90" s="61"/>
      <c r="ETP90" s="61"/>
      <c r="ETQ90" s="61"/>
      <c r="ETR90" s="61"/>
      <c r="ETS90" s="61"/>
      <c r="ETT90" s="61"/>
      <c r="ETU90" s="61"/>
      <c r="ETV90" s="61"/>
      <c r="ETW90" s="61"/>
      <c r="ETX90" s="61"/>
      <c r="ETY90" s="61"/>
      <c r="ETZ90" s="61"/>
      <c r="EUA90" s="61"/>
      <c r="EUB90" s="61"/>
      <c r="EUC90" s="61"/>
      <c r="EUD90" s="61"/>
      <c r="EUE90" s="61"/>
      <c r="EUF90" s="61"/>
      <c r="EUG90" s="61"/>
      <c r="EUH90" s="61"/>
      <c r="EUI90" s="61"/>
      <c r="EUJ90" s="61"/>
      <c r="EUK90" s="61"/>
      <c r="EUL90" s="61"/>
      <c r="EUM90" s="61"/>
      <c r="EUN90" s="61"/>
      <c r="EUO90" s="61"/>
      <c r="EUP90" s="61"/>
      <c r="EUQ90" s="61"/>
      <c r="EUR90" s="61"/>
      <c r="EUS90" s="61"/>
      <c r="EUT90" s="61"/>
      <c r="EUU90" s="61"/>
      <c r="EUV90" s="61"/>
      <c r="EUW90" s="61"/>
      <c r="EUX90" s="61"/>
      <c r="EUY90" s="61"/>
      <c r="EUZ90" s="61"/>
      <c r="EVA90" s="61"/>
      <c r="EVB90" s="61"/>
      <c r="EVC90" s="61"/>
      <c r="EVD90" s="61"/>
      <c r="EVE90" s="61"/>
      <c r="EVF90" s="61"/>
      <c r="EVG90" s="61"/>
      <c r="EVH90" s="61"/>
      <c r="EVI90" s="61"/>
      <c r="EVJ90" s="61"/>
      <c r="EVK90" s="61"/>
      <c r="EVL90" s="61"/>
      <c r="EVM90" s="61"/>
      <c r="EVN90" s="61"/>
      <c r="EVO90" s="61"/>
      <c r="EVP90" s="61"/>
      <c r="EVQ90" s="61"/>
      <c r="EVR90" s="61"/>
      <c r="EVS90" s="61"/>
      <c r="EVT90" s="61"/>
      <c r="EVU90" s="61"/>
      <c r="EVV90" s="61"/>
      <c r="EVW90" s="61"/>
      <c r="EVX90" s="61"/>
      <c r="EVY90" s="61"/>
      <c r="EVZ90" s="61"/>
      <c r="EWA90" s="61"/>
      <c r="EWB90" s="61"/>
      <c r="EWC90" s="61"/>
      <c r="EWD90" s="61"/>
      <c r="EWE90" s="61"/>
      <c r="EWF90" s="61"/>
      <c r="EWG90" s="61"/>
      <c r="EWH90" s="61"/>
      <c r="EWI90" s="61"/>
      <c r="EWJ90" s="61"/>
      <c r="EWK90" s="61"/>
      <c r="EWL90" s="61"/>
      <c r="EWM90" s="61"/>
      <c r="EWN90" s="61"/>
      <c r="EWO90" s="61"/>
      <c r="EWP90" s="61"/>
      <c r="EWQ90" s="61"/>
      <c r="EWR90" s="61"/>
      <c r="EWS90" s="61"/>
      <c r="EWT90" s="61"/>
      <c r="EWU90" s="61"/>
      <c r="EWV90" s="61"/>
      <c r="EWW90" s="61"/>
      <c r="EWX90" s="61"/>
      <c r="EWY90" s="61"/>
      <c r="EWZ90" s="61"/>
      <c r="EXA90" s="61"/>
      <c r="EXB90" s="61"/>
      <c r="EXC90" s="61"/>
      <c r="EXD90" s="61"/>
      <c r="EXE90" s="61"/>
      <c r="EXF90" s="61"/>
      <c r="EXG90" s="61"/>
      <c r="EXH90" s="61"/>
      <c r="EXI90" s="61"/>
      <c r="EXJ90" s="61"/>
      <c r="EXK90" s="61"/>
      <c r="EXL90" s="61"/>
      <c r="EXM90" s="61"/>
      <c r="EXN90" s="61"/>
      <c r="EXO90" s="61"/>
      <c r="EXP90" s="61"/>
      <c r="EXQ90" s="61"/>
      <c r="EXR90" s="61"/>
      <c r="EXS90" s="61"/>
      <c r="EXT90" s="61"/>
      <c r="EXU90" s="61"/>
      <c r="EXV90" s="61"/>
      <c r="EXW90" s="61"/>
      <c r="EXX90" s="61"/>
      <c r="EXY90" s="61"/>
      <c r="EXZ90" s="61"/>
      <c r="EYA90" s="61"/>
      <c r="EYB90" s="61"/>
      <c r="EYC90" s="61"/>
      <c r="EYD90" s="61"/>
      <c r="EYE90" s="61"/>
      <c r="EYF90" s="61"/>
      <c r="EYG90" s="61"/>
      <c r="EYH90" s="61"/>
      <c r="EYI90" s="61"/>
      <c r="EYJ90" s="61"/>
      <c r="EYK90" s="61"/>
      <c r="EYL90" s="61"/>
      <c r="EYM90" s="61"/>
      <c r="EYN90" s="61"/>
      <c r="EYO90" s="61"/>
      <c r="EYP90" s="61"/>
      <c r="EYQ90" s="61"/>
      <c r="EYR90" s="61"/>
      <c r="EYS90" s="61"/>
      <c r="EYT90" s="61"/>
      <c r="EYU90" s="61"/>
      <c r="EYV90" s="61"/>
      <c r="EYW90" s="61"/>
      <c r="EYX90" s="61"/>
      <c r="EYY90" s="61"/>
      <c r="EYZ90" s="61"/>
      <c r="EZA90" s="61"/>
      <c r="EZB90" s="61"/>
      <c r="EZC90" s="61"/>
      <c r="EZD90" s="61"/>
      <c r="EZE90" s="61"/>
      <c r="EZF90" s="61"/>
      <c r="EZG90" s="61"/>
      <c r="EZH90" s="61"/>
      <c r="EZI90" s="61"/>
      <c r="EZJ90" s="61"/>
      <c r="EZK90" s="61"/>
      <c r="EZL90" s="61"/>
      <c r="EZM90" s="61"/>
      <c r="EZN90" s="61"/>
      <c r="EZO90" s="61"/>
      <c r="EZP90" s="61"/>
      <c r="EZQ90" s="61"/>
      <c r="EZR90" s="61"/>
      <c r="EZS90" s="61"/>
      <c r="EZT90" s="61"/>
      <c r="EZU90" s="61"/>
      <c r="EZV90" s="61"/>
      <c r="EZW90" s="61"/>
      <c r="EZX90" s="61"/>
      <c r="EZY90" s="61"/>
      <c r="EZZ90" s="61"/>
      <c r="FAA90" s="61"/>
      <c r="FAB90" s="61"/>
      <c r="FAC90" s="61"/>
      <c r="FAD90" s="61"/>
      <c r="FAE90" s="61"/>
      <c r="FAF90" s="61"/>
      <c r="FAG90" s="61"/>
      <c r="FAH90" s="61"/>
      <c r="FAI90" s="61"/>
      <c r="FAJ90" s="61"/>
      <c r="FAK90" s="61"/>
      <c r="FAL90" s="61"/>
      <c r="FAM90" s="61"/>
      <c r="FAN90" s="61"/>
      <c r="FAO90" s="61"/>
      <c r="FAP90" s="61"/>
      <c r="FAQ90" s="61"/>
      <c r="FAR90" s="61"/>
      <c r="FAS90" s="61"/>
      <c r="FAT90" s="61"/>
      <c r="FAU90" s="61"/>
      <c r="FAV90" s="61"/>
      <c r="FAW90" s="61"/>
      <c r="FAX90" s="61"/>
      <c r="FAY90" s="61"/>
      <c r="FAZ90" s="61"/>
      <c r="FBA90" s="61"/>
      <c r="FBB90" s="61"/>
      <c r="FBC90" s="61"/>
      <c r="FBD90" s="61"/>
      <c r="FBE90" s="61"/>
      <c r="FBF90" s="61"/>
      <c r="FBG90" s="61"/>
      <c r="FBH90" s="61"/>
      <c r="FBI90" s="61"/>
      <c r="FBJ90" s="61"/>
      <c r="FBK90" s="61"/>
      <c r="FBL90" s="61"/>
      <c r="FBM90" s="61"/>
      <c r="FBN90" s="61"/>
      <c r="FBO90" s="61"/>
      <c r="FBP90" s="61"/>
      <c r="FBQ90" s="61"/>
      <c r="FBR90" s="61"/>
      <c r="FBS90" s="61"/>
      <c r="FBT90" s="61"/>
      <c r="FBU90" s="61"/>
      <c r="FBV90" s="61"/>
      <c r="FBW90" s="61"/>
      <c r="FBX90" s="61"/>
      <c r="FBY90" s="61"/>
      <c r="FBZ90" s="61"/>
      <c r="FCA90" s="61"/>
      <c r="FCB90" s="61"/>
      <c r="FCC90" s="61"/>
      <c r="FCD90" s="61"/>
      <c r="FCE90" s="61"/>
      <c r="FCF90" s="61"/>
      <c r="FCG90" s="61"/>
      <c r="FCH90" s="61"/>
      <c r="FCI90" s="61"/>
      <c r="FCJ90" s="61"/>
      <c r="FCK90" s="61"/>
      <c r="FCL90" s="61"/>
      <c r="FCM90" s="61"/>
      <c r="FCN90" s="61"/>
      <c r="FCO90" s="61"/>
      <c r="FCP90" s="61"/>
      <c r="FCQ90" s="61"/>
      <c r="FCR90" s="61"/>
      <c r="FCS90" s="61"/>
      <c r="FCT90" s="61"/>
      <c r="FCU90" s="61"/>
      <c r="FCV90" s="61"/>
      <c r="FCW90" s="61"/>
      <c r="FCX90" s="61"/>
      <c r="FCY90" s="61"/>
      <c r="FCZ90" s="61"/>
      <c r="FDA90" s="61"/>
      <c r="FDB90" s="61"/>
      <c r="FDC90" s="61"/>
      <c r="FDD90" s="61"/>
      <c r="FDE90" s="61"/>
      <c r="FDF90" s="61"/>
      <c r="FDG90" s="61"/>
      <c r="FDH90" s="61"/>
      <c r="FDI90" s="61"/>
      <c r="FDJ90" s="61"/>
      <c r="FDK90" s="61"/>
      <c r="FDL90" s="61"/>
      <c r="FDM90" s="61"/>
      <c r="FDN90" s="61"/>
      <c r="FDO90" s="61"/>
      <c r="FDP90" s="61"/>
      <c r="FDQ90" s="61"/>
      <c r="FDR90" s="61"/>
      <c r="FDS90" s="61"/>
      <c r="FDT90" s="61"/>
      <c r="FDU90" s="61"/>
      <c r="FDV90" s="61"/>
      <c r="FDW90" s="61"/>
      <c r="FDX90" s="61"/>
      <c r="FDY90" s="61"/>
      <c r="FDZ90" s="61"/>
      <c r="FEA90" s="61"/>
      <c r="FEB90" s="61"/>
      <c r="FEC90" s="61"/>
      <c r="FED90" s="61"/>
      <c r="FEE90" s="61"/>
      <c r="FEF90" s="61"/>
      <c r="FEG90" s="61"/>
      <c r="FEH90" s="61"/>
      <c r="FEI90" s="61"/>
      <c r="FEJ90" s="61"/>
      <c r="FEK90" s="61"/>
      <c r="FEL90" s="61"/>
      <c r="FEM90" s="61"/>
      <c r="FEN90" s="61"/>
      <c r="FEO90" s="61"/>
      <c r="FEP90" s="61"/>
      <c r="FEQ90" s="61"/>
      <c r="FER90" s="61"/>
      <c r="FES90" s="61"/>
      <c r="FET90" s="61"/>
      <c r="FEU90" s="61"/>
      <c r="FEV90" s="61"/>
      <c r="FEW90" s="61"/>
      <c r="FEX90" s="61"/>
      <c r="FEY90" s="61"/>
      <c r="FEZ90" s="61"/>
      <c r="FFA90" s="61"/>
      <c r="FFB90" s="61"/>
      <c r="FFC90" s="61"/>
      <c r="FFD90" s="61"/>
      <c r="FFE90" s="61"/>
      <c r="FFF90" s="61"/>
      <c r="FFG90" s="61"/>
      <c r="FFH90" s="61"/>
      <c r="FFI90" s="61"/>
      <c r="FFJ90" s="61"/>
      <c r="FFK90" s="61"/>
      <c r="FFL90" s="61"/>
      <c r="FFM90" s="61"/>
      <c r="FFN90" s="61"/>
      <c r="FFO90" s="61"/>
      <c r="FFP90" s="61"/>
      <c r="FFQ90" s="61"/>
      <c r="FFR90" s="61"/>
      <c r="FFS90" s="61"/>
      <c r="FFT90" s="61"/>
      <c r="FFU90" s="61"/>
      <c r="FFV90" s="61"/>
      <c r="FFW90" s="61"/>
      <c r="FFX90" s="61"/>
      <c r="FFY90" s="61"/>
      <c r="FFZ90" s="61"/>
      <c r="FGA90" s="61"/>
      <c r="FGB90" s="61"/>
      <c r="FGC90" s="61"/>
      <c r="FGD90" s="61"/>
      <c r="FGE90" s="61"/>
      <c r="FGF90" s="61"/>
      <c r="FGG90" s="61"/>
      <c r="FGH90" s="61"/>
      <c r="FGI90" s="61"/>
      <c r="FGJ90" s="61"/>
      <c r="FGK90" s="61"/>
      <c r="FGL90" s="61"/>
      <c r="FGM90" s="61"/>
      <c r="FGN90" s="61"/>
      <c r="FGO90" s="61"/>
      <c r="FGP90" s="61"/>
      <c r="FGQ90" s="61"/>
      <c r="FGR90" s="61"/>
      <c r="FGS90" s="61"/>
      <c r="FGT90" s="61"/>
      <c r="FGU90" s="61"/>
      <c r="FGV90" s="61"/>
      <c r="FGW90" s="61"/>
      <c r="FGX90" s="61"/>
      <c r="FGY90" s="61"/>
      <c r="FGZ90" s="61"/>
      <c r="FHA90" s="61"/>
      <c r="FHB90" s="61"/>
      <c r="FHC90" s="61"/>
      <c r="FHD90" s="61"/>
      <c r="FHE90" s="61"/>
      <c r="FHF90" s="61"/>
      <c r="FHG90" s="61"/>
      <c r="FHH90" s="61"/>
      <c r="FHI90" s="61"/>
      <c r="FHJ90" s="61"/>
      <c r="FHK90" s="61"/>
      <c r="FHL90" s="61"/>
      <c r="FHM90" s="61"/>
      <c r="FHN90" s="61"/>
      <c r="FHO90" s="61"/>
      <c r="FHP90" s="61"/>
      <c r="FHQ90" s="61"/>
      <c r="FHR90" s="61"/>
      <c r="FHS90" s="61"/>
      <c r="FHT90" s="61"/>
      <c r="FHU90" s="61"/>
      <c r="FHV90" s="61"/>
      <c r="FHW90" s="61"/>
      <c r="FHX90" s="61"/>
      <c r="FHY90" s="61"/>
      <c r="FHZ90" s="61"/>
      <c r="FIA90" s="61"/>
      <c r="FIB90" s="61"/>
      <c r="FIC90" s="61"/>
      <c r="FID90" s="61"/>
      <c r="FIE90" s="61"/>
      <c r="FIF90" s="61"/>
      <c r="FIG90" s="61"/>
      <c r="FIH90" s="61"/>
      <c r="FII90" s="61"/>
      <c r="FIJ90" s="61"/>
      <c r="FIK90" s="61"/>
      <c r="FIL90" s="61"/>
      <c r="FIM90" s="61"/>
      <c r="FIN90" s="61"/>
      <c r="FIO90" s="61"/>
      <c r="FIP90" s="61"/>
      <c r="FIQ90" s="61"/>
      <c r="FIR90" s="61"/>
      <c r="FIS90" s="61"/>
      <c r="FIT90" s="61"/>
      <c r="FIU90" s="61"/>
      <c r="FIV90" s="61"/>
      <c r="FIW90" s="61"/>
      <c r="FIX90" s="61"/>
      <c r="FIY90" s="61"/>
      <c r="FIZ90" s="61"/>
      <c r="FJA90" s="61"/>
      <c r="FJB90" s="61"/>
      <c r="FJC90" s="61"/>
      <c r="FJD90" s="61"/>
      <c r="FJE90" s="61"/>
      <c r="FJF90" s="61"/>
      <c r="FJG90" s="61"/>
      <c r="FJH90" s="61"/>
      <c r="FJI90" s="61"/>
      <c r="FJJ90" s="61"/>
      <c r="FJK90" s="61"/>
      <c r="FJL90" s="61"/>
      <c r="FJM90" s="61"/>
      <c r="FJN90" s="61"/>
      <c r="FJO90" s="61"/>
      <c r="FJP90" s="61"/>
      <c r="FJQ90" s="61"/>
      <c r="FJR90" s="61"/>
      <c r="FJS90" s="61"/>
      <c r="FJT90" s="61"/>
      <c r="FJU90" s="61"/>
      <c r="FJV90" s="61"/>
      <c r="FJW90" s="61"/>
      <c r="FJX90" s="61"/>
      <c r="FJY90" s="61"/>
      <c r="FJZ90" s="61"/>
      <c r="FKA90" s="61"/>
      <c r="FKB90" s="61"/>
      <c r="FKC90" s="61"/>
      <c r="FKD90" s="61"/>
      <c r="FKE90" s="61"/>
      <c r="FKF90" s="61"/>
      <c r="FKG90" s="61"/>
      <c r="FKH90" s="61"/>
      <c r="FKI90" s="61"/>
      <c r="FKJ90" s="61"/>
      <c r="FKK90" s="61"/>
      <c r="FKL90" s="61"/>
      <c r="FKM90" s="61"/>
      <c r="FKN90" s="61"/>
      <c r="FKO90" s="61"/>
      <c r="FKP90" s="61"/>
      <c r="FKQ90" s="61"/>
      <c r="FKR90" s="61"/>
      <c r="FKS90" s="61"/>
      <c r="FKT90" s="61"/>
      <c r="FKU90" s="61"/>
      <c r="FKV90" s="61"/>
      <c r="FKW90" s="61"/>
      <c r="FKX90" s="61"/>
      <c r="FKY90" s="61"/>
      <c r="FKZ90" s="61"/>
      <c r="FLA90" s="61"/>
      <c r="FLB90" s="61"/>
      <c r="FLC90" s="61"/>
      <c r="FLD90" s="61"/>
      <c r="FLE90" s="61"/>
      <c r="FLF90" s="61"/>
      <c r="FLG90" s="61"/>
      <c r="FLH90" s="61"/>
      <c r="FLI90" s="61"/>
      <c r="FLJ90" s="61"/>
      <c r="FLK90" s="61"/>
      <c r="FLL90" s="61"/>
      <c r="FLM90" s="61"/>
      <c r="FLN90" s="61"/>
      <c r="FLO90" s="61"/>
      <c r="FLP90" s="61"/>
      <c r="FLQ90" s="61"/>
      <c r="FLR90" s="61"/>
      <c r="FLS90" s="61"/>
      <c r="FLT90" s="61"/>
      <c r="FLU90" s="61"/>
      <c r="FLV90" s="61"/>
      <c r="FLW90" s="61"/>
      <c r="FLX90" s="61"/>
      <c r="FLY90" s="61"/>
      <c r="FLZ90" s="61"/>
      <c r="FMA90" s="61"/>
      <c r="FMB90" s="61"/>
      <c r="FMC90" s="61"/>
      <c r="FMD90" s="61"/>
      <c r="FME90" s="61"/>
      <c r="FMF90" s="61"/>
      <c r="FMG90" s="61"/>
      <c r="FMH90" s="61"/>
      <c r="FMI90" s="61"/>
      <c r="FMJ90" s="61"/>
      <c r="FMK90" s="61"/>
      <c r="FML90" s="61"/>
      <c r="FMM90" s="61"/>
      <c r="FMN90" s="61"/>
      <c r="FMO90" s="61"/>
      <c r="FMP90" s="61"/>
      <c r="FMQ90" s="61"/>
      <c r="FMR90" s="61"/>
      <c r="FMS90" s="61"/>
      <c r="FMT90" s="61"/>
      <c r="FMU90" s="61"/>
      <c r="FMV90" s="61"/>
      <c r="FMW90" s="61"/>
      <c r="FMX90" s="61"/>
      <c r="FMY90" s="61"/>
      <c r="FMZ90" s="61"/>
      <c r="FNA90" s="61"/>
      <c r="FNB90" s="61"/>
      <c r="FNC90" s="61"/>
      <c r="FND90" s="61"/>
      <c r="FNE90" s="61"/>
      <c r="FNF90" s="61"/>
      <c r="FNG90" s="61"/>
      <c r="FNH90" s="61"/>
      <c r="FNI90" s="61"/>
      <c r="FNJ90" s="61"/>
      <c r="FNK90" s="61"/>
      <c r="FNL90" s="61"/>
      <c r="FNM90" s="61"/>
      <c r="FNN90" s="61"/>
      <c r="FNO90" s="61"/>
      <c r="FNP90" s="61"/>
      <c r="FNQ90" s="61"/>
      <c r="FNR90" s="61"/>
      <c r="FNS90" s="61"/>
      <c r="FNT90" s="61"/>
      <c r="FNU90" s="61"/>
      <c r="FNV90" s="61"/>
      <c r="FNW90" s="61"/>
      <c r="FNX90" s="61"/>
      <c r="FNY90" s="61"/>
      <c r="FNZ90" s="61"/>
      <c r="FOA90" s="61"/>
      <c r="FOB90" s="61"/>
      <c r="FOC90" s="61"/>
      <c r="FOD90" s="61"/>
      <c r="FOE90" s="61"/>
      <c r="FOF90" s="61"/>
      <c r="FOG90" s="61"/>
      <c r="FOH90" s="61"/>
      <c r="FOI90" s="61"/>
      <c r="FOJ90" s="61"/>
      <c r="FOK90" s="61"/>
      <c r="FOL90" s="61"/>
      <c r="FOM90" s="61"/>
      <c r="FON90" s="61"/>
      <c r="FOO90" s="61"/>
      <c r="FOP90" s="61"/>
      <c r="FOQ90" s="61"/>
      <c r="FOR90" s="61"/>
      <c r="FOS90" s="61"/>
      <c r="FOT90" s="61"/>
      <c r="FOU90" s="61"/>
      <c r="FOV90" s="61"/>
      <c r="FOW90" s="61"/>
      <c r="FOX90" s="61"/>
      <c r="FOY90" s="61"/>
      <c r="FOZ90" s="61"/>
      <c r="FPA90" s="61"/>
      <c r="FPB90" s="61"/>
      <c r="FPC90" s="61"/>
      <c r="FPD90" s="61"/>
      <c r="FPE90" s="61"/>
      <c r="FPF90" s="61"/>
      <c r="FPG90" s="61"/>
      <c r="FPH90" s="61"/>
      <c r="FPI90" s="61"/>
      <c r="FPJ90" s="61"/>
      <c r="FPK90" s="61"/>
      <c r="FPL90" s="61"/>
      <c r="FPM90" s="61"/>
      <c r="FPN90" s="61"/>
      <c r="FPO90" s="61"/>
      <c r="FPP90" s="61"/>
      <c r="FPQ90" s="61"/>
      <c r="FPR90" s="61"/>
      <c r="FPS90" s="61"/>
      <c r="FPT90" s="61"/>
      <c r="FPU90" s="61"/>
      <c r="FPV90" s="61"/>
      <c r="FPW90" s="61"/>
      <c r="FPX90" s="61"/>
      <c r="FPY90" s="61"/>
      <c r="FPZ90" s="61"/>
      <c r="FQA90" s="61"/>
      <c r="FQB90" s="61"/>
      <c r="FQC90" s="61"/>
      <c r="FQD90" s="61"/>
      <c r="FQE90" s="61"/>
      <c r="FQF90" s="61"/>
      <c r="FQG90" s="61"/>
      <c r="FQH90" s="61"/>
      <c r="FQI90" s="61"/>
      <c r="FQJ90" s="61"/>
      <c r="FQK90" s="61"/>
      <c r="FQL90" s="61"/>
      <c r="FQM90" s="61"/>
      <c r="FQN90" s="61"/>
      <c r="FQO90" s="61"/>
      <c r="FQP90" s="61"/>
      <c r="FQQ90" s="61"/>
      <c r="FQR90" s="61"/>
      <c r="FQS90" s="61"/>
      <c r="FQT90" s="61"/>
      <c r="FQU90" s="61"/>
      <c r="FQV90" s="61"/>
      <c r="FQW90" s="61"/>
      <c r="FQX90" s="61"/>
      <c r="FQY90" s="61"/>
      <c r="FQZ90" s="61"/>
      <c r="FRA90" s="61"/>
      <c r="FRB90" s="61"/>
      <c r="FRC90" s="61"/>
      <c r="FRD90" s="61"/>
      <c r="FRE90" s="61"/>
      <c r="FRF90" s="61"/>
      <c r="FRG90" s="61"/>
      <c r="FRH90" s="61"/>
      <c r="FRI90" s="61"/>
      <c r="FRJ90" s="61"/>
      <c r="FRK90" s="61"/>
      <c r="FRL90" s="61"/>
      <c r="FRM90" s="61"/>
      <c r="FRN90" s="61"/>
      <c r="FRO90" s="61"/>
      <c r="FRP90" s="61"/>
      <c r="FRQ90" s="61"/>
      <c r="FRR90" s="61"/>
      <c r="FRS90" s="61"/>
      <c r="FRT90" s="61"/>
      <c r="FRU90" s="61"/>
      <c r="FRV90" s="61"/>
      <c r="FRW90" s="61"/>
      <c r="FRX90" s="61"/>
      <c r="FRY90" s="61"/>
      <c r="FRZ90" s="61"/>
      <c r="FSA90" s="61"/>
      <c r="FSB90" s="61"/>
      <c r="FSC90" s="61"/>
      <c r="FSD90" s="61"/>
      <c r="FSE90" s="61"/>
      <c r="FSF90" s="61"/>
      <c r="FSG90" s="61"/>
      <c r="FSH90" s="61"/>
      <c r="FSI90" s="61"/>
      <c r="FSJ90" s="61"/>
      <c r="FSK90" s="61"/>
      <c r="FSL90" s="61"/>
      <c r="FSM90" s="61"/>
      <c r="FSN90" s="61"/>
      <c r="FSO90" s="61"/>
      <c r="FSP90" s="61"/>
      <c r="FSQ90" s="61"/>
      <c r="FSR90" s="61"/>
      <c r="FSS90" s="61"/>
      <c r="FST90" s="61"/>
      <c r="FSU90" s="61"/>
      <c r="FSV90" s="61"/>
      <c r="FSW90" s="61"/>
      <c r="FSX90" s="61"/>
      <c r="FSY90" s="61"/>
      <c r="FSZ90" s="61"/>
      <c r="FTA90" s="61"/>
      <c r="FTB90" s="61"/>
      <c r="FTC90" s="61"/>
      <c r="FTD90" s="61"/>
      <c r="FTE90" s="61"/>
      <c r="FTF90" s="61"/>
      <c r="FTG90" s="61"/>
      <c r="FTH90" s="61"/>
      <c r="FTI90" s="61"/>
      <c r="FTJ90" s="61"/>
      <c r="FTK90" s="61"/>
      <c r="FTL90" s="61"/>
      <c r="FTM90" s="61"/>
      <c r="FTN90" s="61"/>
      <c r="FTO90" s="61"/>
      <c r="FTP90" s="61"/>
      <c r="FTQ90" s="61"/>
      <c r="FTR90" s="61"/>
      <c r="FTS90" s="61"/>
      <c r="FTT90" s="61"/>
      <c r="FTU90" s="61"/>
      <c r="FTV90" s="61"/>
      <c r="FTW90" s="61"/>
      <c r="FTX90" s="61"/>
      <c r="FTY90" s="61"/>
      <c r="FTZ90" s="61"/>
      <c r="FUA90" s="61"/>
      <c r="FUB90" s="61"/>
      <c r="FUC90" s="61"/>
      <c r="FUD90" s="61"/>
      <c r="FUE90" s="61"/>
      <c r="FUF90" s="61"/>
      <c r="FUG90" s="61"/>
      <c r="FUH90" s="61"/>
      <c r="FUI90" s="61"/>
      <c r="FUJ90" s="61"/>
      <c r="FUK90" s="61"/>
      <c r="FUL90" s="61"/>
      <c r="FUM90" s="61"/>
      <c r="FUN90" s="61"/>
      <c r="FUO90" s="61"/>
      <c r="FUP90" s="61"/>
      <c r="FUQ90" s="61"/>
      <c r="FUR90" s="61"/>
      <c r="FUS90" s="61"/>
      <c r="FUT90" s="61"/>
      <c r="FUU90" s="61"/>
      <c r="FUV90" s="61"/>
      <c r="FUW90" s="61"/>
      <c r="FUX90" s="61"/>
      <c r="FUY90" s="61"/>
      <c r="FUZ90" s="61"/>
      <c r="FVA90" s="61"/>
      <c r="FVB90" s="61"/>
      <c r="FVC90" s="61"/>
      <c r="FVD90" s="61"/>
      <c r="FVE90" s="61"/>
      <c r="FVF90" s="61"/>
      <c r="FVG90" s="61"/>
      <c r="FVH90" s="61"/>
      <c r="FVI90" s="61"/>
      <c r="FVJ90" s="61"/>
      <c r="FVK90" s="61"/>
      <c r="FVL90" s="61"/>
      <c r="FVM90" s="61"/>
      <c r="FVN90" s="61"/>
      <c r="FVO90" s="61"/>
      <c r="FVP90" s="61"/>
      <c r="FVQ90" s="61"/>
      <c r="FVR90" s="61"/>
      <c r="FVS90" s="61"/>
      <c r="FVT90" s="61"/>
      <c r="FVU90" s="61"/>
      <c r="FVV90" s="61"/>
      <c r="FVW90" s="61"/>
      <c r="FVX90" s="61"/>
      <c r="FVY90" s="61"/>
      <c r="FVZ90" s="61"/>
      <c r="FWA90" s="61"/>
      <c r="FWB90" s="61"/>
      <c r="FWC90" s="61"/>
      <c r="FWD90" s="61"/>
      <c r="FWE90" s="61"/>
      <c r="FWF90" s="61"/>
      <c r="FWG90" s="61"/>
      <c r="FWH90" s="61"/>
      <c r="FWI90" s="61"/>
      <c r="FWJ90" s="61"/>
      <c r="FWK90" s="61"/>
      <c r="FWL90" s="61"/>
      <c r="FWM90" s="61"/>
      <c r="FWN90" s="61"/>
      <c r="FWO90" s="61"/>
      <c r="FWP90" s="61"/>
      <c r="FWQ90" s="61"/>
      <c r="FWR90" s="61"/>
      <c r="FWS90" s="61"/>
      <c r="FWT90" s="61"/>
      <c r="FWU90" s="61"/>
      <c r="FWV90" s="61"/>
      <c r="FWW90" s="61"/>
      <c r="FWX90" s="61"/>
      <c r="FWY90" s="61"/>
      <c r="FWZ90" s="61"/>
      <c r="FXA90" s="61"/>
      <c r="FXB90" s="61"/>
      <c r="FXC90" s="61"/>
      <c r="FXD90" s="61"/>
      <c r="FXE90" s="61"/>
      <c r="FXF90" s="61"/>
      <c r="FXG90" s="61"/>
      <c r="FXH90" s="61"/>
      <c r="FXI90" s="61"/>
      <c r="FXJ90" s="61"/>
      <c r="FXK90" s="61"/>
      <c r="FXL90" s="61"/>
      <c r="FXM90" s="61"/>
      <c r="FXN90" s="61"/>
      <c r="FXO90" s="61"/>
      <c r="FXP90" s="61"/>
      <c r="FXQ90" s="61"/>
      <c r="FXR90" s="61"/>
      <c r="FXS90" s="61"/>
      <c r="FXT90" s="61"/>
      <c r="FXU90" s="61"/>
      <c r="FXV90" s="61"/>
      <c r="FXW90" s="61"/>
      <c r="FXX90" s="61"/>
      <c r="FXY90" s="61"/>
      <c r="FXZ90" s="61"/>
      <c r="FYA90" s="61"/>
      <c r="FYB90" s="61"/>
      <c r="FYC90" s="61"/>
      <c r="FYD90" s="61"/>
      <c r="FYE90" s="61"/>
      <c r="FYF90" s="61"/>
      <c r="FYG90" s="61"/>
      <c r="FYH90" s="61"/>
      <c r="FYI90" s="61"/>
      <c r="FYJ90" s="61"/>
      <c r="FYK90" s="61"/>
      <c r="FYL90" s="61"/>
      <c r="FYM90" s="61"/>
      <c r="FYN90" s="61"/>
      <c r="FYO90" s="61"/>
      <c r="FYP90" s="61"/>
      <c r="FYQ90" s="61"/>
      <c r="FYR90" s="61"/>
      <c r="FYS90" s="61"/>
      <c r="FYT90" s="61"/>
      <c r="FYU90" s="61"/>
      <c r="FYV90" s="61"/>
      <c r="FYW90" s="61"/>
      <c r="FYX90" s="61"/>
      <c r="FYY90" s="61"/>
      <c r="FYZ90" s="61"/>
      <c r="FZA90" s="61"/>
      <c r="FZB90" s="61"/>
      <c r="FZC90" s="61"/>
      <c r="FZD90" s="61"/>
      <c r="FZE90" s="61"/>
      <c r="FZF90" s="61"/>
      <c r="FZG90" s="61"/>
      <c r="FZH90" s="61"/>
      <c r="FZI90" s="61"/>
      <c r="FZJ90" s="61"/>
      <c r="FZK90" s="61"/>
      <c r="FZL90" s="61"/>
      <c r="FZM90" s="61"/>
      <c r="FZN90" s="61"/>
      <c r="FZO90" s="61"/>
      <c r="FZP90" s="61"/>
      <c r="FZQ90" s="61"/>
      <c r="FZR90" s="61"/>
      <c r="FZS90" s="61"/>
      <c r="FZT90" s="61"/>
      <c r="FZU90" s="61"/>
      <c r="FZV90" s="61"/>
      <c r="FZW90" s="61"/>
      <c r="FZX90" s="61"/>
      <c r="FZY90" s="61"/>
      <c r="FZZ90" s="61"/>
      <c r="GAA90" s="61"/>
      <c r="GAB90" s="61"/>
      <c r="GAC90" s="61"/>
      <c r="GAD90" s="61"/>
      <c r="GAE90" s="61"/>
      <c r="GAF90" s="61"/>
      <c r="GAG90" s="61"/>
      <c r="GAH90" s="61"/>
      <c r="GAI90" s="61"/>
      <c r="GAJ90" s="61"/>
      <c r="GAK90" s="61"/>
      <c r="GAL90" s="61"/>
      <c r="GAM90" s="61"/>
      <c r="GAN90" s="61"/>
      <c r="GAO90" s="61"/>
      <c r="GAP90" s="61"/>
      <c r="GAQ90" s="61"/>
      <c r="GAR90" s="61"/>
      <c r="GAS90" s="61"/>
      <c r="GAT90" s="61"/>
      <c r="GAU90" s="61"/>
      <c r="GAV90" s="61"/>
      <c r="GAW90" s="61"/>
      <c r="GAX90" s="61"/>
      <c r="GAY90" s="61"/>
      <c r="GAZ90" s="61"/>
      <c r="GBA90" s="61"/>
      <c r="GBB90" s="61"/>
      <c r="GBC90" s="61"/>
      <c r="GBD90" s="61"/>
      <c r="GBE90" s="61"/>
      <c r="GBF90" s="61"/>
      <c r="GBG90" s="61"/>
      <c r="GBH90" s="61"/>
      <c r="GBI90" s="61"/>
      <c r="GBJ90" s="61"/>
      <c r="GBK90" s="61"/>
      <c r="GBL90" s="61"/>
      <c r="GBM90" s="61"/>
      <c r="GBN90" s="61"/>
      <c r="GBO90" s="61"/>
      <c r="GBP90" s="61"/>
      <c r="GBQ90" s="61"/>
      <c r="GBR90" s="61"/>
      <c r="GBS90" s="61"/>
      <c r="GBT90" s="61"/>
      <c r="GBU90" s="61"/>
      <c r="GBV90" s="61"/>
      <c r="GBW90" s="61"/>
      <c r="GBX90" s="61"/>
      <c r="GBY90" s="61"/>
      <c r="GBZ90" s="61"/>
      <c r="GCA90" s="61"/>
      <c r="GCB90" s="61"/>
      <c r="GCC90" s="61"/>
      <c r="GCD90" s="61"/>
      <c r="GCE90" s="61"/>
      <c r="GCF90" s="61"/>
      <c r="GCG90" s="61"/>
      <c r="GCH90" s="61"/>
      <c r="GCI90" s="61"/>
      <c r="GCJ90" s="61"/>
      <c r="GCK90" s="61"/>
      <c r="GCL90" s="61"/>
      <c r="GCM90" s="61"/>
      <c r="GCN90" s="61"/>
      <c r="GCO90" s="61"/>
      <c r="GCP90" s="61"/>
      <c r="GCQ90" s="61"/>
      <c r="GCR90" s="61"/>
      <c r="GCS90" s="61"/>
      <c r="GCT90" s="61"/>
      <c r="GCU90" s="61"/>
      <c r="GCV90" s="61"/>
      <c r="GCW90" s="61"/>
      <c r="GCX90" s="61"/>
      <c r="GCY90" s="61"/>
      <c r="GCZ90" s="61"/>
      <c r="GDA90" s="61"/>
      <c r="GDB90" s="61"/>
      <c r="GDC90" s="61"/>
      <c r="GDD90" s="61"/>
      <c r="GDE90" s="61"/>
      <c r="GDF90" s="61"/>
      <c r="GDG90" s="61"/>
      <c r="GDH90" s="61"/>
      <c r="GDI90" s="61"/>
      <c r="GDJ90" s="61"/>
      <c r="GDK90" s="61"/>
      <c r="GDL90" s="61"/>
      <c r="GDM90" s="61"/>
      <c r="GDN90" s="61"/>
      <c r="GDO90" s="61"/>
      <c r="GDP90" s="61"/>
      <c r="GDQ90" s="61"/>
      <c r="GDR90" s="61"/>
      <c r="GDS90" s="61"/>
      <c r="GDT90" s="61"/>
      <c r="GDU90" s="61"/>
      <c r="GDV90" s="61"/>
      <c r="GDW90" s="61"/>
      <c r="GDX90" s="61"/>
      <c r="GDY90" s="61"/>
      <c r="GDZ90" s="61"/>
      <c r="GEA90" s="61"/>
      <c r="GEB90" s="61"/>
      <c r="GEC90" s="61"/>
      <c r="GED90" s="61"/>
      <c r="GEE90" s="61"/>
      <c r="GEF90" s="61"/>
      <c r="GEG90" s="61"/>
      <c r="GEH90" s="61"/>
      <c r="GEI90" s="61"/>
      <c r="GEJ90" s="61"/>
      <c r="GEK90" s="61"/>
      <c r="GEL90" s="61"/>
      <c r="GEM90" s="61"/>
      <c r="GEN90" s="61"/>
      <c r="GEO90" s="61"/>
      <c r="GEP90" s="61"/>
      <c r="GEQ90" s="61"/>
      <c r="GER90" s="61"/>
      <c r="GES90" s="61"/>
      <c r="GET90" s="61"/>
      <c r="GEU90" s="61"/>
      <c r="GEV90" s="61"/>
      <c r="GEW90" s="61"/>
      <c r="GEX90" s="61"/>
      <c r="GEY90" s="61"/>
      <c r="GEZ90" s="61"/>
      <c r="GFA90" s="61"/>
      <c r="GFB90" s="61"/>
      <c r="GFC90" s="61"/>
      <c r="GFD90" s="61"/>
      <c r="GFE90" s="61"/>
      <c r="GFF90" s="61"/>
      <c r="GFG90" s="61"/>
      <c r="GFH90" s="61"/>
      <c r="GFI90" s="61"/>
      <c r="GFJ90" s="61"/>
      <c r="GFK90" s="61"/>
      <c r="GFL90" s="61"/>
      <c r="GFM90" s="61"/>
      <c r="GFN90" s="61"/>
      <c r="GFO90" s="61"/>
      <c r="GFP90" s="61"/>
      <c r="GFQ90" s="61"/>
      <c r="GFR90" s="61"/>
      <c r="GFS90" s="61"/>
      <c r="GFT90" s="61"/>
      <c r="GFU90" s="61"/>
      <c r="GFV90" s="61"/>
      <c r="GFW90" s="61"/>
      <c r="GFX90" s="61"/>
      <c r="GFY90" s="61"/>
      <c r="GFZ90" s="61"/>
      <c r="GGA90" s="61"/>
      <c r="GGB90" s="61"/>
      <c r="GGC90" s="61"/>
      <c r="GGD90" s="61"/>
      <c r="GGE90" s="61"/>
      <c r="GGF90" s="61"/>
      <c r="GGG90" s="61"/>
      <c r="GGH90" s="61"/>
      <c r="GGI90" s="61"/>
      <c r="GGJ90" s="61"/>
      <c r="GGK90" s="61"/>
      <c r="GGL90" s="61"/>
      <c r="GGM90" s="61"/>
      <c r="GGN90" s="61"/>
      <c r="GGO90" s="61"/>
      <c r="GGP90" s="61"/>
      <c r="GGQ90" s="61"/>
      <c r="GGR90" s="61"/>
      <c r="GGS90" s="61"/>
      <c r="GGT90" s="61"/>
      <c r="GGU90" s="61"/>
      <c r="GGV90" s="61"/>
      <c r="GGW90" s="61"/>
      <c r="GGX90" s="61"/>
      <c r="GGY90" s="61"/>
      <c r="GGZ90" s="61"/>
      <c r="GHA90" s="61"/>
      <c r="GHB90" s="61"/>
      <c r="GHC90" s="61"/>
      <c r="GHD90" s="61"/>
      <c r="GHE90" s="61"/>
      <c r="GHF90" s="61"/>
      <c r="GHG90" s="61"/>
      <c r="GHH90" s="61"/>
      <c r="GHI90" s="61"/>
      <c r="GHJ90" s="61"/>
      <c r="GHK90" s="61"/>
      <c r="GHL90" s="61"/>
      <c r="GHM90" s="61"/>
      <c r="GHN90" s="61"/>
      <c r="GHO90" s="61"/>
      <c r="GHP90" s="61"/>
      <c r="GHQ90" s="61"/>
      <c r="GHR90" s="61"/>
      <c r="GHS90" s="61"/>
      <c r="GHT90" s="61"/>
      <c r="GHU90" s="61"/>
      <c r="GHV90" s="61"/>
      <c r="GHW90" s="61"/>
      <c r="GHX90" s="61"/>
      <c r="GHY90" s="61"/>
      <c r="GHZ90" s="61"/>
      <c r="GIA90" s="61"/>
      <c r="GIB90" s="61"/>
      <c r="GIC90" s="61"/>
      <c r="GID90" s="61"/>
      <c r="GIE90" s="61"/>
      <c r="GIF90" s="61"/>
      <c r="GIG90" s="61"/>
      <c r="GIH90" s="61"/>
      <c r="GII90" s="61"/>
      <c r="GIJ90" s="61"/>
      <c r="GIK90" s="61"/>
      <c r="GIL90" s="61"/>
      <c r="GIM90" s="61"/>
      <c r="GIN90" s="61"/>
      <c r="GIO90" s="61"/>
      <c r="GIP90" s="61"/>
      <c r="GIQ90" s="61"/>
      <c r="GIR90" s="61"/>
      <c r="GIS90" s="61"/>
      <c r="GIT90" s="61"/>
      <c r="GIU90" s="61"/>
      <c r="GIV90" s="61"/>
      <c r="GIW90" s="61"/>
      <c r="GIX90" s="61"/>
      <c r="GIY90" s="61"/>
      <c r="GIZ90" s="61"/>
      <c r="GJA90" s="61"/>
      <c r="GJB90" s="61"/>
      <c r="GJC90" s="61"/>
      <c r="GJD90" s="61"/>
      <c r="GJE90" s="61"/>
      <c r="GJF90" s="61"/>
      <c r="GJG90" s="61"/>
      <c r="GJH90" s="61"/>
      <c r="GJI90" s="61"/>
      <c r="GJJ90" s="61"/>
      <c r="GJK90" s="61"/>
      <c r="GJL90" s="61"/>
      <c r="GJM90" s="61"/>
      <c r="GJN90" s="61"/>
      <c r="GJO90" s="61"/>
      <c r="GJP90" s="61"/>
      <c r="GJQ90" s="61"/>
      <c r="GJR90" s="61"/>
      <c r="GJS90" s="61"/>
      <c r="GJT90" s="61"/>
      <c r="GJU90" s="61"/>
      <c r="GJV90" s="61"/>
      <c r="GJW90" s="61"/>
      <c r="GJX90" s="61"/>
      <c r="GJY90" s="61"/>
      <c r="GJZ90" s="61"/>
      <c r="GKA90" s="61"/>
      <c r="GKB90" s="61"/>
      <c r="GKC90" s="61"/>
      <c r="GKD90" s="61"/>
      <c r="GKE90" s="61"/>
      <c r="GKF90" s="61"/>
      <c r="GKG90" s="61"/>
      <c r="GKH90" s="61"/>
      <c r="GKI90" s="61"/>
      <c r="GKJ90" s="61"/>
      <c r="GKK90" s="61"/>
      <c r="GKL90" s="61"/>
      <c r="GKM90" s="61"/>
      <c r="GKN90" s="61"/>
      <c r="GKO90" s="61"/>
      <c r="GKP90" s="61"/>
      <c r="GKQ90" s="61"/>
      <c r="GKR90" s="61"/>
      <c r="GKS90" s="61"/>
      <c r="GKT90" s="61"/>
      <c r="GKU90" s="61"/>
      <c r="GKV90" s="61"/>
      <c r="GKW90" s="61"/>
      <c r="GKX90" s="61"/>
      <c r="GKY90" s="61"/>
      <c r="GKZ90" s="61"/>
      <c r="GLA90" s="61"/>
      <c r="GLB90" s="61"/>
      <c r="GLC90" s="61"/>
      <c r="GLD90" s="61"/>
      <c r="GLE90" s="61"/>
      <c r="GLF90" s="61"/>
      <c r="GLG90" s="61"/>
      <c r="GLH90" s="61"/>
      <c r="GLI90" s="61"/>
      <c r="GLJ90" s="61"/>
      <c r="GLK90" s="61"/>
      <c r="GLL90" s="61"/>
      <c r="GLM90" s="61"/>
      <c r="GLN90" s="61"/>
      <c r="GLO90" s="61"/>
      <c r="GLP90" s="61"/>
      <c r="GLQ90" s="61"/>
      <c r="GLR90" s="61"/>
      <c r="GLS90" s="61"/>
      <c r="GLT90" s="61"/>
      <c r="GLU90" s="61"/>
      <c r="GLV90" s="61"/>
      <c r="GLW90" s="61"/>
      <c r="GLX90" s="61"/>
      <c r="GLY90" s="61"/>
      <c r="GLZ90" s="61"/>
      <c r="GMA90" s="61"/>
      <c r="GMB90" s="61"/>
      <c r="GMC90" s="61"/>
      <c r="GMD90" s="61"/>
      <c r="GME90" s="61"/>
      <c r="GMF90" s="61"/>
      <c r="GMG90" s="61"/>
      <c r="GMH90" s="61"/>
      <c r="GMI90" s="61"/>
      <c r="GMJ90" s="61"/>
      <c r="GMK90" s="61"/>
      <c r="GML90" s="61"/>
      <c r="GMM90" s="61"/>
      <c r="GMN90" s="61"/>
      <c r="GMO90" s="61"/>
      <c r="GMP90" s="61"/>
      <c r="GMQ90" s="61"/>
      <c r="GMR90" s="61"/>
      <c r="GMS90" s="61"/>
      <c r="GMT90" s="61"/>
      <c r="GMU90" s="61"/>
      <c r="GMV90" s="61"/>
      <c r="GMW90" s="61"/>
      <c r="GMX90" s="61"/>
      <c r="GMY90" s="61"/>
      <c r="GMZ90" s="61"/>
      <c r="GNA90" s="61"/>
      <c r="GNB90" s="61"/>
      <c r="GNC90" s="61"/>
      <c r="GND90" s="61"/>
      <c r="GNE90" s="61"/>
      <c r="GNF90" s="61"/>
      <c r="GNG90" s="61"/>
      <c r="GNH90" s="61"/>
      <c r="GNI90" s="61"/>
      <c r="GNJ90" s="61"/>
      <c r="GNK90" s="61"/>
      <c r="GNL90" s="61"/>
      <c r="GNM90" s="61"/>
      <c r="GNN90" s="61"/>
      <c r="GNO90" s="61"/>
      <c r="GNP90" s="61"/>
      <c r="GNQ90" s="61"/>
      <c r="GNR90" s="61"/>
      <c r="GNS90" s="61"/>
      <c r="GNT90" s="61"/>
      <c r="GNU90" s="61"/>
      <c r="GNV90" s="61"/>
      <c r="GNW90" s="61"/>
      <c r="GNX90" s="61"/>
      <c r="GNY90" s="61"/>
      <c r="GNZ90" s="61"/>
      <c r="GOA90" s="61"/>
      <c r="GOB90" s="61"/>
      <c r="GOC90" s="61"/>
      <c r="GOD90" s="61"/>
      <c r="GOE90" s="61"/>
      <c r="GOF90" s="61"/>
      <c r="GOG90" s="61"/>
      <c r="GOH90" s="61"/>
      <c r="GOI90" s="61"/>
      <c r="GOJ90" s="61"/>
      <c r="GOK90" s="61"/>
      <c r="GOL90" s="61"/>
      <c r="GOM90" s="61"/>
      <c r="GON90" s="61"/>
      <c r="GOO90" s="61"/>
      <c r="GOP90" s="61"/>
      <c r="GOQ90" s="61"/>
      <c r="GOR90" s="61"/>
      <c r="GOS90" s="61"/>
      <c r="GOT90" s="61"/>
      <c r="GOU90" s="61"/>
      <c r="GOV90" s="61"/>
      <c r="GOW90" s="61"/>
      <c r="GOX90" s="61"/>
      <c r="GOY90" s="61"/>
      <c r="GOZ90" s="61"/>
      <c r="GPA90" s="61"/>
      <c r="GPB90" s="61"/>
      <c r="GPC90" s="61"/>
      <c r="GPD90" s="61"/>
      <c r="GPE90" s="61"/>
      <c r="GPF90" s="61"/>
      <c r="GPG90" s="61"/>
      <c r="GPH90" s="61"/>
      <c r="GPI90" s="61"/>
      <c r="GPJ90" s="61"/>
      <c r="GPK90" s="61"/>
      <c r="GPL90" s="61"/>
      <c r="GPM90" s="61"/>
      <c r="GPN90" s="61"/>
      <c r="GPO90" s="61"/>
      <c r="GPP90" s="61"/>
      <c r="GPQ90" s="61"/>
      <c r="GPR90" s="61"/>
      <c r="GPS90" s="61"/>
      <c r="GPT90" s="61"/>
      <c r="GPU90" s="61"/>
      <c r="GPV90" s="61"/>
      <c r="GPW90" s="61"/>
      <c r="GPX90" s="61"/>
      <c r="GPY90" s="61"/>
      <c r="GPZ90" s="61"/>
      <c r="GQA90" s="61"/>
      <c r="GQB90" s="61"/>
      <c r="GQC90" s="61"/>
      <c r="GQD90" s="61"/>
      <c r="GQE90" s="61"/>
      <c r="GQF90" s="61"/>
      <c r="GQG90" s="61"/>
      <c r="GQH90" s="61"/>
      <c r="GQI90" s="61"/>
      <c r="GQJ90" s="61"/>
      <c r="GQK90" s="61"/>
      <c r="GQL90" s="61"/>
      <c r="GQM90" s="61"/>
      <c r="GQN90" s="61"/>
      <c r="GQO90" s="61"/>
      <c r="GQP90" s="61"/>
      <c r="GQQ90" s="61"/>
      <c r="GQR90" s="61"/>
      <c r="GQS90" s="61"/>
      <c r="GQT90" s="61"/>
      <c r="GQU90" s="61"/>
      <c r="GQV90" s="61"/>
      <c r="GQW90" s="61"/>
      <c r="GQX90" s="61"/>
      <c r="GQY90" s="61"/>
      <c r="GQZ90" s="61"/>
      <c r="GRA90" s="61"/>
      <c r="GRB90" s="61"/>
      <c r="GRC90" s="61"/>
      <c r="GRD90" s="61"/>
      <c r="GRE90" s="61"/>
      <c r="GRF90" s="61"/>
      <c r="GRG90" s="61"/>
      <c r="GRH90" s="61"/>
      <c r="GRI90" s="61"/>
      <c r="GRJ90" s="61"/>
      <c r="GRK90" s="61"/>
      <c r="GRL90" s="61"/>
      <c r="GRM90" s="61"/>
      <c r="GRN90" s="61"/>
      <c r="GRO90" s="61"/>
      <c r="GRP90" s="61"/>
      <c r="GRQ90" s="61"/>
      <c r="GRR90" s="61"/>
      <c r="GRS90" s="61"/>
      <c r="GRT90" s="61"/>
      <c r="GRU90" s="61"/>
      <c r="GRV90" s="61"/>
      <c r="GRW90" s="61"/>
      <c r="GRX90" s="61"/>
      <c r="GRY90" s="61"/>
      <c r="GRZ90" s="61"/>
      <c r="GSA90" s="61"/>
      <c r="GSB90" s="61"/>
      <c r="GSC90" s="61"/>
      <c r="GSD90" s="61"/>
      <c r="GSE90" s="61"/>
      <c r="GSF90" s="61"/>
      <c r="GSG90" s="61"/>
      <c r="GSH90" s="61"/>
      <c r="GSI90" s="61"/>
      <c r="GSJ90" s="61"/>
      <c r="GSK90" s="61"/>
      <c r="GSL90" s="61"/>
      <c r="GSM90" s="61"/>
      <c r="GSN90" s="61"/>
      <c r="GSO90" s="61"/>
      <c r="GSP90" s="61"/>
      <c r="GSQ90" s="61"/>
      <c r="GSR90" s="61"/>
      <c r="GSS90" s="61"/>
      <c r="GST90" s="61"/>
      <c r="GSU90" s="61"/>
      <c r="GSV90" s="61"/>
      <c r="GSW90" s="61"/>
      <c r="GSX90" s="61"/>
      <c r="GSY90" s="61"/>
      <c r="GSZ90" s="61"/>
      <c r="GTA90" s="61"/>
      <c r="GTB90" s="61"/>
      <c r="GTC90" s="61"/>
      <c r="GTD90" s="61"/>
      <c r="GTE90" s="61"/>
      <c r="GTF90" s="61"/>
      <c r="GTG90" s="61"/>
      <c r="GTH90" s="61"/>
      <c r="GTI90" s="61"/>
      <c r="GTJ90" s="61"/>
      <c r="GTK90" s="61"/>
      <c r="GTL90" s="61"/>
      <c r="GTM90" s="61"/>
      <c r="GTN90" s="61"/>
      <c r="GTO90" s="61"/>
      <c r="GTP90" s="61"/>
      <c r="GTQ90" s="61"/>
      <c r="GTR90" s="61"/>
      <c r="GTS90" s="61"/>
      <c r="GTT90" s="61"/>
      <c r="GTU90" s="61"/>
      <c r="GTV90" s="61"/>
      <c r="GTW90" s="61"/>
      <c r="GTX90" s="61"/>
      <c r="GTY90" s="61"/>
      <c r="GTZ90" s="61"/>
      <c r="GUA90" s="61"/>
      <c r="GUB90" s="61"/>
      <c r="GUC90" s="61"/>
      <c r="GUD90" s="61"/>
      <c r="GUE90" s="61"/>
      <c r="GUF90" s="61"/>
      <c r="GUG90" s="61"/>
      <c r="GUH90" s="61"/>
      <c r="GUI90" s="61"/>
      <c r="GUJ90" s="61"/>
      <c r="GUK90" s="61"/>
      <c r="GUL90" s="61"/>
      <c r="GUM90" s="61"/>
      <c r="GUN90" s="61"/>
      <c r="GUO90" s="61"/>
      <c r="GUP90" s="61"/>
      <c r="GUQ90" s="61"/>
      <c r="GUR90" s="61"/>
      <c r="GUS90" s="61"/>
      <c r="GUT90" s="61"/>
      <c r="GUU90" s="61"/>
      <c r="GUV90" s="61"/>
      <c r="GUW90" s="61"/>
      <c r="GUX90" s="61"/>
      <c r="GUY90" s="61"/>
      <c r="GUZ90" s="61"/>
      <c r="GVA90" s="61"/>
      <c r="GVB90" s="61"/>
      <c r="GVC90" s="61"/>
      <c r="GVD90" s="61"/>
      <c r="GVE90" s="61"/>
      <c r="GVF90" s="61"/>
      <c r="GVG90" s="61"/>
      <c r="GVH90" s="61"/>
      <c r="GVI90" s="61"/>
      <c r="GVJ90" s="61"/>
      <c r="GVK90" s="61"/>
      <c r="GVL90" s="61"/>
      <c r="GVM90" s="61"/>
      <c r="GVN90" s="61"/>
      <c r="GVO90" s="61"/>
      <c r="GVP90" s="61"/>
      <c r="GVQ90" s="61"/>
      <c r="GVR90" s="61"/>
      <c r="GVS90" s="61"/>
      <c r="GVT90" s="61"/>
      <c r="GVU90" s="61"/>
      <c r="GVV90" s="61"/>
      <c r="GVW90" s="61"/>
      <c r="GVX90" s="61"/>
      <c r="GVY90" s="61"/>
      <c r="GVZ90" s="61"/>
      <c r="GWA90" s="61"/>
      <c r="GWB90" s="61"/>
      <c r="GWC90" s="61"/>
      <c r="GWD90" s="61"/>
      <c r="GWE90" s="61"/>
      <c r="GWF90" s="61"/>
      <c r="GWG90" s="61"/>
      <c r="GWH90" s="61"/>
      <c r="GWI90" s="61"/>
      <c r="GWJ90" s="61"/>
      <c r="GWK90" s="61"/>
      <c r="GWL90" s="61"/>
      <c r="GWM90" s="61"/>
      <c r="GWN90" s="61"/>
      <c r="GWO90" s="61"/>
      <c r="GWP90" s="61"/>
      <c r="GWQ90" s="61"/>
      <c r="GWR90" s="61"/>
      <c r="GWS90" s="61"/>
      <c r="GWT90" s="61"/>
      <c r="GWU90" s="61"/>
      <c r="GWV90" s="61"/>
      <c r="GWW90" s="61"/>
      <c r="GWX90" s="61"/>
      <c r="GWY90" s="61"/>
      <c r="GWZ90" s="61"/>
      <c r="GXA90" s="61"/>
      <c r="GXB90" s="61"/>
      <c r="GXC90" s="61"/>
      <c r="GXD90" s="61"/>
      <c r="GXE90" s="61"/>
      <c r="GXF90" s="61"/>
      <c r="GXG90" s="61"/>
      <c r="GXH90" s="61"/>
      <c r="GXI90" s="61"/>
      <c r="GXJ90" s="61"/>
      <c r="GXK90" s="61"/>
      <c r="GXL90" s="61"/>
      <c r="GXM90" s="61"/>
      <c r="GXN90" s="61"/>
      <c r="GXO90" s="61"/>
      <c r="GXP90" s="61"/>
      <c r="GXQ90" s="61"/>
      <c r="GXR90" s="61"/>
      <c r="GXS90" s="61"/>
      <c r="GXT90" s="61"/>
      <c r="GXU90" s="61"/>
      <c r="GXV90" s="61"/>
      <c r="GXW90" s="61"/>
      <c r="GXX90" s="61"/>
      <c r="GXY90" s="61"/>
      <c r="GXZ90" s="61"/>
      <c r="GYA90" s="61"/>
      <c r="GYB90" s="61"/>
      <c r="GYC90" s="61"/>
      <c r="GYD90" s="61"/>
      <c r="GYE90" s="61"/>
      <c r="GYF90" s="61"/>
      <c r="GYG90" s="61"/>
      <c r="GYH90" s="61"/>
      <c r="GYI90" s="61"/>
      <c r="GYJ90" s="61"/>
      <c r="GYK90" s="61"/>
      <c r="GYL90" s="61"/>
      <c r="GYM90" s="61"/>
      <c r="GYN90" s="61"/>
      <c r="GYO90" s="61"/>
      <c r="GYP90" s="61"/>
      <c r="GYQ90" s="61"/>
      <c r="GYR90" s="61"/>
      <c r="GYS90" s="61"/>
      <c r="GYT90" s="61"/>
      <c r="GYU90" s="61"/>
      <c r="GYV90" s="61"/>
      <c r="GYW90" s="61"/>
      <c r="GYX90" s="61"/>
      <c r="GYY90" s="61"/>
      <c r="GYZ90" s="61"/>
      <c r="GZA90" s="61"/>
      <c r="GZB90" s="61"/>
      <c r="GZC90" s="61"/>
      <c r="GZD90" s="61"/>
      <c r="GZE90" s="61"/>
      <c r="GZF90" s="61"/>
      <c r="GZG90" s="61"/>
      <c r="GZH90" s="61"/>
      <c r="GZI90" s="61"/>
      <c r="GZJ90" s="61"/>
      <c r="GZK90" s="61"/>
      <c r="GZL90" s="61"/>
      <c r="GZM90" s="61"/>
      <c r="GZN90" s="61"/>
      <c r="GZO90" s="61"/>
      <c r="GZP90" s="61"/>
      <c r="GZQ90" s="61"/>
      <c r="GZR90" s="61"/>
      <c r="GZS90" s="61"/>
      <c r="GZT90" s="61"/>
      <c r="GZU90" s="61"/>
      <c r="GZV90" s="61"/>
      <c r="GZW90" s="61"/>
      <c r="GZX90" s="61"/>
      <c r="GZY90" s="61"/>
      <c r="GZZ90" s="61"/>
      <c r="HAA90" s="61"/>
      <c r="HAB90" s="61"/>
      <c r="HAC90" s="61"/>
      <c r="HAD90" s="61"/>
      <c r="HAE90" s="61"/>
      <c r="HAF90" s="61"/>
      <c r="HAG90" s="61"/>
      <c r="HAH90" s="61"/>
      <c r="HAI90" s="61"/>
      <c r="HAJ90" s="61"/>
      <c r="HAK90" s="61"/>
      <c r="HAL90" s="61"/>
      <c r="HAM90" s="61"/>
      <c r="HAN90" s="61"/>
      <c r="HAO90" s="61"/>
      <c r="HAP90" s="61"/>
      <c r="HAQ90" s="61"/>
      <c r="HAR90" s="61"/>
      <c r="HAS90" s="61"/>
      <c r="HAT90" s="61"/>
      <c r="HAU90" s="61"/>
      <c r="HAV90" s="61"/>
      <c r="HAW90" s="61"/>
      <c r="HAX90" s="61"/>
      <c r="HAY90" s="61"/>
      <c r="HAZ90" s="61"/>
      <c r="HBA90" s="61"/>
      <c r="HBB90" s="61"/>
      <c r="HBC90" s="61"/>
      <c r="HBD90" s="61"/>
      <c r="HBE90" s="61"/>
      <c r="HBF90" s="61"/>
      <c r="HBG90" s="61"/>
      <c r="HBH90" s="61"/>
      <c r="HBI90" s="61"/>
      <c r="HBJ90" s="61"/>
      <c r="HBK90" s="61"/>
      <c r="HBL90" s="61"/>
      <c r="HBM90" s="61"/>
      <c r="HBN90" s="61"/>
      <c r="HBO90" s="61"/>
      <c r="HBP90" s="61"/>
      <c r="HBQ90" s="61"/>
      <c r="HBR90" s="61"/>
      <c r="HBS90" s="61"/>
      <c r="HBT90" s="61"/>
      <c r="HBU90" s="61"/>
      <c r="HBV90" s="61"/>
      <c r="HBW90" s="61"/>
      <c r="HBX90" s="61"/>
      <c r="HBY90" s="61"/>
      <c r="HBZ90" s="61"/>
      <c r="HCA90" s="61"/>
      <c r="HCB90" s="61"/>
      <c r="HCC90" s="61"/>
      <c r="HCD90" s="61"/>
      <c r="HCE90" s="61"/>
      <c r="HCF90" s="61"/>
      <c r="HCG90" s="61"/>
      <c r="HCH90" s="61"/>
      <c r="HCI90" s="61"/>
      <c r="HCJ90" s="61"/>
      <c r="HCK90" s="61"/>
      <c r="HCL90" s="61"/>
      <c r="HCM90" s="61"/>
      <c r="HCN90" s="61"/>
      <c r="HCO90" s="61"/>
      <c r="HCP90" s="61"/>
      <c r="HCQ90" s="61"/>
      <c r="HCR90" s="61"/>
      <c r="HCS90" s="61"/>
      <c r="HCT90" s="61"/>
      <c r="HCU90" s="61"/>
      <c r="HCV90" s="61"/>
      <c r="HCW90" s="61"/>
      <c r="HCX90" s="61"/>
      <c r="HCY90" s="61"/>
      <c r="HCZ90" s="61"/>
      <c r="HDA90" s="61"/>
      <c r="HDB90" s="61"/>
      <c r="HDC90" s="61"/>
      <c r="HDD90" s="61"/>
      <c r="HDE90" s="61"/>
      <c r="HDF90" s="61"/>
      <c r="HDG90" s="61"/>
      <c r="HDH90" s="61"/>
      <c r="HDI90" s="61"/>
      <c r="HDJ90" s="61"/>
      <c r="HDK90" s="61"/>
      <c r="HDL90" s="61"/>
      <c r="HDM90" s="61"/>
      <c r="HDN90" s="61"/>
      <c r="HDO90" s="61"/>
      <c r="HDP90" s="61"/>
      <c r="HDQ90" s="61"/>
      <c r="HDR90" s="61"/>
      <c r="HDS90" s="61"/>
      <c r="HDT90" s="61"/>
      <c r="HDU90" s="61"/>
      <c r="HDV90" s="61"/>
      <c r="HDW90" s="61"/>
      <c r="HDX90" s="61"/>
      <c r="HDY90" s="61"/>
      <c r="HDZ90" s="61"/>
      <c r="HEA90" s="61"/>
      <c r="HEB90" s="61"/>
      <c r="HEC90" s="61"/>
      <c r="HED90" s="61"/>
      <c r="HEE90" s="61"/>
      <c r="HEF90" s="61"/>
      <c r="HEG90" s="61"/>
      <c r="HEH90" s="61"/>
      <c r="HEI90" s="61"/>
      <c r="HEJ90" s="61"/>
      <c r="HEK90" s="61"/>
      <c r="HEL90" s="61"/>
      <c r="HEM90" s="61"/>
      <c r="HEN90" s="61"/>
      <c r="HEO90" s="61"/>
      <c r="HEP90" s="61"/>
      <c r="HEQ90" s="61"/>
      <c r="HER90" s="61"/>
      <c r="HES90" s="61"/>
      <c r="HET90" s="61"/>
      <c r="HEU90" s="61"/>
      <c r="HEV90" s="61"/>
      <c r="HEW90" s="61"/>
      <c r="HEX90" s="61"/>
      <c r="HEY90" s="61"/>
      <c r="HEZ90" s="61"/>
      <c r="HFA90" s="61"/>
      <c r="HFB90" s="61"/>
      <c r="HFC90" s="61"/>
      <c r="HFD90" s="61"/>
      <c r="HFE90" s="61"/>
      <c r="HFF90" s="61"/>
      <c r="HFG90" s="61"/>
      <c r="HFH90" s="61"/>
      <c r="HFI90" s="61"/>
      <c r="HFJ90" s="61"/>
      <c r="HFK90" s="61"/>
      <c r="HFL90" s="61"/>
      <c r="HFM90" s="61"/>
      <c r="HFN90" s="61"/>
      <c r="HFO90" s="61"/>
      <c r="HFP90" s="61"/>
      <c r="HFQ90" s="61"/>
      <c r="HFR90" s="61"/>
      <c r="HFS90" s="61"/>
      <c r="HFT90" s="61"/>
      <c r="HFU90" s="61"/>
      <c r="HFV90" s="61"/>
      <c r="HFW90" s="61"/>
      <c r="HFX90" s="61"/>
      <c r="HFY90" s="61"/>
      <c r="HFZ90" s="61"/>
      <c r="HGA90" s="61"/>
      <c r="HGB90" s="61"/>
      <c r="HGC90" s="61"/>
      <c r="HGD90" s="61"/>
      <c r="HGE90" s="61"/>
      <c r="HGF90" s="61"/>
      <c r="HGG90" s="61"/>
      <c r="HGH90" s="61"/>
      <c r="HGI90" s="61"/>
      <c r="HGJ90" s="61"/>
      <c r="HGK90" s="61"/>
      <c r="HGL90" s="61"/>
      <c r="HGM90" s="61"/>
      <c r="HGN90" s="61"/>
      <c r="HGO90" s="61"/>
      <c r="HGP90" s="61"/>
      <c r="HGQ90" s="61"/>
      <c r="HGR90" s="61"/>
      <c r="HGS90" s="61"/>
      <c r="HGT90" s="61"/>
      <c r="HGU90" s="61"/>
      <c r="HGV90" s="61"/>
      <c r="HGW90" s="61"/>
      <c r="HGX90" s="61"/>
      <c r="HGY90" s="61"/>
      <c r="HGZ90" s="61"/>
      <c r="HHA90" s="61"/>
      <c r="HHB90" s="61"/>
      <c r="HHC90" s="61"/>
      <c r="HHD90" s="61"/>
      <c r="HHE90" s="61"/>
      <c r="HHF90" s="61"/>
      <c r="HHG90" s="61"/>
      <c r="HHH90" s="61"/>
      <c r="HHI90" s="61"/>
      <c r="HHJ90" s="61"/>
      <c r="HHK90" s="61"/>
      <c r="HHL90" s="61"/>
      <c r="HHM90" s="61"/>
      <c r="HHN90" s="61"/>
      <c r="HHO90" s="61"/>
      <c r="HHP90" s="61"/>
      <c r="HHQ90" s="61"/>
      <c r="HHR90" s="61"/>
      <c r="HHS90" s="61"/>
      <c r="HHT90" s="61"/>
      <c r="HHU90" s="61"/>
      <c r="HHV90" s="61"/>
      <c r="HHW90" s="61"/>
      <c r="HHX90" s="61"/>
      <c r="HHY90" s="61"/>
      <c r="HHZ90" s="61"/>
      <c r="HIA90" s="61"/>
      <c r="HIB90" s="61"/>
      <c r="HIC90" s="61"/>
      <c r="HID90" s="61"/>
      <c r="HIE90" s="61"/>
      <c r="HIF90" s="61"/>
      <c r="HIG90" s="61"/>
      <c r="HIH90" s="61"/>
      <c r="HII90" s="61"/>
      <c r="HIJ90" s="61"/>
      <c r="HIK90" s="61"/>
      <c r="HIL90" s="61"/>
      <c r="HIM90" s="61"/>
      <c r="HIN90" s="61"/>
      <c r="HIO90" s="61"/>
      <c r="HIP90" s="61"/>
      <c r="HIQ90" s="61"/>
      <c r="HIR90" s="61"/>
      <c r="HIS90" s="61"/>
      <c r="HIT90" s="61"/>
      <c r="HIU90" s="61"/>
      <c r="HIV90" s="61"/>
      <c r="HIW90" s="61"/>
      <c r="HIX90" s="61"/>
      <c r="HIY90" s="61"/>
      <c r="HIZ90" s="61"/>
      <c r="HJA90" s="61"/>
      <c r="HJB90" s="61"/>
      <c r="HJC90" s="61"/>
      <c r="HJD90" s="61"/>
      <c r="HJE90" s="61"/>
      <c r="HJF90" s="61"/>
      <c r="HJG90" s="61"/>
      <c r="HJH90" s="61"/>
      <c r="HJI90" s="61"/>
      <c r="HJJ90" s="61"/>
      <c r="HJK90" s="61"/>
      <c r="HJL90" s="61"/>
      <c r="HJM90" s="61"/>
      <c r="HJN90" s="61"/>
      <c r="HJO90" s="61"/>
      <c r="HJP90" s="61"/>
      <c r="HJQ90" s="61"/>
      <c r="HJR90" s="61"/>
      <c r="HJS90" s="61"/>
      <c r="HJT90" s="61"/>
      <c r="HJU90" s="61"/>
      <c r="HJV90" s="61"/>
      <c r="HJW90" s="61"/>
      <c r="HJX90" s="61"/>
      <c r="HJY90" s="61"/>
      <c r="HJZ90" s="61"/>
      <c r="HKA90" s="61"/>
      <c r="HKB90" s="61"/>
      <c r="HKC90" s="61"/>
      <c r="HKD90" s="61"/>
      <c r="HKE90" s="61"/>
      <c r="HKF90" s="61"/>
      <c r="HKG90" s="61"/>
      <c r="HKH90" s="61"/>
      <c r="HKI90" s="61"/>
      <c r="HKJ90" s="61"/>
      <c r="HKK90" s="61"/>
      <c r="HKL90" s="61"/>
      <c r="HKM90" s="61"/>
      <c r="HKN90" s="61"/>
      <c r="HKO90" s="61"/>
      <c r="HKP90" s="61"/>
      <c r="HKQ90" s="61"/>
      <c r="HKR90" s="61"/>
      <c r="HKS90" s="61"/>
      <c r="HKT90" s="61"/>
      <c r="HKU90" s="61"/>
      <c r="HKV90" s="61"/>
      <c r="HKW90" s="61"/>
      <c r="HKX90" s="61"/>
      <c r="HKY90" s="61"/>
      <c r="HKZ90" s="61"/>
      <c r="HLA90" s="61"/>
      <c r="HLB90" s="61"/>
      <c r="HLC90" s="61"/>
      <c r="HLD90" s="61"/>
      <c r="HLE90" s="61"/>
      <c r="HLF90" s="61"/>
      <c r="HLG90" s="61"/>
      <c r="HLH90" s="61"/>
      <c r="HLI90" s="61"/>
      <c r="HLJ90" s="61"/>
      <c r="HLK90" s="61"/>
      <c r="HLL90" s="61"/>
      <c r="HLM90" s="61"/>
      <c r="HLN90" s="61"/>
      <c r="HLO90" s="61"/>
      <c r="HLP90" s="61"/>
      <c r="HLQ90" s="61"/>
      <c r="HLR90" s="61"/>
      <c r="HLS90" s="61"/>
      <c r="HLT90" s="61"/>
      <c r="HLU90" s="61"/>
      <c r="HLV90" s="61"/>
      <c r="HLW90" s="61"/>
      <c r="HLX90" s="61"/>
      <c r="HLY90" s="61"/>
      <c r="HLZ90" s="61"/>
      <c r="HMA90" s="61"/>
      <c r="HMB90" s="61"/>
      <c r="HMC90" s="61"/>
      <c r="HMD90" s="61"/>
      <c r="HME90" s="61"/>
      <c r="HMF90" s="61"/>
      <c r="HMG90" s="61"/>
      <c r="HMH90" s="61"/>
      <c r="HMI90" s="61"/>
      <c r="HMJ90" s="61"/>
      <c r="HMK90" s="61"/>
      <c r="HML90" s="61"/>
      <c r="HMM90" s="61"/>
      <c r="HMN90" s="61"/>
      <c r="HMO90" s="61"/>
      <c r="HMP90" s="61"/>
      <c r="HMQ90" s="61"/>
      <c r="HMR90" s="61"/>
      <c r="HMS90" s="61"/>
      <c r="HMT90" s="61"/>
      <c r="HMU90" s="61"/>
      <c r="HMV90" s="61"/>
      <c r="HMW90" s="61"/>
      <c r="HMX90" s="61"/>
      <c r="HMY90" s="61"/>
      <c r="HMZ90" s="61"/>
      <c r="HNA90" s="61"/>
      <c r="HNB90" s="61"/>
      <c r="HNC90" s="61"/>
      <c r="HND90" s="61"/>
      <c r="HNE90" s="61"/>
      <c r="HNF90" s="61"/>
      <c r="HNG90" s="61"/>
      <c r="HNH90" s="61"/>
      <c r="HNI90" s="61"/>
      <c r="HNJ90" s="61"/>
      <c r="HNK90" s="61"/>
      <c r="HNL90" s="61"/>
      <c r="HNM90" s="61"/>
      <c r="HNN90" s="61"/>
      <c r="HNO90" s="61"/>
      <c r="HNP90" s="61"/>
      <c r="HNQ90" s="61"/>
      <c r="HNR90" s="61"/>
      <c r="HNS90" s="61"/>
      <c r="HNT90" s="61"/>
      <c r="HNU90" s="61"/>
      <c r="HNV90" s="61"/>
      <c r="HNW90" s="61"/>
      <c r="HNX90" s="61"/>
      <c r="HNY90" s="61"/>
      <c r="HNZ90" s="61"/>
      <c r="HOA90" s="61"/>
      <c r="HOB90" s="61"/>
      <c r="HOC90" s="61"/>
      <c r="HOD90" s="61"/>
      <c r="HOE90" s="61"/>
      <c r="HOF90" s="61"/>
      <c r="HOG90" s="61"/>
      <c r="HOH90" s="61"/>
      <c r="HOI90" s="61"/>
      <c r="HOJ90" s="61"/>
      <c r="HOK90" s="61"/>
      <c r="HOL90" s="61"/>
      <c r="HOM90" s="61"/>
      <c r="HON90" s="61"/>
      <c r="HOO90" s="61"/>
      <c r="HOP90" s="61"/>
      <c r="HOQ90" s="61"/>
      <c r="HOR90" s="61"/>
      <c r="HOS90" s="61"/>
      <c r="HOT90" s="61"/>
      <c r="HOU90" s="61"/>
      <c r="HOV90" s="61"/>
      <c r="HOW90" s="61"/>
      <c r="HOX90" s="61"/>
      <c r="HOY90" s="61"/>
      <c r="HOZ90" s="61"/>
      <c r="HPA90" s="61"/>
      <c r="HPB90" s="61"/>
      <c r="HPC90" s="61"/>
      <c r="HPD90" s="61"/>
      <c r="HPE90" s="61"/>
      <c r="HPF90" s="61"/>
      <c r="HPG90" s="61"/>
      <c r="HPH90" s="61"/>
      <c r="HPI90" s="61"/>
      <c r="HPJ90" s="61"/>
      <c r="HPK90" s="61"/>
      <c r="HPL90" s="61"/>
      <c r="HPM90" s="61"/>
      <c r="HPN90" s="61"/>
      <c r="HPO90" s="61"/>
      <c r="HPP90" s="61"/>
      <c r="HPQ90" s="61"/>
      <c r="HPR90" s="61"/>
      <c r="HPS90" s="61"/>
      <c r="HPT90" s="61"/>
      <c r="HPU90" s="61"/>
      <c r="HPV90" s="61"/>
      <c r="HPW90" s="61"/>
      <c r="HPX90" s="61"/>
      <c r="HPY90" s="61"/>
      <c r="HPZ90" s="61"/>
      <c r="HQA90" s="61"/>
      <c r="HQB90" s="61"/>
      <c r="HQC90" s="61"/>
      <c r="HQD90" s="61"/>
      <c r="HQE90" s="61"/>
      <c r="HQF90" s="61"/>
      <c r="HQG90" s="61"/>
      <c r="HQH90" s="61"/>
      <c r="HQI90" s="61"/>
      <c r="HQJ90" s="61"/>
      <c r="HQK90" s="61"/>
      <c r="HQL90" s="61"/>
      <c r="HQM90" s="61"/>
      <c r="HQN90" s="61"/>
      <c r="HQO90" s="61"/>
      <c r="HQP90" s="61"/>
      <c r="HQQ90" s="61"/>
      <c r="HQR90" s="61"/>
      <c r="HQS90" s="61"/>
      <c r="HQT90" s="61"/>
      <c r="HQU90" s="61"/>
      <c r="HQV90" s="61"/>
      <c r="HQW90" s="61"/>
      <c r="HQX90" s="61"/>
      <c r="HQY90" s="61"/>
      <c r="HQZ90" s="61"/>
      <c r="HRA90" s="61"/>
      <c r="HRB90" s="61"/>
      <c r="HRC90" s="61"/>
      <c r="HRD90" s="61"/>
      <c r="HRE90" s="61"/>
      <c r="HRF90" s="61"/>
      <c r="HRG90" s="61"/>
      <c r="HRH90" s="61"/>
      <c r="HRI90" s="61"/>
      <c r="HRJ90" s="61"/>
      <c r="HRK90" s="61"/>
      <c r="HRL90" s="61"/>
      <c r="HRM90" s="61"/>
      <c r="HRN90" s="61"/>
      <c r="HRO90" s="61"/>
      <c r="HRP90" s="61"/>
      <c r="HRQ90" s="61"/>
      <c r="HRR90" s="61"/>
      <c r="HRS90" s="61"/>
      <c r="HRT90" s="61"/>
      <c r="HRU90" s="61"/>
      <c r="HRV90" s="61"/>
      <c r="HRW90" s="61"/>
      <c r="HRX90" s="61"/>
      <c r="HRY90" s="61"/>
      <c r="HRZ90" s="61"/>
      <c r="HSA90" s="61"/>
      <c r="HSB90" s="61"/>
      <c r="HSC90" s="61"/>
      <c r="HSD90" s="61"/>
      <c r="HSE90" s="61"/>
      <c r="HSF90" s="61"/>
      <c r="HSG90" s="61"/>
      <c r="HSH90" s="61"/>
      <c r="HSI90" s="61"/>
      <c r="HSJ90" s="61"/>
      <c r="HSK90" s="61"/>
      <c r="HSL90" s="61"/>
      <c r="HSM90" s="61"/>
      <c r="HSN90" s="61"/>
      <c r="HSO90" s="61"/>
      <c r="HSP90" s="61"/>
      <c r="HSQ90" s="61"/>
      <c r="HSR90" s="61"/>
      <c r="HSS90" s="61"/>
      <c r="HST90" s="61"/>
      <c r="HSU90" s="61"/>
      <c r="HSV90" s="61"/>
      <c r="HSW90" s="61"/>
      <c r="HSX90" s="61"/>
      <c r="HSY90" s="61"/>
      <c r="HSZ90" s="61"/>
      <c r="HTA90" s="61"/>
      <c r="HTB90" s="61"/>
      <c r="HTC90" s="61"/>
      <c r="HTD90" s="61"/>
      <c r="HTE90" s="61"/>
      <c r="HTF90" s="61"/>
      <c r="HTG90" s="61"/>
      <c r="HTH90" s="61"/>
      <c r="HTI90" s="61"/>
      <c r="HTJ90" s="61"/>
      <c r="HTK90" s="61"/>
      <c r="HTL90" s="61"/>
      <c r="HTM90" s="61"/>
      <c r="HTN90" s="61"/>
      <c r="HTO90" s="61"/>
      <c r="HTP90" s="61"/>
      <c r="HTQ90" s="61"/>
      <c r="HTR90" s="61"/>
      <c r="HTS90" s="61"/>
      <c r="HTT90" s="61"/>
      <c r="HTU90" s="61"/>
      <c r="HTV90" s="61"/>
      <c r="HTW90" s="61"/>
      <c r="HTX90" s="61"/>
      <c r="HTY90" s="61"/>
      <c r="HTZ90" s="61"/>
      <c r="HUA90" s="61"/>
      <c r="HUB90" s="61"/>
      <c r="HUC90" s="61"/>
      <c r="HUD90" s="61"/>
      <c r="HUE90" s="61"/>
      <c r="HUF90" s="61"/>
      <c r="HUG90" s="61"/>
      <c r="HUH90" s="61"/>
      <c r="HUI90" s="61"/>
      <c r="HUJ90" s="61"/>
      <c r="HUK90" s="61"/>
      <c r="HUL90" s="61"/>
      <c r="HUM90" s="61"/>
      <c r="HUN90" s="61"/>
      <c r="HUO90" s="61"/>
      <c r="HUP90" s="61"/>
      <c r="HUQ90" s="61"/>
      <c r="HUR90" s="61"/>
      <c r="HUS90" s="61"/>
      <c r="HUT90" s="61"/>
      <c r="HUU90" s="61"/>
      <c r="HUV90" s="61"/>
      <c r="HUW90" s="61"/>
      <c r="HUX90" s="61"/>
      <c r="HUY90" s="61"/>
      <c r="HUZ90" s="61"/>
      <c r="HVA90" s="61"/>
      <c r="HVB90" s="61"/>
      <c r="HVC90" s="61"/>
      <c r="HVD90" s="61"/>
      <c r="HVE90" s="61"/>
      <c r="HVF90" s="61"/>
      <c r="HVG90" s="61"/>
      <c r="HVH90" s="61"/>
      <c r="HVI90" s="61"/>
      <c r="HVJ90" s="61"/>
      <c r="HVK90" s="61"/>
      <c r="HVL90" s="61"/>
      <c r="HVM90" s="61"/>
      <c r="HVN90" s="61"/>
      <c r="HVO90" s="61"/>
      <c r="HVP90" s="61"/>
      <c r="HVQ90" s="61"/>
      <c r="HVR90" s="61"/>
      <c r="HVS90" s="61"/>
      <c r="HVT90" s="61"/>
      <c r="HVU90" s="61"/>
      <c r="HVV90" s="61"/>
      <c r="HVW90" s="61"/>
      <c r="HVX90" s="61"/>
      <c r="HVY90" s="61"/>
      <c r="HVZ90" s="61"/>
      <c r="HWA90" s="61"/>
      <c r="HWB90" s="61"/>
      <c r="HWC90" s="61"/>
      <c r="HWD90" s="61"/>
      <c r="HWE90" s="61"/>
      <c r="HWF90" s="61"/>
      <c r="HWG90" s="61"/>
      <c r="HWH90" s="61"/>
      <c r="HWI90" s="61"/>
      <c r="HWJ90" s="61"/>
      <c r="HWK90" s="61"/>
      <c r="HWL90" s="61"/>
      <c r="HWM90" s="61"/>
      <c r="HWN90" s="61"/>
      <c r="HWO90" s="61"/>
      <c r="HWP90" s="61"/>
      <c r="HWQ90" s="61"/>
      <c r="HWR90" s="61"/>
      <c r="HWS90" s="61"/>
      <c r="HWT90" s="61"/>
      <c r="HWU90" s="61"/>
      <c r="HWV90" s="61"/>
      <c r="HWW90" s="61"/>
      <c r="HWX90" s="61"/>
      <c r="HWY90" s="61"/>
      <c r="HWZ90" s="61"/>
      <c r="HXA90" s="61"/>
      <c r="HXB90" s="61"/>
      <c r="HXC90" s="61"/>
      <c r="HXD90" s="61"/>
      <c r="HXE90" s="61"/>
      <c r="HXF90" s="61"/>
      <c r="HXG90" s="61"/>
      <c r="HXH90" s="61"/>
      <c r="HXI90" s="61"/>
      <c r="HXJ90" s="61"/>
      <c r="HXK90" s="61"/>
      <c r="HXL90" s="61"/>
      <c r="HXM90" s="61"/>
      <c r="HXN90" s="61"/>
      <c r="HXO90" s="61"/>
      <c r="HXP90" s="61"/>
      <c r="HXQ90" s="61"/>
      <c r="HXR90" s="61"/>
      <c r="HXS90" s="61"/>
      <c r="HXT90" s="61"/>
      <c r="HXU90" s="61"/>
      <c r="HXV90" s="61"/>
      <c r="HXW90" s="61"/>
      <c r="HXX90" s="61"/>
      <c r="HXY90" s="61"/>
      <c r="HXZ90" s="61"/>
      <c r="HYA90" s="61"/>
      <c r="HYB90" s="61"/>
      <c r="HYC90" s="61"/>
      <c r="HYD90" s="61"/>
      <c r="HYE90" s="61"/>
      <c r="HYF90" s="61"/>
      <c r="HYG90" s="61"/>
      <c r="HYH90" s="61"/>
      <c r="HYI90" s="61"/>
      <c r="HYJ90" s="61"/>
      <c r="HYK90" s="61"/>
      <c r="HYL90" s="61"/>
      <c r="HYM90" s="61"/>
      <c r="HYN90" s="61"/>
      <c r="HYO90" s="61"/>
      <c r="HYP90" s="61"/>
      <c r="HYQ90" s="61"/>
      <c r="HYR90" s="61"/>
      <c r="HYS90" s="61"/>
      <c r="HYT90" s="61"/>
      <c r="HYU90" s="61"/>
      <c r="HYV90" s="61"/>
      <c r="HYW90" s="61"/>
      <c r="HYX90" s="61"/>
      <c r="HYY90" s="61"/>
      <c r="HYZ90" s="61"/>
      <c r="HZA90" s="61"/>
      <c r="HZB90" s="61"/>
      <c r="HZC90" s="61"/>
      <c r="HZD90" s="61"/>
      <c r="HZE90" s="61"/>
      <c r="HZF90" s="61"/>
      <c r="HZG90" s="61"/>
      <c r="HZH90" s="61"/>
      <c r="HZI90" s="61"/>
      <c r="HZJ90" s="61"/>
      <c r="HZK90" s="61"/>
      <c r="HZL90" s="61"/>
      <c r="HZM90" s="61"/>
      <c r="HZN90" s="61"/>
      <c r="HZO90" s="61"/>
      <c r="HZP90" s="61"/>
      <c r="HZQ90" s="61"/>
      <c r="HZR90" s="61"/>
      <c r="HZS90" s="61"/>
      <c r="HZT90" s="61"/>
      <c r="HZU90" s="61"/>
      <c r="HZV90" s="61"/>
      <c r="HZW90" s="61"/>
      <c r="HZX90" s="61"/>
      <c r="HZY90" s="61"/>
      <c r="HZZ90" s="61"/>
      <c r="IAA90" s="61"/>
      <c r="IAB90" s="61"/>
      <c r="IAC90" s="61"/>
      <c r="IAD90" s="61"/>
      <c r="IAE90" s="61"/>
      <c r="IAF90" s="61"/>
      <c r="IAG90" s="61"/>
      <c r="IAH90" s="61"/>
      <c r="IAI90" s="61"/>
      <c r="IAJ90" s="61"/>
      <c r="IAK90" s="61"/>
      <c r="IAL90" s="61"/>
      <c r="IAM90" s="61"/>
      <c r="IAN90" s="61"/>
      <c r="IAO90" s="61"/>
      <c r="IAP90" s="61"/>
      <c r="IAQ90" s="61"/>
      <c r="IAR90" s="61"/>
      <c r="IAS90" s="61"/>
      <c r="IAT90" s="61"/>
      <c r="IAU90" s="61"/>
      <c r="IAV90" s="61"/>
      <c r="IAW90" s="61"/>
      <c r="IAX90" s="61"/>
      <c r="IAY90" s="61"/>
      <c r="IAZ90" s="61"/>
      <c r="IBA90" s="61"/>
      <c r="IBB90" s="61"/>
      <c r="IBC90" s="61"/>
      <c r="IBD90" s="61"/>
      <c r="IBE90" s="61"/>
      <c r="IBF90" s="61"/>
      <c r="IBG90" s="61"/>
      <c r="IBH90" s="61"/>
      <c r="IBI90" s="61"/>
      <c r="IBJ90" s="61"/>
      <c r="IBK90" s="61"/>
      <c r="IBL90" s="61"/>
      <c r="IBM90" s="61"/>
      <c r="IBN90" s="61"/>
      <c r="IBO90" s="61"/>
      <c r="IBP90" s="61"/>
      <c r="IBQ90" s="61"/>
      <c r="IBR90" s="61"/>
      <c r="IBS90" s="61"/>
      <c r="IBT90" s="61"/>
      <c r="IBU90" s="61"/>
      <c r="IBV90" s="61"/>
      <c r="IBW90" s="61"/>
      <c r="IBX90" s="61"/>
      <c r="IBY90" s="61"/>
      <c r="IBZ90" s="61"/>
      <c r="ICA90" s="61"/>
      <c r="ICB90" s="61"/>
      <c r="ICC90" s="61"/>
      <c r="ICD90" s="61"/>
      <c r="ICE90" s="61"/>
      <c r="ICF90" s="61"/>
      <c r="ICG90" s="61"/>
      <c r="ICH90" s="61"/>
      <c r="ICI90" s="61"/>
      <c r="ICJ90" s="61"/>
      <c r="ICK90" s="61"/>
      <c r="ICL90" s="61"/>
      <c r="ICM90" s="61"/>
      <c r="ICN90" s="61"/>
      <c r="ICO90" s="61"/>
      <c r="ICP90" s="61"/>
      <c r="ICQ90" s="61"/>
      <c r="ICR90" s="61"/>
      <c r="ICS90" s="61"/>
      <c r="ICT90" s="61"/>
      <c r="ICU90" s="61"/>
      <c r="ICV90" s="61"/>
      <c r="ICW90" s="61"/>
      <c r="ICX90" s="61"/>
      <c r="ICY90" s="61"/>
      <c r="ICZ90" s="61"/>
      <c r="IDA90" s="61"/>
      <c r="IDB90" s="61"/>
      <c r="IDC90" s="61"/>
      <c r="IDD90" s="61"/>
      <c r="IDE90" s="61"/>
      <c r="IDF90" s="61"/>
      <c r="IDG90" s="61"/>
      <c r="IDH90" s="61"/>
      <c r="IDI90" s="61"/>
      <c r="IDJ90" s="61"/>
      <c r="IDK90" s="61"/>
      <c r="IDL90" s="61"/>
      <c r="IDM90" s="61"/>
      <c r="IDN90" s="61"/>
      <c r="IDO90" s="61"/>
      <c r="IDP90" s="61"/>
      <c r="IDQ90" s="61"/>
      <c r="IDR90" s="61"/>
      <c r="IDS90" s="61"/>
      <c r="IDT90" s="61"/>
      <c r="IDU90" s="61"/>
      <c r="IDV90" s="61"/>
      <c r="IDW90" s="61"/>
      <c r="IDX90" s="61"/>
      <c r="IDY90" s="61"/>
      <c r="IDZ90" s="61"/>
      <c r="IEA90" s="61"/>
      <c r="IEB90" s="61"/>
      <c r="IEC90" s="61"/>
      <c r="IED90" s="61"/>
      <c r="IEE90" s="61"/>
      <c r="IEF90" s="61"/>
      <c r="IEG90" s="61"/>
      <c r="IEH90" s="61"/>
      <c r="IEI90" s="61"/>
      <c r="IEJ90" s="61"/>
      <c r="IEK90" s="61"/>
      <c r="IEL90" s="61"/>
      <c r="IEM90" s="61"/>
      <c r="IEN90" s="61"/>
      <c r="IEO90" s="61"/>
      <c r="IEP90" s="61"/>
      <c r="IEQ90" s="61"/>
      <c r="IER90" s="61"/>
      <c r="IES90" s="61"/>
      <c r="IET90" s="61"/>
      <c r="IEU90" s="61"/>
      <c r="IEV90" s="61"/>
      <c r="IEW90" s="61"/>
      <c r="IEX90" s="61"/>
      <c r="IEY90" s="61"/>
      <c r="IEZ90" s="61"/>
      <c r="IFA90" s="61"/>
      <c r="IFB90" s="61"/>
      <c r="IFC90" s="61"/>
      <c r="IFD90" s="61"/>
      <c r="IFE90" s="61"/>
      <c r="IFF90" s="61"/>
      <c r="IFG90" s="61"/>
      <c r="IFH90" s="61"/>
      <c r="IFI90" s="61"/>
      <c r="IFJ90" s="61"/>
      <c r="IFK90" s="61"/>
      <c r="IFL90" s="61"/>
      <c r="IFM90" s="61"/>
      <c r="IFN90" s="61"/>
      <c r="IFO90" s="61"/>
      <c r="IFP90" s="61"/>
      <c r="IFQ90" s="61"/>
      <c r="IFR90" s="61"/>
      <c r="IFS90" s="61"/>
      <c r="IFT90" s="61"/>
      <c r="IFU90" s="61"/>
      <c r="IFV90" s="61"/>
      <c r="IFW90" s="61"/>
      <c r="IFX90" s="61"/>
      <c r="IFY90" s="61"/>
      <c r="IFZ90" s="61"/>
      <c r="IGA90" s="61"/>
      <c r="IGB90" s="61"/>
      <c r="IGC90" s="61"/>
      <c r="IGD90" s="61"/>
      <c r="IGE90" s="61"/>
      <c r="IGF90" s="61"/>
      <c r="IGG90" s="61"/>
      <c r="IGH90" s="61"/>
      <c r="IGI90" s="61"/>
      <c r="IGJ90" s="61"/>
      <c r="IGK90" s="61"/>
      <c r="IGL90" s="61"/>
      <c r="IGM90" s="61"/>
      <c r="IGN90" s="61"/>
      <c r="IGO90" s="61"/>
      <c r="IGP90" s="61"/>
      <c r="IGQ90" s="61"/>
      <c r="IGR90" s="61"/>
      <c r="IGS90" s="61"/>
      <c r="IGT90" s="61"/>
      <c r="IGU90" s="61"/>
      <c r="IGV90" s="61"/>
      <c r="IGW90" s="61"/>
      <c r="IGX90" s="61"/>
      <c r="IGY90" s="61"/>
      <c r="IGZ90" s="61"/>
      <c r="IHA90" s="61"/>
      <c r="IHB90" s="61"/>
      <c r="IHC90" s="61"/>
      <c r="IHD90" s="61"/>
      <c r="IHE90" s="61"/>
      <c r="IHF90" s="61"/>
      <c r="IHG90" s="61"/>
      <c r="IHH90" s="61"/>
      <c r="IHI90" s="61"/>
      <c r="IHJ90" s="61"/>
      <c r="IHK90" s="61"/>
      <c r="IHL90" s="61"/>
      <c r="IHM90" s="61"/>
      <c r="IHN90" s="61"/>
      <c r="IHO90" s="61"/>
      <c r="IHP90" s="61"/>
      <c r="IHQ90" s="61"/>
      <c r="IHR90" s="61"/>
      <c r="IHS90" s="61"/>
      <c r="IHT90" s="61"/>
      <c r="IHU90" s="61"/>
      <c r="IHV90" s="61"/>
      <c r="IHW90" s="61"/>
      <c r="IHX90" s="61"/>
      <c r="IHY90" s="61"/>
      <c r="IHZ90" s="61"/>
      <c r="IIA90" s="61"/>
      <c r="IIB90" s="61"/>
      <c r="IIC90" s="61"/>
      <c r="IID90" s="61"/>
      <c r="IIE90" s="61"/>
      <c r="IIF90" s="61"/>
      <c r="IIG90" s="61"/>
      <c r="IIH90" s="61"/>
      <c r="III90" s="61"/>
      <c r="IIJ90" s="61"/>
      <c r="IIK90" s="61"/>
      <c r="IIL90" s="61"/>
      <c r="IIM90" s="61"/>
      <c r="IIN90" s="61"/>
      <c r="IIO90" s="61"/>
      <c r="IIP90" s="61"/>
      <c r="IIQ90" s="61"/>
      <c r="IIR90" s="61"/>
      <c r="IIS90" s="61"/>
      <c r="IIT90" s="61"/>
      <c r="IIU90" s="61"/>
      <c r="IIV90" s="61"/>
      <c r="IIW90" s="61"/>
      <c r="IIX90" s="61"/>
      <c r="IIY90" s="61"/>
      <c r="IIZ90" s="61"/>
      <c r="IJA90" s="61"/>
      <c r="IJB90" s="61"/>
      <c r="IJC90" s="61"/>
      <c r="IJD90" s="61"/>
      <c r="IJE90" s="61"/>
      <c r="IJF90" s="61"/>
      <c r="IJG90" s="61"/>
      <c r="IJH90" s="61"/>
      <c r="IJI90" s="61"/>
      <c r="IJJ90" s="61"/>
      <c r="IJK90" s="61"/>
      <c r="IJL90" s="61"/>
      <c r="IJM90" s="61"/>
      <c r="IJN90" s="61"/>
      <c r="IJO90" s="61"/>
      <c r="IJP90" s="61"/>
      <c r="IJQ90" s="61"/>
      <c r="IJR90" s="61"/>
      <c r="IJS90" s="61"/>
      <c r="IJT90" s="61"/>
      <c r="IJU90" s="61"/>
      <c r="IJV90" s="61"/>
      <c r="IJW90" s="61"/>
      <c r="IJX90" s="61"/>
      <c r="IJY90" s="61"/>
      <c r="IJZ90" s="61"/>
      <c r="IKA90" s="61"/>
      <c r="IKB90" s="61"/>
      <c r="IKC90" s="61"/>
      <c r="IKD90" s="61"/>
      <c r="IKE90" s="61"/>
      <c r="IKF90" s="61"/>
      <c r="IKG90" s="61"/>
      <c r="IKH90" s="61"/>
      <c r="IKI90" s="61"/>
      <c r="IKJ90" s="61"/>
      <c r="IKK90" s="61"/>
      <c r="IKL90" s="61"/>
      <c r="IKM90" s="61"/>
      <c r="IKN90" s="61"/>
      <c r="IKO90" s="61"/>
      <c r="IKP90" s="61"/>
      <c r="IKQ90" s="61"/>
      <c r="IKR90" s="61"/>
      <c r="IKS90" s="61"/>
      <c r="IKT90" s="61"/>
      <c r="IKU90" s="61"/>
      <c r="IKV90" s="61"/>
      <c r="IKW90" s="61"/>
      <c r="IKX90" s="61"/>
      <c r="IKY90" s="61"/>
      <c r="IKZ90" s="61"/>
      <c r="ILA90" s="61"/>
      <c r="ILB90" s="61"/>
      <c r="ILC90" s="61"/>
      <c r="ILD90" s="61"/>
      <c r="ILE90" s="61"/>
      <c r="ILF90" s="61"/>
      <c r="ILG90" s="61"/>
      <c r="ILH90" s="61"/>
      <c r="ILI90" s="61"/>
      <c r="ILJ90" s="61"/>
      <c r="ILK90" s="61"/>
      <c r="ILL90" s="61"/>
      <c r="ILM90" s="61"/>
      <c r="ILN90" s="61"/>
      <c r="ILO90" s="61"/>
      <c r="ILP90" s="61"/>
      <c r="ILQ90" s="61"/>
      <c r="ILR90" s="61"/>
      <c r="ILS90" s="61"/>
      <c r="ILT90" s="61"/>
      <c r="ILU90" s="61"/>
      <c r="ILV90" s="61"/>
      <c r="ILW90" s="61"/>
      <c r="ILX90" s="61"/>
      <c r="ILY90" s="61"/>
      <c r="ILZ90" s="61"/>
      <c r="IMA90" s="61"/>
      <c r="IMB90" s="61"/>
      <c r="IMC90" s="61"/>
      <c r="IMD90" s="61"/>
      <c r="IME90" s="61"/>
      <c r="IMF90" s="61"/>
      <c r="IMG90" s="61"/>
      <c r="IMH90" s="61"/>
      <c r="IMI90" s="61"/>
      <c r="IMJ90" s="61"/>
      <c r="IMK90" s="61"/>
      <c r="IML90" s="61"/>
      <c r="IMM90" s="61"/>
      <c r="IMN90" s="61"/>
      <c r="IMO90" s="61"/>
      <c r="IMP90" s="61"/>
      <c r="IMQ90" s="61"/>
      <c r="IMR90" s="61"/>
      <c r="IMS90" s="61"/>
      <c r="IMT90" s="61"/>
      <c r="IMU90" s="61"/>
      <c r="IMV90" s="61"/>
      <c r="IMW90" s="61"/>
      <c r="IMX90" s="61"/>
      <c r="IMY90" s="61"/>
      <c r="IMZ90" s="61"/>
      <c r="INA90" s="61"/>
      <c r="INB90" s="61"/>
      <c r="INC90" s="61"/>
      <c r="IND90" s="61"/>
      <c r="INE90" s="61"/>
      <c r="INF90" s="61"/>
      <c r="ING90" s="61"/>
      <c r="INH90" s="61"/>
      <c r="INI90" s="61"/>
      <c r="INJ90" s="61"/>
      <c r="INK90" s="61"/>
      <c r="INL90" s="61"/>
      <c r="INM90" s="61"/>
      <c r="INN90" s="61"/>
      <c r="INO90" s="61"/>
      <c r="INP90" s="61"/>
      <c r="INQ90" s="61"/>
      <c r="INR90" s="61"/>
      <c r="INS90" s="61"/>
      <c r="INT90" s="61"/>
      <c r="INU90" s="61"/>
      <c r="INV90" s="61"/>
      <c r="INW90" s="61"/>
      <c r="INX90" s="61"/>
      <c r="INY90" s="61"/>
      <c r="INZ90" s="61"/>
      <c r="IOA90" s="61"/>
      <c r="IOB90" s="61"/>
      <c r="IOC90" s="61"/>
      <c r="IOD90" s="61"/>
      <c r="IOE90" s="61"/>
      <c r="IOF90" s="61"/>
      <c r="IOG90" s="61"/>
      <c r="IOH90" s="61"/>
      <c r="IOI90" s="61"/>
      <c r="IOJ90" s="61"/>
      <c r="IOK90" s="61"/>
      <c r="IOL90" s="61"/>
      <c r="IOM90" s="61"/>
      <c r="ION90" s="61"/>
      <c r="IOO90" s="61"/>
      <c r="IOP90" s="61"/>
      <c r="IOQ90" s="61"/>
      <c r="IOR90" s="61"/>
      <c r="IOS90" s="61"/>
      <c r="IOT90" s="61"/>
      <c r="IOU90" s="61"/>
      <c r="IOV90" s="61"/>
      <c r="IOW90" s="61"/>
      <c r="IOX90" s="61"/>
      <c r="IOY90" s="61"/>
      <c r="IOZ90" s="61"/>
      <c r="IPA90" s="61"/>
      <c r="IPB90" s="61"/>
      <c r="IPC90" s="61"/>
      <c r="IPD90" s="61"/>
      <c r="IPE90" s="61"/>
      <c r="IPF90" s="61"/>
      <c r="IPG90" s="61"/>
      <c r="IPH90" s="61"/>
      <c r="IPI90" s="61"/>
      <c r="IPJ90" s="61"/>
      <c r="IPK90" s="61"/>
      <c r="IPL90" s="61"/>
      <c r="IPM90" s="61"/>
      <c r="IPN90" s="61"/>
      <c r="IPO90" s="61"/>
      <c r="IPP90" s="61"/>
      <c r="IPQ90" s="61"/>
      <c r="IPR90" s="61"/>
      <c r="IPS90" s="61"/>
      <c r="IPT90" s="61"/>
      <c r="IPU90" s="61"/>
      <c r="IPV90" s="61"/>
      <c r="IPW90" s="61"/>
      <c r="IPX90" s="61"/>
      <c r="IPY90" s="61"/>
      <c r="IPZ90" s="61"/>
      <c r="IQA90" s="61"/>
      <c r="IQB90" s="61"/>
      <c r="IQC90" s="61"/>
      <c r="IQD90" s="61"/>
      <c r="IQE90" s="61"/>
      <c r="IQF90" s="61"/>
      <c r="IQG90" s="61"/>
      <c r="IQH90" s="61"/>
      <c r="IQI90" s="61"/>
      <c r="IQJ90" s="61"/>
      <c r="IQK90" s="61"/>
      <c r="IQL90" s="61"/>
      <c r="IQM90" s="61"/>
      <c r="IQN90" s="61"/>
      <c r="IQO90" s="61"/>
      <c r="IQP90" s="61"/>
      <c r="IQQ90" s="61"/>
      <c r="IQR90" s="61"/>
      <c r="IQS90" s="61"/>
      <c r="IQT90" s="61"/>
      <c r="IQU90" s="61"/>
      <c r="IQV90" s="61"/>
      <c r="IQW90" s="61"/>
      <c r="IQX90" s="61"/>
      <c r="IQY90" s="61"/>
      <c r="IQZ90" s="61"/>
      <c r="IRA90" s="61"/>
      <c r="IRB90" s="61"/>
      <c r="IRC90" s="61"/>
      <c r="IRD90" s="61"/>
      <c r="IRE90" s="61"/>
      <c r="IRF90" s="61"/>
      <c r="IRG90" s="61"/>
      <c r="IRH90" s="61"/>
      <c r="IRI90" s="61"/>
      <c r="IRJ90" s="61"/>
      <c r="IRK90" s="61"/>
      <c r="IRL90" s="61"/>
      <c r="IRM90" s="61"/>
      <c r="IRN90" s="61"/>
      <c r="IRO90" s="61"/>
      <c r="IRP90" s="61"/>
      <c r="IRQ90" s="61"/>
      <c r="IRR90" s="61"/>
      <c r="IRS90" s="61"/>
      <c r="IRT90" s="61"/>
      <c r="IRU90" s="61"/>
      <c r="IRV90" s="61"/>
      <c r="IRW90" s="61"/>
      <c r="IRX90" s="61"/>
      <c r="IRY90" s="61"/>
      <c r="IRZ90" s="61"/>
      <c r="ISA90" s="61"/>
      <c r="ISB90" s="61"/>
      <c r="ISC90" s="61"/>
      <c r="ISD90" s="61"/>
      <c r="ISE90" s="61"/>
      <c r="ISF90" s="61"/>
      <c r="ISG90" s="61"/>
      <c r="ISH90" s="61"/>
      <c r="ISI90" s="61"/>
      <c r="ISJ90" s="61"/>
      <c r="ISK90" s="61"/>
      <c r="ISL90" s="61"/>
      <c r="ISM90" s="61"/>
      <c r="ISN90" s="61"/>
      <c r="ISO90" s="61"/>
      <c r="ISP90" s="61"/>
      <c r="ISQ90" s="61"/>
      <c r="ISR90" s="61"/>
      <c r="ISS90" s="61"/>
      <c r="IST90" s="61"/>
      <c r="ISU90" s="61"/>
      <c r="ISV90" s="61"/>
      <c r="ISW90" s="61"/>
      <c r="ISX90" s="61"/>
      <c r="ISY90" s="61"/>
      <c r="ISZ90" s="61"/>
      <c r="ITA90" s="61"/>
      <c r="ITB90" s="61"/>
      <c r="ITC90" s="61"/>
      <c r="ITD90" s="61"/>
      <c r="ITE90" s="61"/>
      <c r="ITF90" s="61"/>
      <c r="ITG90" s="61"/>
      <c r="ITH90" s="61"/>
      <c r="ITI90" s="61"/>
      <c r="ITJ90" s="61"/>
      <c r="ITK90" s="61"/>
      <c r="ITL90" s="61"/>
      <c r="ITM90" s="61"/>
      <c r="ITN90" s="61"/>
      <c r="ITO90" s="61"/>
      <c r="ITP90" s="61"/>
      <c r="ITQ90" s="61"/>
      <c r="ITR90" s="61"/>
      <c r="ITS90" s="61"/>
      <c r="ITT90" s="61"/>
      <c r="ITU90" s="61"/>
      <c r="ITV90" s="61"/>
      <c r="ITW90" s="61"/>
      <c r="ITX90" s="61"/>
      <c r="ITY90" s="61"/>
      <c r="ITZ90" s="61"/>
      <c r="IUA90" s="61"/>
      <c r="IUB90" s="61"/>
      <c r="IUC90" s="61"/>
      <c r="IUD90" s="61"/>
      <c r="IUE90" s="61"/>
      <c r="IUF90" s="61"/>
      <c r="IUG90" s="61"/>
      <c r="IUH90" s="61"/>
      <c r="IUI90" s="61"/>
      <c r="IUJ90" s="61"/>
      <c r="IUK90" s="61"/>
      <c r="IUL90" s="61"/>
      <c r="IUM90" s="61"/>
      <c r="IUN90" s="61"/>
      <c r="IUO90" s="61"/>
      <c r="IUP90" s="61"/>
      <c r="IUQ90" s="61"/>
      <c r="IUR90" s="61"/>
      <c r="IUS90" s="61"/>
      <c r="IUT90" s="61"/>
      <c r="IUU90" s="61"/>
      <c r="IUV90" s="61"/>
      <c r="IUW90" s="61"/>
      <c r="IUX90" s="61"/>
      <c r="IUY90" s="61"/>
      <c r="IUZ90" s="61"/>
      <c r="IVA90" s="61"/>
      <c r="IVB90" s="61"/>
      <c r="IVC90" s="61"/>
      <c r="IVD90" s="61"/>
      <c r="IVE90" s="61"/>
      <c r="IVF90" s="61"/>
      <c r="IVG90" s="61"/>
      <c r="IVH90" s="61"/>
      <c r="IVI90" s="61"/>
      <c r="IVJ90" s="61"/>
      <c r="IVK90" s="61"/>
      <c r="IVL90" s="61"/>
      <c r="IVM90" s="61"/>
      <c r="IVN90" s="61"/>
      <c r="IVO90" s="61"/>
      <c r="IVP90" s="61"/>
      <c r="IVQ90" s="61"/>
      <c r="IVR90" s="61"/>
      <c r="IVS90" s="61"/>
      <c r="IVT90" s="61"/>
      <c r="IVU90" s="61"/>
      <c r="IVV90" s="61"/>
      <c r="IVW90" s="61"/>
      <c r="IVX90" s="61"/>
      <c r="IVY90" s="61"/>
      <c r="IVZ90" s="61"/>
      <c r="IWA90" s="61"/>
      <c r="IWB90" s="61"/>
      <c r="IWC90" s="61"/>
      <c r="IWD90" s="61"/>
      <c r="IWE90" s="61"/>
      <c r="IWF90" s="61"/>
      <c r="IWG90" s="61"/>
      <c r="IWH90" s="61"/>
      <c r="IWI90" s="61"/>
      <c r="IWJ90" s="61"/>
      <c r="IWK90" s="61"/>
      <c r="IWL90" s="61"/>
      <c r="IWM90" s="61"/>
      <c r="IWN90" s="61"/>
      <c r="IWO90" s="61"/>
      <c r="IWP90" s="61"/>
      <c r="IWQ90" s="61"/>
      <c r="IWR90" s="61"/>
      <c r="IWS90" s="61"/>
      <c r="IWT90" s="61"/>
      <c r="IWU90" s="61"/>
      <c r="IWV90" s="61"/>
      <c r="IWW90" s="61"/>
      <c r="IWX90" s="61"/>
      <c r="IWY90" s="61"/>
      <c r="IWZ90" s="61"/>
      <c r="IXA90" s="61"/>
      <c r="IXB90" s="61"/>
      <c r="IXC90" s="61"/>
      <c r="IXD90" s="61"/>
      <c r="IXE90" s="61"/>
      <c r="IXF90" s="61"/>
      <c r="IXG90" s="61"/>
      <c r="IXH90" s="61"/>
      <c r="IXI90" s="61"/>
      <c r="IXJ90" s="61"/>
      <c r="IXK90" s="61"/>
      <c r="IXL90" s="61"/>
      <c r="IXM90" s="61"/>
      <c r="IXN90" s="61"/>
      <c r="IXO90" s="61"/>
      <c r="IXP90" s="61"/>
      <c r="IXQ90" s="61"/>
      <c r="IXR90" s="61"/>
      <c r="IXS90" s="61"/>
      <c r="IXT90" s="61"/>
      <c r="IXU90" s="61"/>
      <c r="IXV90" s="61"/>
      <c r="IXW90" s="61"/>
      <c r="IXX90" s="61"/>
      <c r="IXY90" s="61"/>
      <c r="IXZ90" s="61"/>
      <c r="IYA90" s="61"/>
      <c r="IYB90" s="61"/>
      <c r="IYC90" s="61"/>
      <c r="IYD90" s="61"/>
      <c r="IYE90" s="61"/>
      <c r="IYF90" s="61"/>
      <c r="IYG90" s="61"/>
      <c r="IYH90" s="61"/>
      <c r="IYI90" s="61"/>
      <c r="IYJ90" s="61"/>
      <c r="IYK90" s="61"/>
      <c r="IYL90" s="61"/>
      <c r="IYM90" s="61"/>
      <c r="IYN90" s="61"/>
      <c r="IYO90" s="61"/>
      <c r="IYP90" s="61"/>
      <c r="IYQ90" s="61"/>
      <c r="IYR90" s="61"/>
      <c r="IYS90" s="61"/>
      <c r="IYT90" s="61"/>
      <c r="IYU90" s="61"/>
      <c r="IYV90" s="61"/>
      <c r="IYW90" s="61"/>
      <c r="IYX90" s="61"/>
      <c r="IYY90" s="61"/>
      <c r="IYZ90" s="61"/>
      <c r="IZA90" s="61"/>
      <c r="IZB90" s="61"/>
      <c r="IZC90" s="61"/>
      <c r="IZD90" s="61"/>
      <c r="IZE90" s="61"/>
      <c r="IZF90" s="61"/>
      <c r="IZG90" s="61"/>
      <c r="IZH90" s="61"/>
      <c r="IZI90" s="61"/>
      <c r="IZJ90" s="61"/>
      <c r="IZK90" s="61"/>
      <c r="IZL90" s="61"/>
      <c r="IZM90" s="61"/>
      <c r="IZN90" s="61"/>
      <c r="IZO90" s="61"/>
      <c r="IZP90" s="61"/>
      <c r="IZQ90" s="61"/>
      <c r="IZR90" s="61"/>
      <c r="IZS90" s="61"/>
      <c r="IZT90" s="61"/>
      <c r="IZU90" s="61"/>
      <c r="IZV90" s="61"/>
      <c r="IZW90" s="61"/>
      <c r="IZX90" s="61"/>
      <c r="IZY90" s="61"/>
      <c r="IZZ90" s="61"/>
      <c r="JAA90" s="61"/>
      <c r="JAB90" s="61"/>
      <c r="JAC90" s="61"/>
      <c r="JAD90" s="61"/>
      <c r="JAE90" s="61"/>
      <c r="JAF90" s="61"/>
      <c r="JAG90" s="61"/>
      <c r="JAH90" s="61"/>
      <c r="JAI90" s="61"/>
      <c r="JAJ90" s="61"/>
      <c r="JAK90" s="61"/>
      <c r="JAL90" s="61"/>
      <c r="JAM90" s="61"/>
      <c r="JAN90" s="61"/>
      <c r="JAO90" s="61"/>
      <c r="JAP90" s="61"/>
      <c r="JAQ90" s="61"/>
      <c r="JAR90" s="61"/>
      <c r="JAS90" s="61"/>
      <c r="JAT90" s="61"/>
      <c r="JAU90" s="61"/>
      <c r="JAV90" s="61"/>
      <c r="JAW90" s="61"/>
      <c r="JAX90" s="61"/>
      <c r="JAY90" s="61"/>
      <c r="JAZ90" s="61"/>
      <c r="JBA90" s="61"/>
      <c r="JBB90" s="61"/>
      <c r="JBC90" s="61"/>
      <c r="JBD90" s="61"/>
      <c r="JBE90" s="61"/>
      <c r="JBF90" s="61"/>
      <c r="JBG90" s="61"/>
      <c r="JBH90" s="61"/>
      <c r="JBI90" s="61"/>
      <c r="JBJ90" s="61"/>
      <c r="JBK90" s="61"/>
      <c r="JBL90" s="61"/>
      <c r="JBM90" s="61"/>
      <c r="JBN90" s="61"/>
      <c r="JBO90" s="61"/>
      <c r="JBP90" s="61"/>
      <c r="JBQ90" s="61"/>
      <c r="JBR90" s="61"/>
      <c r="JBS90" s="61"/>
      <c r="JBT90" s="61"/>
      <c r="JBU90" s="61"/>
      <c r="JBV90" s="61"/>
      <c r="JBW90" s="61"/>
      <c r="JBX90" s="61"/>
      <c r="JBY90" s="61"/>
      <c r="JBZ90" s="61"/>
      <c r="JCA90" s="61"/>
      <c r="JCB90" s="61"/>
      <c r="JCC90" s="61"/>
      <c r="JCD90" s="61"/>
      <c r="JCE90" s="61"/>
      <c r="JCF90" s="61"/>
      <c r="JCG90" s="61"/>
      <c r="JCH90" s="61"/>
      <c r="JCI90" s="61"/>
      <c r="JCJ90" s="61"/>
      <c r="JCK90" s="61"/>
      <c r="JCL90" s="61"/>
      <c r="JCM90" s="61"/>
      <c r="JCN90" s="61"/>
      <c r="JCO90" s="61"/>
      <c r="JCP90" s="61"/>
      <c r="JCQ90" s="61"/>
      <c r="JCR90" s="61"/>
      <c r="JCS90" s="61"/>
      <c r="JCT90" s="61"/>
      <c r="JCU90" s="61"/>
      <c r="JCV90" s="61"/>
      <c r="JCW90" s="61"/>
      <c r="JCX90" s="61"/>
      <c r="JCY90" s="61"/>
      <c r="JCZ90" s="61"/>
      <c r="JDA90" s="61"/>
      <c r="JDB90" s="61"/>
      <c r="JDC90" s="61"/>
      <c r="JDD90" s="61"/>
      <c r="JDE90" s="61"/>
      <c r="JDF90" s="61"/>
      <c r="JDG90" s="61"/>
      <c r="JDH90" s="61"/>
      <c r="JDI90" s="61"/>
      <c r="JDJ90" s="61"/>
      <c r="JDK90" s="61"/>
      <c r="JDL90" s="61"/>
      <c r="JDM90" s="61"/>
      <c r="JDN90" s="61"/>
      <c r="JDO90" s="61"/>
      <c r="JDP90" s="61"/>
      <c r="JDQ90" s="61"/>
      <c r="JDR90" s="61"/>
      <c r="JDS90" s="61"/>
      <c r="JDT90" s="61"/>
      <c r="JDU90" s="61"/>
      <c r="JDV90" s="61"/>
      <c r="JDW90" s="61"/>
      <c r="JDX90" s="61"/>
      <c r="JDY90" s="61"/>
      <c r="JDZ90" s="61"/>
      <c r="JEA90" s="61"/>
      <c r="JEB90" s="61"/>
      <c r="JEC90" s="61"/>
      <c r="JED90" s="61"/>
      <c r="JEE90" s="61"/>
      <c r="JEF90" s="61"/>
      <c r="JEG90" s="61"/>
      <c r="JEH90" s="61"/>
      <c r="JEI90" s="61"/>
      <c r="JEJ90" s="61"/>
      <c r="JEK90" s="61"/>
      <c r="JEL90" s="61"/>
      <c r="JEM90" s="61"/>
      <c r="JEN90" s="61"/>
      <c r="JEO90" s="61"/>
      <c r="JEP90" s="61"/>
      <c r="JEQ90" s="61"/>
      <c r="JER90" s="61"/>
      <c r="JES90" s="61"/>
      <c r="JET90" s="61"/>
      <c r="JEU90" s="61"/>
      <c r="JEV90" s="61"/>
      <c r="JEW90" s="61"/>
      <c r="JEX90" s="61"/>
      <c r="JEY90" s="61"/>
      <c r="JEZ90" s="61"/>
      <c r="JFA90" s="61"/>
      <c r="JFB90" s="61"/>
      <c r="JFC90" s="61"/>
      <c r="JFD90" s="61"/>
      <c r="JFE90" s="61"/>
      <c r="JFF90" s="61"/>
      <c r="JFG90" s="61"/>
      <c r="JFH90" s="61"/>
      <c r="JFI90" s="61"/>
      <c r="JFJ90" s="61"/>
      <c r="JFK90" s="61"/>
      <c r="JFL90" s="61"/>
      <c r="JFM90" s="61"/>
      <c r="JFN90" s="61"/>
      <c r="JFO90" s="61"/>
      <c r="JFP90" s="61"/>
      <c r="JFQ90" s="61"/>
      <c r="JFR90" s="61"/>
      <c r="JFS90" s="61"/>
      <c r="JFT90" s="61"/>
      <c r="JFU90" s="61"/>
      <c r="JFV90" s="61"/>
      <c r="JFW90" s="61"/>
      <c r="JFX90" s="61"/>
      <c r="JFY90" s="61"/>
      <c r="JFZ90" s="61"/>
      <c r="JGA90" s="61"/>
      <c r="JGB90" s="61"/>
      <c r="JGC90" s="61"/>
      <c r="JGD90" s="61"/>
      <c r="JGE90" s="61"/>
      <c r="JGF90" s="61"/>
      <c r="JGG90" s="61"/>
      <c r="JGH90" s="61"/>
      <c r="JGI90" s="61"/>
      <c r="JGJ90" s="61"/>
      <c r="JGK90" s="61"/>
      <c r="JGL90" s="61"/>
      <c r="JGM90" s="61"/>
      <c r="JGN90" s="61"/>
      <c r="JGO90" s="61"/>
      <c r="JGP90" s="61"/>
      <c r="JGQ90" s="61"/>
      <c r="JGR90" s="61"/>
      <c r="JGS90" s="61"/>
      <c r="JGT90" s="61"/>
      <c r="JGU90" s="61"/>
      <c r="JGV90" s="61"/>
      <c r="JGW90" s="61"/>
      <c r="JGX90" s="61"/>
      <c r="JGY90" s="61"/>
      <c r="JGZ90" s="61"/>
      <c r="JHA90" s="61"/>
      <c r="JHB90" s="61"/>
      <c r="JHC90" s="61"/>
      <c r="JHD90" s="61"/>
      <c r="JHE90" s="61"/>
      <c r="JHF90" s="61"/>
      <c r="JHG90" s="61"/>
      <c r="JHH90" s="61"/>
      <c r="JHI90" s="61"/>
      <c r="JHJ90" s="61"/>
      <c r="JHK90" s="61"/>
      <c r="JHL90" s="61"/>
      <c r="JHM90" s="61"/>
      <c r="JHN90" s="61"/>
      <c r="JHO90" s="61"/>
      <c r="JHP90" s="61"/>
      <c r="JHQ90" s="61"/>
      <c r="JHR90" s="61"/>
      <c r="JHS90" s="61"/>
      <c r="JHT90" s="61"/>
      <c r="JHU90" s="61"/>
      <c r="JHV90" s="61"/>
      <c r="JHW90" s="61"/>
      <c r="JHX90" s="61"/>
      <c r="JHY90" s="61"/>
      <c r="JHZ90" s="61"/>
      <c r="JIA90" s="61"/>
      <c r="JIB90" s="61"/>
      <c r="JIC90" s="61"/>
      <c r="JID90" s="61"/>
      <c r="JIE90" s="61"/>
      <c r="JIF90" s="61"/>
      <c r="JIG90" s="61"/>
      <c r="JIH90" s="61"/>
      <c r="JII90" s="61"/>
      <c r="JIJ90" s="61"/>
      <c r="JIK90" s="61"/>
      <c r="JIL90" s="61"/>
      <c r="JIM90" s="61"/>
      <c r="JIN90" s="61"/>
      <c r="JIO90" s="61"/>
      <c r="JIP90" s="61"/>
      <c r="JIQ90" s="61"/>
      <c r="JIR90" s="61"/>
      <c r="JIS90" s="61"/>
      <c r="JIT90" s="61"/>
      <c r="JIU90" s="61"/>
      <c r="JIV90" s="61"/>
      <c r="JIW90" s="61"/>
      <c r="JIX90" s="61"/>
      <c r="JIY90" s="61"/>
      <c r="JIZ90" s="61"/>
      <c r="JJA90" s="61"/>
      <c r="JJB90" s="61"/>
      <c r="JJC90" s="61"/>
      <c r="JJD90" s="61"/>
      <c r="JJE90" s="61"/>
      <c r="JJF90" s="61"/>
      <c r="JJG90" s="61"/>
      <c r="JJH90" s="61"/>
      <c r="JJI90" s="61"/>
      <c r="JJJ90" s="61"/>
      <c r="JJK90" s="61"/>
      <c r="JJL90" s="61"/>
      <c r="JJM90" s="61"/>
      <c r="JJN90" s="61"/>
      <c r="JJO90" s="61"/>
      <c r="JJP90" s="61"/>
      <c r="JJQ90" s="61"/>
      <c r="JJR90" s="61"/>
      <c r="JJS90" s="61"/>
      <c r="JJT90" s="61"/>
      <c r="JJU90" s="61"/>
      <c r="JJV90" s="61"/>
      <c r="JJW90" s="61"/>
      <c r="JJX90" s="61"/>
      <c r="JJY90" s="61"/>
      <c r="JJZ90" s="61"/>
      <c r="JKA90" s="61"/>
      <c r="JKB90" s="61"/>
      <c r="JKC90" s="61"/>
      <c r="JKD90" s="61"/>
      <c r="JKE90" s="61"/>
      <c r="JKF90" s="61"/>
      <c r="JKG90" s="61"/>
      <c r="JKH90" s="61"/>
      <c r="JKI90" s="61"/>
      <c r="JKJ90" s="61"/>
      <c r="JKK90" s="61"/>
      <c r="JKL90" s="61"/>
      <c r="JKM90" s="61"/>
      <c r="JKN90" s="61"/>
      <c r="JKO90" s="61"/>
      <c r="JKP90" s="61"/>
      <c r="JKQ90" s="61"/>
      <c r="JKR90" s="61"/>
      <c r="JKS90" s="61"/>
      <c r="JKT90" s="61"/>
      <c r="JKU90" s="61"/>
      <c r="JKV90" s="61"/>
      <c r="JKW90" s="61"/>
      <c r="JKX90" s="61"/>
      <c r="JKY90" s="61"/>
      <c r="JKZ90" s="61"/>
      <c r="JLA90" s="61"/>
      <c r="JLB90" s="61"/>
      <c r="JLC90" s="61"/>
      <c r="JLD90" s="61"/>
      <c r="JLE90" s="61"/>
      <c r="JLF90" s="61"/>
      <c r="JLG90" s="61"/>
      <c r="JLH90" s="61"/>
      <c r="JLI90" s="61"/>
      <c r="JLJ90" s="61"/>
      <c r="JLK90" s="61"/>
      <c r="JLL90" s="61"/>
      <c r="JLM90" s="61"/>
      <c r="JLN90" s="61"/>
      <c r="JLO90" s="61"/>
      <c r="JLP90" s="61"/>
      <c r="JLQ90" s="61"/>
      <c r="JLR90" s="61"/>
      <c r="JLS90" s="61"/>
      <c r="JLT90" s="61"/>
      <c r="JLU90" s="61"/>
      <c r="JLV90" s="61"/>
      <c r="JLW90" s="61"/>
      <c r="JLX90" s="61"/>
      <c r="JLY90" s="61"/>
      <c r="JLZ90" s="61"/>
      <c r="JMA90" s="61"/>
      <c r="JMB90" s="61"/>
      <c r="JMC90" s="61"/>
      <c r="JMD90" s="61"/>
      <c r="JME90" s="61"/>
      <c r="JMF90" s="61"/>
      <c r="JMG90" s="61"/>
      <c r="JMH90" s="61"/>
      <c r="JMI90" s="61"/>
      <c r="JMJ90" s="61"/>
      <c r="JMK90" s="61"/>
      <c r="JML90" s="61"/>
      <c r="JMM90" s="61"/>
      <c r="JMN90" s="61"/>
      <c r="JMO90" s="61"/>
      <c r="JMP90" s="61"/>
      <c r="JMQ90" s="61"/>
      <c r="JMR90" s="61"/>
      <c r="JMS90" s="61"/>
      <c r="JMT90" s="61"/>
      <c r="JMU90" s="61"/>
      <c r="JMV90" s="61"/>
      <c r="JMW90" s="61"/>
      <c r="JMX90" s="61"/>
      <c r="JMY90" s="61"/>
      <c r="JMZ90" s="61"/>
      <c r="JNA90" s="61"/>
      <c r="JNB90" s="61"/>
      <c r="JNC90" s="61"/>
      <c r="JND90" s="61"/>
      <c r="JNE90" s="61"/>
      <c r="JNF90" s="61"/>
      <c r="JNG90" s="61"/>
      <c r="JNH90" s="61"/>
      <c r="JNI90" s="61"/>
      <c r="JNJ90" s="61"/>
      <c r="JNK90" s="61"/>
      <c r="JNL90" s="61"/>
      <c r="JNM90" s="61"/>
      <c r="JNN90" s="61"/>
      <c r="JNO90" s="61"/>
      <c r="JNP90" s="61"/>
      <c r="JNQ90" s="61"/>
      <c r="JNR90" s="61"/>
      <c r="JNS90" s="61"/>
      <c r="JNT90" s="61"/>
      <c r="JNU90" s="61"/>
      <c r="JNV90" s="61"/>
      <c r="JNW90" s="61"/>
      <c r="JNX90" s="61"/>
      <c r="JNY90" s="61"/>
      <c r="JNZ90" s="61"/>
      <c r="JOA90" s="61"/>
      <c r="JOB90" s="61"/>
      <c r="JOC90" s="61"/>
      <c r="JOD90" s="61"/>
      <c r="JOE90" s="61"/>
      <c r="JOF90" s="61"/>
      <c r="JOG90" s="61"/>
      <c r="JOH90" s="61"/>
      <c r="JOI90" s="61"/>
      <c r="JOJ90" s="61"/>
      <c r="JOK90" s="61"/>
      <c r="JOL90" s="61"/>
      <c r="JOM90" s="61"/>
      <c r="JON90" s="61"/>
      <c r="JOO90" s="61"/>
      <c r="JOP90" s="61"/>
      <c r="JOQ90" s="61"/>
      <c r="JOR90" s="61"/>
      <c r="JOS90" s="61"/>
      <c r="JOT90" s="61"/>
      <c r="JOU90" s="61"/>
      <c r="JOV90" s="61"/>
      <c r="JOW90" s="61"/>
      <c r="JOX90" s="61"/>
      <c r="JOY90" s="61"/>
      <c r="JOZ90" s="61"/>
      <c r="JPA90" s="61"/>
      <c r="JPB90" s="61"/>
      <c r="JPC90" s="61"/>
      <c r="JPD90" s="61"/>
      <c r="JPE90" s="61"/>
      <c r="JPF90" s="61"/>
      <c r="JPG90" s="61"/>
      <c r="JPH90" s="61"/>
      <c r="JPI90" s="61"/>
      <c r="JPJ90" s="61"/>
      <c r="JPK90" s="61"/>
      <c r="JPL90" s="61"/>
      <c r="JPM90" s="61"/>
      <c r="JPN90" s="61"/>
      <c r="JPO90" s="61"/>
      <c r="JPP90" s="61"/>
      <c r="JPQ90" s="61"/>
      <c r="JPR90" s="61"/>
      <c r="JPS90" s="61"/>
      <c r="JPT90" s="61"/>
      <c r="JPU90" s="61"/>
      <c r="JPV90" s="61"/>
      <c r="JPW90" s="61"/>
      <c r="JPX90" s="61"/>
      <c r="JPY90" s="61"/>
      <c r="JPZ90" s="61"/>
      <c r="JQA90" s="61"/>
      <c r="JQB90" s="61"/>
      <c r="JQC90" s="61"/>
      <c r="JQD90" s="61"/>
      <c r="JQE90" s="61"/>
      <c r="JQF90" s="61"/>
      <c r="JQG90" s="61"/>
      <c r="JQH90" s="61"/>
      <c r="JQI90" s="61"/>
      <c r="JQJ90" s="61"/>
      <c r="JQK90" s="61"/>
      <c r="JQL90" s="61"/>
      <c r="JQM90" s="61"/>
      <c r="JQN90" s="61"/>
      <c r="JQO90" s="61"/>
      <c r="JQP90" s="61"/>
      <c r="JQQ90" s="61"/>
      <c r="JQR90" s="61"/>
      <c r="JQS90" s="61"/>
      <c r="JQT90" s="61"/>
      <c r="JQU90" s="61"/>
      <c r="JQV90" s="61"/>
      <c r="JQW90" s="61"/>
      <c r="JQX90" s="61"/>
      <c r="JQY90" s="61"/>
      <c r="JQZ90" s="61"/>
      <c r="JRA90" s="61"/>
      <c r="JRB90" s="61"/>
      <c r="JRC90" s="61"/>
      <c r="JRD90" s="61"/>
      <c r="JRE90" s="61"/>
      <c r="JRF90" s="61"/>
      <c r="JRG90" s="61"/>
      <c r="JRH90" s="61"/>
      <c r="JRI90" s="61"/>
      <c r="JRJ90" s="61"/>
      <c r="JRK90" s="61"/>
      <c r="JRL90" s="61"/>
      <c r="JRM90" s="61"/>
      <c r="JRN90" s="61"/>
      <c r="JRO90" s="61"/>
      <c r="JRP90" s="61"/>
      <c r="JRQ90" s="61"/>
      <c r="JRR90" s="61"/>
      <c r="JRS90" s="61"/>
      <c r="JRT90" s="61"/>
      <c r="JRU90" s="61"/>
      <c r="JRV90" s="61"/>
      <c r="JRW90" s="61"/>
      <c r="JRX90" s="61"/>
      <c r="JRY90" s="61"/>
      <c r="JRZ90" s="61"/>
      <c r="JSA90" s="61"/>
      <c r="JSB90" s="61"/>
      <c r="JSC90" s="61"/>
      <c r="JSD90" s="61"/>
      <c r="JSE90" s="61"/>
      <c r="JSF90" s="61"/>
      <c r="JSG90" s="61"/>
      <c r="JSH90" s="61"/>
      <c r="JSI90" s="61"/>
      <c r="JSJ90" s="61"/>
      <c r="JSK90" s="61"/>
      <c r="JSL90" s="61"/>
      <c r="JSM90" s="61"/>
      <c r="JSN90" s="61"/>
      <c r="JSO90" s="61"/>
      <c r="JSP90" s="61"/>
      <c r="JSQ90" s="61"/>
      <c r="JSR90" s="61"/>
      <c r="JSS90" s="61"/>
      <c r="JST90" s="61"/>
      <c r="JSU90" s="61"/>
      <c r="JSV90" s="61"/>
      <c r="JSW90" s="61"/>
      <c r="JSX90" s="61"/>
      <c r="JSY90" s="61"/>
      <c r="JSZ90" s="61"/>
      <c r="JTA90" s="61"/>
      <c r="JTB90" s="61"/>
      <c r="JTC90" s="61"/>
      <c r="JTD90" s="61"/>
      <c r="JTE90" s="61"/>
      <c r="JTF90" s="61"/>
      <c r="JTG90" s="61"/>
      <c r="JTH90" s="61"/>
      <c r="JTI90" s="61"/>
      <c r="JTJ90" s="61"/>
      <c r="JTK90" s="61"/>
      <c r="JTL90" s="61"/>
      <c r="JTM90" s="61"/>
      <c r="JTN90" s="61"/>
      <c r="JTO90" s="61"/>
      <c r="JTP90" s="61"/>
      <c r="JTQ90" s="61"/>
      <c r="JTR90" s="61"/>
      <c r="JTS90" s="61"/>
      <c r="JTT90" s="61"/>
      <c r="JTU90" s="61"/>
      <c r="JTV90" s="61"/>
      <c r="JTW90" s="61"/>
      <c r="JTX90" s="61"/>
      <c r="JTY90" s="61"/>
      <c r="JTZ90" s="61"/>
      <c r="JUA90" s="61"/>
      <c r="JUB90" s="61"/>
      <c r="JUC90" s="61"/>
      <c r="JUD90" s="61"/>
      <c r="JUE90" s="61"/>
      <c r="JUF90" s="61"/>
      <c r="JUG90" s="61"/>
      <c r="JUH90" s="61"/>
      <c r="JUI90" s="61"/>
      <c r="JUJ90" s="61"/>
      <c r="JUK90" s="61"/>
      <c r="JUL90" s="61"/>
      <c r="JUM90" s="61"/>
      <c r="JUN90" s="61"/>
      <c r="JUO90" s="61"/>
      <c r="JUP90" s="61"/>
      <c r="JUQ90" s="61"/>
      <c r="JUR90" s="61"/>
      <c r="JUS90" s="61"/>
      <c r="JUT90" s="61"/>
      <c r="JUU90" s="61"/>
      <c r="JUV90" s="61"/>
      <c r="JUW90" s="61"/>
      <c r="JUX90" s="61"/>
      <c r="JUY90" s="61"/>
      <c r="JUZ90" s="61"/>
      <c r="JVA90" s="61"/>
      <c r="JVB90" s="61"/>
      <c r="JVC90" s="61"/>
      <c r="JVD90" s="61"/>
      <c r="JVE90" s="61"/>
      <c r="JVF90" s="61"/>
      <c r="JVG90" s="61"/>
      <c r="JVH90" s="61"/>
      <c r="JVI90" s="61"/>
      <c r="JVJ90" s="61"/>
      <c r="JVK90" s="61"/>
      <c r="JVL90" s="61"/>
      <c r="JVM90" s="61"/>
      <c r="JVN90" s="61"/>
      <c r="JVO90" s="61"/>
      <c r="JVP90" s="61"/>
      <c r="JVQ90" s="61"/>
      <c r="JVR90" s="61"/>
      <c r="JVS90" s="61"/>
      <c r="JVT90" s="61"/>
      <c r="JVU90" s="61"/>
      <c r="JVV90" s="61"/>
      <c r="JVW90" s="61"/>
      <c r="JVX90" s="61"/>
      <c r="JVY90" s="61"/>
      <c r="JVZ90" s="61"/>
      <c r="JWA90" s="61"/>
      <c r="JWB90" s="61"/>
      <c r="JWC90" s="61"/>
      <c r="JWD90" s="61"/>
      <c r="JWE90" s="61"/>
      <c r="JWF90" s="61"/>
      <c r="JWG90" s="61"/>
      <c r="JWH90" s="61"/>
      <c r="JWI90" s="61"/>
      <c r="JWJ90" s="61"/>
      <c r="JWK90" s="61"/>
      <c r="JWL90" s="61"/>
      <c r="JWM90" s="61"/>
      <c r="JWN90" s="61"/>
      <c r="JWO90" s="61"/>
      <c r="JWP90" s="61"/>
      <c r="JWQ90" s="61"/>
      <c r="JWR90" s="61"/>
      <c r="JWS90" s="61"/>
      <c r="JWT90" s="61"/>
      <c r="JWU90" s="61"/>
      <c r="JWV90" s="61"/>
      <c r="JWW90" s="61"/>
      <c r="JWX90" s="61"/>
      <c r="JWY90" s="61"/>
      <c r="JWZ90" s="61"/>
      <c r="JXA90" s="61"/>
      <c r="JXB90" s="61"/>
      <c r="JXC90" s="61"/>
      <c r="JXD90" s="61"/>
      <c r="JXE90" s="61"/>
      <c r="JXF90" s="61"/>
      <c r="JXG90" s="61"/>
      <c r="JXH90" s="61"/>
      <c r="JXI90" s="61"/>
      <c r="JXJ90" s="61"/>
      <c r="JXK90" s="61"/>
      <c r="JXL90" s="61"/>
      <c r="JXM90" s="61"/>
      <c r="JXN90" s="61"/>
      <c r="JXO90" s="61"/>
      <c r="JXP90" s="61"/>
      <c r="JXQ90" s="61"/>
      <c r="JXR90" s="61"/>
      <c r="JXS90" s="61"/>
      <c r="JXT90" s="61"/>
      <c r="JXU90" s="61"/>
      <c r="JXV90" s="61"/>
      <c r="JXW90" s="61"/>
      <c r="JXX90" s="61"/>
      <c r="JXY90" s="61"/>
      <c r="JXZ90" s="61"/>
      <c r="JYA90" s="61"/>
      <c r="JYB90" s="61"/>
      <c r="JYC90" s="61"/>
      <c r="JYD90" s="61"/>
      <c r="JYE90" s="61"/>
      <c r="JYF90" s="61"/>
      <c r="JYG90" s="61"/>
      <c r="JYH90" s="61"/>
      <c r="JYI90" s="61"/>
      <c r="JYJ90" s="61"/>
      <c r="JYK90" s="61"/>
      <c r="JYL90" s="61"/>
      <c r="JYM90" s="61"/>
      <c r="JYN90" s="61"/>
      <c r="JYO90" s="61"/>
      <c r="JYP90" s="61"/>
      <c r="JYQ90" s="61"/>
      <c r="JYR90" s="61"/>
      <c r="JYS90" s="61"/>
      <c r="JYT90" s="61"/>
      <c r="JYU90" s="61"/>
      <c r="JYV90" s="61"/>
      <c r="JYW90" s="61"/>
      <c r="JYX90" s="61"/>
      <c r="JYY90" s="61"/>
      <c r="JYZ90" s="61"/>
      <c r="JZA90" s="61"/>
      <c r="JZB90" s="61"/>
      <c r="JZC90" s="61"/>
      <c r="JZD90" s="61"/>
      <c r="JZE90" s="61"/>
      <c r="JZF90" s="61"/>
      <c r="JZG90" s="61"/>
      <c r="JZH90" s="61"/>
      <c r="JZI90" s="61"/>
      <c r="JZJ90" s="61"/>
      <c r="JZK90" s="61"/>
      <c r="JZL90" s="61"/>
      <c r="JZM90" s="61"/>
      <c r="JZN90" s="61"/>
      <c r="JZO90" s="61"/>
      <c r="JZP90" s="61"/>
      <c r="JZQ90" s="61"/>
      <c r="JZR90" s="61"/>
      <c r="JZS90" s="61"/>
      <c r="JZT90" s="61"/>
      <c r="JZU90" s="61"/>
      <c r="JZV90" s="61"/>
      <c r="JZW90" s="61"/>
      <c r="JZX90" s="61"/>
      <c r="JZY90" s="61"/>
      <c r="JZZ90" s="61"/>
      <c r="KAA90" s="61"/>
      <c r="KAB90" s="61"/>
      <c r="KAC90" s="61"/>
      <c r="KAD90" s="61"/>
      <c r="KAE90" s="61"/>
      <c r="KAF90" s="61"/>
      <c r="KAG90" s="61"/>
      <c r="KAH90" s="61"/>
      <c r="KAI90" s="61"/>
      <c r="KAJ90" s="61"/>
      <c r="KAK90" s="61"/>
      <c r="KAL90" s="61"/>
      <c r="KAM90" s="61"/>
      <c r="KAN90" s="61"/>
      <c r="KAO90" s="61"/>
      <c r="KAP90" s="61"/>
      <c r="KAQ90" s="61"/>
      <c r="KAR90" s="61"/>
      <c r="KAS90" s="61"/>
      <c r="KAT90" s="61"/>
      <c r="KAU90" s="61"/>
      <c r="KAV90" s="61"/>
      <c r="KAW90" s="61"/>
      <c r="KAX90" s="61"/>
      <c r="KAY90" s="61"/>
      <c r="KAZ90" s="61"/>
      <c r="KBA90" s="61"/>
      <c r="KBB90" s="61"/>
      <c r="KBC90" s="61"/>
      <c r="KBD90" s="61"/>
      <c r="KBE90" s="61"/>
      <c r="KBF90" s="61"/>
      <c r="KBG90" s="61"/>
      <c r="KBH90" s="61"/>
      <c r="KBI90" s="61"/>
      <c r="KBJ90" s="61"/>
      <c r="KBK90" s="61"/>
      <c r="KBL90" s="61"/>
      <c r="KBM90" s="61"/>
      <c r="KBN90" s="61"/>
      <c r="KBO90" s="61"/>
      <c r="KBP90" s="61"/>
      <c r="KBQ90" s="61"/>
      <c r="KBR90" s="61"/>
      <c r="KBS90" s="61"/>
      <c r="KBT90" s="61"/>
      <c r="KBU90" s="61"/>
      <c r="KBV90" s="61"/>
      <c r="KBW90" s="61"/>
      <c r="KBX90" s="61"/>
      <c r="KBY90" s="61"/>
      <c r="KBZ90" s="61"/>
      <c r="KCA90" s="61"/>
      <c r="KCB90" s="61"/>
      <c r="KCC90" s="61"/>
      <c r="KCD90" s="61"/>
      <c r="KCE90" s="61"/>
      <c r="KCF90" s="61"/>
      <c r="KCG90" s="61"/>
      <c r="KCH90" s="61"/>
      <c r="KCI90" s="61"/>
      <c r="KCJ90" s="61"/>
      <c r="KCK90" s="61"/>
      <c r="KCL90" s="61"/>
      <c r="KCM90" s="61"/>
      <c r="KCN90" s="61"/>
      <c r="KCO90" s="61"/>
      <c r="KCP90" s="61"/>
      <c r="KCQ90" s="61"/>
      <c r="KCR90" s="61"/>
      <c r="KCS90" s="61"/>
      <c r="KCT90" s="61"/>
      <c r="KCU90" s="61"/>
      <c r="KCV90" s="61"/>
      <c r="KCW90" s="61"/>
      <c r="KCX90" s="61"/>
      <c r="KCY90" s="61"/>
      <c r="KCZ90" s="61"/>
      <c r="KDA90" s="61"/>
      <c r="KDB90" s="61"/>
      <c r="KDC90" s="61"/>
      <c r="KDD90" s="61"/>
      <c r="KDE90" s="61"/>
      <c r="KDF90" s="61"/>
      <c r="KDG90" s="61"/>
      <c r="KDH90" s="61"/>
      <c r="KDI90" s="61"/>
      <c r="KDJ90" s="61"/>
      <c r="KDK90" s="61"/>
      <c r="KDL90" s="61"/>
      <c r="KDM90" s="61"/>
      <c r="KDN90" s="61"/>
      <c r="KDO90" s="61"/>
      <c r="KDP90" s="61"/>
      <c r="KDQ90" s="61"/>
      <c r="KDR90" s="61"/>
      <c r="KDS90" s="61"/>
      <c r="KDT90" s="61"/>
      <c r="KDU90" s="61"/>
      <c r="KDV90" s="61"/>
      <c r="KDW90" s="61"/>
      <c r="KDX90" s="61"/>
      <c r="KDY90" s="61"/>
      <c r="KDZ90" s="61"/>
      <c r="KEA90" s="61"/>
      <c r="KEB90" s="61"/>
      <c r="KEC90" s="61"/>
      <c r="KED90" s="61"/>
      <c r="KEE90" s="61"/>
      <c r="KEF90" s="61"/>
      <c r="KEG90" s="61"/>
      <c r="KEH90" s="61"/>
      <c r="KEI90" s="61"/>
      <c r="KEJ90" s="61"/>
      <c r="KEK90" s="61"/>
      <c r="KEL90" s="61"/>
      <c r="KEM90" s="61"/>
      <c r="KEN90" s="61"/>
      <c r="KEO90" s="61"/>
      <c r="KEP90" s="61"/>
      <c r="KEQ90" s="61"/>
      <c r="KER90" s="61"/>
      <c r="KES90" s="61"/>
      <c r="KET90" s="61"/>
      <c r="KEU90" s="61"/>
      <c r="KEV90" s="61"/>
      <c r="KEW90" s="61"/>
      <c r="KEX90" s="61"/>
      <c r="KEY90" s="61"/>
      <c r="KEZ90" s="61"/>
      <c r="KFA90" s="61"/>
      <c r="KFB90" s="61"/>
      <c r="KFC90" s="61"/>
      <c r="KFD90" s="61"/>
      <c r="KFE90" s="61"/>
      <c r="KFF90" s="61"/>
      <c r="KFG90" s="61"/>
      <c r="KFH90" s="61"/>
      <c r="KFI90" s="61"/>
      <c r="KFJ90" s="61"/>
      <c r="KFK90" s="61"/>
      <c r="KFL90" s="61"/>
      <c r="KFM90" s="61"/>
      <c r="KFN90" s="61"/>
      <c r="KFO90" s="61"/>
      <c r="KFP90" s="61"/>
      <c r="KFQ90" s="61"/>
      <c r="KFR90" s="61"/>
      <c r="KFS90" s="61"/>
      <c r="KFT90" s="61"/>
      <c r="KFU90" s="61"/>
      <c r="KFV90" s="61"/>
      <c r="KFW90" s="61"/>
      <c r="KFX90" s="61"/>
      <c r="KFY90" s="61"/>
      <c r="KFZ90" s="61"/>
      <c r="KGA90" s="61"/>
      <c r="KGB90" s="61"/>
      <c r="KGC90" s="61"/>
      <c r="KGD90" s="61"/>
      <c r="KGE90" s="61"/>
      <c r="KGF90" s="61"/>
      <c r="KGG90" s="61"/>
      <c r="KGH90" s="61"/>
      <c r="KGI90" s="61"/>
      <c r="KGJ90" s="61"/>
      <c r="KGK90" s="61"/>
      <c r="KGL90" s="61"/>
      <c r="KGM90" s="61"/>
      <c r="KGN90" s="61"/>
      <c r="KGO90" s="61"/>
      <c r="KGP90" s="61"/>
      <c r="KGQ90" s="61"/>
      <c r="KGR90" s="61"/>
      <c r="KGS90" s="61"/>
      <c r="KGT90" s="61"/>
      <c r="KGU90" s="61"/>
      <c r="KGV90" s="61"/>
      <c r="KGW90" s="61"/>
      <c r="KGX90" s="61"/>
      <c r="KGY90" s="61"/>
      <c r="KGZ90" s="61"/>
      <c r="KHA90" s="61"/>
      <c r="KHB90" s="61"/>
      <c r="KHC90" s="61"/>
      <c r="KHD90" s="61"/>
      <c r="KHE90" s="61"/>
      <c r="KHF90" s="61"/>
      <c r="KHG90" s="61"/>
      <c r="KHH90" s="61"/>
      <c r="KHI90" s="61"/>
      <c r="KHJ90" s="61"/>
      <c r="KHK90" s="61"/>
      <c r="KHL90" s="61"/>
      <c r="KHM90" s="61"/>
      <c r="KHN90" s="61"/>
      <c r="KHO90" s="61"/>
      <c r="KHP90" s="61"/>
      <c r="KHQ90" s="61"/>
      <c r="KHR90" s="61"/>
      <c r="KHS90" s="61"/>
      <c r="KHT90" s="61"/>
      <c r="KHU90" s="61"/>
      <c r="KHV90" s="61"/>
      <c r="KHW90" s="61"/>
      <c r="KHX90" s="61"/>
      <c r="KHY90" s="61"/>
      <c r="KHZ90" s="61"/>
      <c r="KIA90" s="61"/>
      <c r="KIB90" s="61"/>
      <c r="KIC90" s="61"/>
      <c r="KID90" s="61"/>
      <c r="KIE90" s="61"/>
      <c r="KIF90" s="61"/>
      <c r="KIG90" s="61"/>
      <c r="KIH90" s="61"/>
      <c r="KII90" s="61"/>
      <c r="KIJ90" s="61"/>
      <c r="KIK90" s="61"/>
      <c r="KIL90" s="61"/>
      <c r="KIM90" s="61"/>
      <c r="KIN90" s="61"/>
      <c r="KIO90" s="61"/>
      <c r="KIP90" s="61"/>
      <c r="KIQ90" s="61"/>
      <c r="KIR90" s="61"/>
      <c r="KIS90" s="61"/>
      <c r="KIT90" s="61"/>
      <c r="KIU90" s="61"/>
      <c r="KIV90" s="61"/>
      <c r="KIW90" s="61"/>
      <c r="KIX90" s="61"/>
      <c r="KIY90" s="61"/>
      <c r="KIZ90" s="61"/>
      <c r="KJA90" s="61"/>
      <c r="KJB90" s="61"/>
      <c r="KJC90" s="61"/>
      <c r="KJD90" s="61"/>
      <c r="KJE90" s="61"/>
      <c r="KJF90" s="61"/>
      <c r="KJG90" s="61"/>
      <c r="KJH90" s="61"/>
      <c r="KJI90" s="61"/>
      <c r="KJJ90" s="61"/>
      <c r="KJK90" s="61"/>
      <c r="KJL90" s="61"/>
      <c r="KJM90" s="61"/>
      <c r="KJN90" s="61"/>
      <c r="KJO90" s="61"/>
      <c r="KJP90" s="61"/>
      <c r="KJQ90" s="61"/>
      <c r="KJR90" s="61"/>
      <c r="KJS90" s="61"/>
      <c r="KJT90" s="61"/>
      <c r="KJU90" s="61"/>
      <c r="KJV90" s="61"/>
      <c r="KJW90" s="61"/>
      <c r="KJX90" s="61"/>
      <c r="KJY90" s="61"/>
      <c r="KJZ90" s="61"/>
      <c r="KKA90" s="61"/>
      <c r="KKB90" s="61"/>
      <c r="KKC90" s="61"/>
      <c r="KKD90" s="61"/>
      <c r="KKE90" s="61"/>
      <c r="KKF90" s="61"/>
      <c r="KKG90" s="61"/>
      <c r="KKH90" s="61"/>
      <c r="KKI90" s="61"/>
      <c r="KKJ90" s="61"/>
      <c r="KKK90" s="61"/>
      <c r="KKL90" s="61"/>
      <c r="KKM90" s="61"/>
      <c r="KKN90" s="61"/>
      <c r="KKO90" s="61"/>
      <c r="KKP90" s="61"/>
      <c r="KKQ90" s="61"/>
      <c r="KKR90" s="61"/>
      <c r="KKS90" s="61"/>
      <c r="KKT90" s="61"/>
      <c r="KKU90" s="61"/>
      <c r="KKV90" s="61"/>
      <c r="KKW90" s="61"/>
      <c r="KKX90" s="61"/>
      <c r="KKY90" s="61"/>
      <c r="KKZ90" s="61"/>
      <c r="KLA90" s="61"/>
      <c r="KLB90" s="61"/>
      <c r="KLC90" s="61"/>
      <c r="KLD90" s="61"/>
      <c r="KLE90" s="61"/>
      <c r="KLF90" s="61"/>
      <c r="KLG90" s="61"/>
      <c r="KLH90" s="61"/>
      <c r="KLI90" s="61"/>
      <c r="KLJ90" s="61"/>
      <c r="KLK90" s="61"/>
      <c r="KLL90" s="61"/>
      <c r="KLM90" s="61"/>
      <c r="KLN90" s="61"/>
      <c r="KLO90" s="61"/>
      <c r="KLP90" s="61"/>
      <c r="KLQ90" s="61"/>
      <c r="KLR90" s="61"/>
      <c r="KLS90" s="61"/>
      <c r="KLT90" s="61"/>
      <c r="KLU90" s="61"/>
      <c r="KLV90" s="61"/>
      <c r="KLW90" s="61"/>
      <c r="KLX90" s="61"/>
      <c r="KLY90" s="61"/>
      <c r="KLZ90" s="61"/>
      <c r="KMA90" s="61"/>
      <c r="KMB90" s="61"/>
      <c r="KMC90" s="61"/>
      <c r="KMD90" s="61"/>
      <c r="KME90" s="61"/>
      <c r="KMF90" s="61"/>
      <c r="KMG90" s="61"/>
      <c r="KMH90" s="61"/>
      <c r="KMI90" s="61"/>
      <c r="KMJ90" s="61"/>
      <c r="KMK90" s="61"/>
      <c r="KML90" s="61"/>
      <c r="KMM90" s="61"/>
      <c r="KMN90" s="61"/>
      <c r="KMO90" s="61"/>
      <c r="KMP90" s="61"/>
      <c r="KMQ90" s="61"/>
      <c r="KMR90" s="61"/>
      <c r="KMS90" s="61"/>
      <c r="KMT90" s="61"/>
      <c r="KMU90" s="61"/>
      <c r="KMV90" s="61"/>
      <c r="KMW90" s="61"/>
      <c r="KMX90" s="61"/>
      <c r="KMY90" s="61"/>
      <c r="KMZ90" s="61"/>
      <c r="KNA90" s="61"/>
      <c r="KNB90" s="61"/>
      <c r="KNC90" s="61"/>
      <c r="KND90" s="61"/>
      <c r="KNE90" s="61"/>
      <c r="KNF90" s="61"/>
      <c r="KNG90" s="61"/>
      <c r="KNH90" s="61"/>
      <c r="KNI90" s="61"/>
      <c r="KNJ90" s="61"/>
      <c r="KNK90" s="61"/>
      <c r="KNL90" s="61"/>
      <c r="KNM90" s="61"/>
      <c r="KNN90" s="61"/>
      <c r="KNO90" s="61"/>
      <c r="KNP90" s="61"/>
      <c r="KNQ90" s="61"/>
      <c r="KNR90" s="61"/>
      <c r="KNS90" s="61"/>
      <c r="KNT90" s="61"/>
      <c r="KNU90" s="61"/>
      <c r="KNV90" s="61"/>
      <c r="KNW90" s="61"/>
      <c r="KNX90" s="61"/>
      <c r="KNY90" s="61"/>
      <c r="KNZ90" s="61"/>
      <c r="KOA90" s="61"/>
      <c r="KOB90" s="61"/>
      <c r="KOC90" s="61"/>
      <c r="KOD90" s="61"/>
      <c r="KOE90" s="61"/>
      <c r="KOF90" s="61"/>
      <c r="KOG90" s="61"/>
      <c r="KOH90" s="61"/>
      <c r="KOI90" s="61"/>
      <c r="KOJ90" s="61"/>
      <c r="KOK90" s="61"/>
      <c r="KOL90" s="61"/>
      <c r="KOM90" s="61"/>
      <c r="KON90" s="61"/>
      <c r="KOO90" s="61"/>
      <c r="KOP90" s="61"/>
      <c r="KOQ90" s="61"/>
      <c r="KOR90" s="61"/>
      <c r="KOS90" s="61"/>
      <c r="KOT90" s="61"/>
      <c r="KOU90" s="61"/>
      <c r="KOV90" s="61"/>
      <c r="KOW90" s="61"/>
      <c r="KOX90" s="61"/>
      <c r="KOY90" s="61"/>
      <c r="KOZ90" s="61"/>
      <c r="KPA90" s="61"/>
      <c r="KPB90" s="61"/>
      <c r="KPC90" s="61"/>
      <c r="KPD90" s="61"/>
      <c r="KPE90" s="61"/>
      <c r="KPF90" s="61"/>
      <c r="KPG90" s="61"/>
      <c r="KPH90" s="61"/>
      <c r="KPI90" s="61"/>
      <c r="KPJ90" s="61"/>
      <c r="KPK90" s="61"/>
      <c r="KPL90" s="61"/>
      <c r="KPM90" s="61"/>
      <c r="KPN90" s="61"/>
      <c r="KPO90" s="61"/>
      <c r="KPP90" s="61"/>
      <c r="KPQ90" s="61"/>
      <c r="KPR90" s="61"/>
      <c r="KPS90" s="61"/>
      <c r="KPT90" s="61"/>
      <c r="KPU90" s="61"/>
      <c r="KPV90" s="61"/>
      <c r="KPW90" s="61"/>
      <c r="KPX90" s="61"/>
      <c r="KPY90" s="61"/>
      <c r="KPZ90" s="61"/>
      <c r="KQA90" s="61"/>
      <c r="KQB90" s="61"/>
      <c r="KQC90" s="61"/>
      <c r="KQD90" s="61"/>
      <c r="KQE90" s="61"/>
      <c r="KQF90" s="61"/>
      <c r="KQG90" s="61"/>
      <c r="KQH90" s="61"/>
      <c r="KQI90" s="61"/>
      <c r="KQJ90" s="61"/>
      <c r="KQK90" s="61"/>
      <c r="KQL90" s="61"/>
      <c r="KQM90" s="61"/>
      <c r="KQN90" s="61"/>
      <c r="KQO90" s="61"/>
      <c r="KQP90" s="61"/>
      <c r="KQQ90" s="61"/>
      <c r="KQR90" s="61"/>
      <c r="KQS90" s="61"/>
      <c r="KQT90" s="61"/>
      <c r="KQU90" s="61"/>
      <c r="KQV90" s="61"/>
      <c r="KQW90" s="61"/>
      <c r="KQX90" s="61"/>
      <c r="KQY90" s="61"/>
      <c r="KQZ90" s="61"/>
      <c r="KRA90" s="61"/>
      <c r="KRB90" s="61"/>
      <c r="KRC90" s="61"/>
      <c r="KRD90" s="61"/>
      <c r="KRE90" s="61"/>
      <c r="KRF90" s="61"/>
      <c r="KRG90" s="61"/>
      <c r="KRH90" s="61"/>
      <c r="KRI90" s="61"/>
      <c r="KRJ90" s="61"/>
      <c r="KRK90" s="61"/>
      <c r="KRL90" s="61"/>
      <c r="KRM90" s="61"/>
      <c r="KRN90" s="61"/>
      <c r="KRO90" s="61"/>
      <c r="KRP90" s="61"/>
      <c r="KRQ90" s="61"/>
      <c r="KRR90" s="61"/>
      <c r="KRS90" s="61"/>
      <c r="KRT90" s="61"/>
      <c r="KRU90" s="61"/>
      <c r="KRV90" s="61"/>
      <c r="KRW90" s="61"/>
      <c r="KRX90" s="61"/>
      <c r="KRY90" s="61"/>
      <c r="KRZ90" s="61"/>
      <c r="KSA90" s="61"/>
      <c r="KSB90" s="61"/>
      <c r="KSC90" s="61"/>
      <c r="KSD90" s="61"/>
      <c r="KSE90" s="61"/>
      <c r="KSF90" s="61"/>
      <c r="KSG90" s="61"/>
      <c r="KSH90" s="61"/>
      <c r="KSI90" s="61"/>
      <c r="KSJ90" s="61"/>
      <c r="KSK90" s="61"/>
      <c r="KSL90" s="61"/>
      <c r="KSM90" s="61"/>
      <c r="KSN90" s="61"/>
      <c r="KSO90" s="61"/>
      <c r="KSP90" s="61"/>
      <c r="KSQ90" s="61"/>
      <c r="KSR90" s="61"/>
      <c r="KSS90" s="61"/>
      <c r="KST90" s="61"/>
      <c r="KSU90" s="61"/>
      <c r="KSV90" s="61"/>
      <c r="KSW90" s="61"/>
      <c r="KSX90" s="61"/>
      <c r="KSY90" s="61"/>
      <c r="KSZ90" s="61"/>
      <c r="KTA90" s="61"/>
      <c r="KTB90" s="61"/>
      <c r="KTC90" s="61"/>
      <c r="KTD90" s="61"/>
      <c r="KTE90" s="61"/>
      <c r="KTF90" s="61"/>
      <c r="KTG90" s="61"/>
      <c r="KTH90" s="61"/>
      <c r="KTI90" s="61"/>
      <c r="KTJ90" s="61"/>
      <c r="KTK90" s="61"/>
      <c r="KTL90" s="61"/>
      <c r="KTM90" s="61"/>
      <c r="KTN90" s="61"/>
      <c r="KTO90" s="61"/>
      <c r="KTP90" s="61"/>
      <c r="KTQ90" s="61"/>
      <c r="KTR90" s="61"/>
      <c r="KTS90" s="61"/>
      <c r="KTT90" s="61"/>
      <c r="KTU90" s="61"/>
      <c r="KTV90" s="61"/>
      <c r="KTW90" s="61"/>
      <c r="KTX90" s="61"/>
      <c r="KTY90" s="61"/>
      <c r="KTZ90" s="61"/>
      <c r="KUA90" s="61"/>
      <c r="KUB90" s="61"/>
      <c r="KUC90" s="61"/>
      <c r="KUD90" s="61"/>
      <c r="KUE90" s="61"/>
      <c r="KUF90" s="61"/>
      <c r="KUG90" s="61"/>
      <c r="KUH90" s="61"/>
      <c r="KUI90" s="61"/>
      <c r="KUJ90" s="61"/>
      <c r="KUK90" s="61"/>
      <c r="KUL90" s="61"/>
      <c r="KUM90" s="61"/>
      <c r="KUN90" s="61"/>
      <c r="KUO90" s="61"/>
      <c r="KUP90" s="61"/>
      <c r="KUQ90" s="61"/>
      <c r="KUR90" s="61"/>
      <c r="KUS90" s="61"/>
      <c r="KUT90" s="61"/>
      <c r="KUU90" s="61"/>
      <c r="KUV90" s="61"/>
      <c r="KUW90" s="61"/>
      <c r="KUX90" s="61"/>
      <c r="KUY90" s="61"/>
      <c r="KUZ90" s="61"/>
      <c r="KVA90" s="61"/>
      <c r="KVB90" s="61"/>
      <c r="KVC90" s="61"/>
      <c r="KVD90" s="61"/>
      <c r="KVE90" s="61"/>
      <c r="KVF90" s="61"/>
      <c r="KVG90" s="61"/>
      <c r="KVH90" s="61"/>
      <c r="KVI90" s="61"/>
      <c r="KVJ90" s="61"/>
      <c r="KVK90" s="61"/>
      <c r="KVL90" s="61"/>
      <c r="KVM90" s="61"/>
      <c r="KVN90" s="61"/>
      <c r="KVO90" s="61"/>
      <c r="KVP90" s="61"/>
      <c r="KVQ90" s="61"/>
      <c r="KVR90" s="61"/>
      <c r="KVS90" s="61"/>
      <c r="KVT90" s="61"/>
      <c r="KVU90" s="61"/>
      <c r="KVV90" s="61"/>
      <c r="KVW90" s="61"/>
      <c r="KVX90" s="61"/>
      <c r="KVY90" s="61"/>
      <c r="KVZ90" s="61"/>
      <c r="KWA90" s="61"/>
      <c r="KWB90" s="61"/>
      <c r="KWC90" s="61"/>
      <c r="KWD90" s="61"/>
      <c r="KWE90" s="61"/>
      <c r="KWF90" s="61"/>
      <c r="KWG90" s="61"/>
      <c r="KWH90" s="61"/>
      <c r="KWI90" s="61"/>
      <c r="KWJ90" s="61"/>
      <c r="KWK90" s="61"/>
      <c r="KWL90" s="61"/>
      <c r="KWM90" s="61"/>
      <c r="KWN90" s="61"/>
      <c r="KWO90" s="61"/>
      <c r="KWP90" s="61"/>
      <c r="KWQ90" s="61"/>
      <c r="KWR90" s="61"/>
      <c r="KWS90" s="61"/>
      <c r="KWT90" s="61"/>
      <c r="KWU90" s="61"/>
      <c r="KWV90" s="61"/>
      <c r="KWW90" s="61"/>
      <c r="KWX90" s="61"/>
      <c r="KWY90" s="61"/>
      <c r="KWZ90" s="61"/>
      <c r="KXA90" s="61"/>
      <c r="KXB90" s="61"/>
      <c r="KXC90" s="61"/>
      <c r="KXD90" s="61"/>
      <c r="KXE90" s="61"/>
      <c r="KXF90" s="61"/>
      <c r="KXG90" s="61"/>
      <c r="KXH90" s="61"/>
      <c r="KXI90" s="61"/>
      <c r="KXJ90" s="61"/>
      <c r="KXK90" s="61"/>
      <c r="KXL90" s="61"/>
      <c r="KXM90" s="61"/>
      <c r="KXN90" s="61"/>
      <c r="KXO90" s="61"/>
      <c r="KXP90" s="61"/>
      <c r="KXQ90" s="61"/>
      <c r="KXR90" s="61"/>
      <c r="KXS90" s="61"/>
      <c r="KXT90" s="61"/>
      <c r="KXU90" s="61"/>
      <c r="KXV90" s="61"/>
      <c r="KXW90" s="61"/>
      <c r="KXX90" s="61"/>
      <c r="KXY90" s="61"/>
      <c r="KXZ90" s="61"/>
      <c r="KYA90" s="61"/>
      <c r="KYB90" s="61"/>
      <c r="KYC90" s="61"/>
      <c r="KYD90" s="61"/>
      <c r="KYE90" s="61"/>
      <c r="KYF90" s="61"/>
      <c r="KYG90" s="61"/>
      <c r="KYH90" s="61"/>
      <c r="KYI90" s="61"/>
      <c r="KYJ90" s="61"/>
      <c r="KYK90" s="61"/>
      <c r="KYL90" s="61"/>
      <c r="KYM90" s="61"/>
      <c r="KYN90" s="61"/>
      <c r="KYO90" s="61"/>
      <c r="KYP90" s="61"/>
      <c r="KYQ90" s="61"/>
      <c r="KYR90" s="61"/>
      <c r="KYS90" s="61"/>
      <c r="KYT90" s="61"/>
      <c r="KYU90" s="61"/>
      <c r="KYV90" s="61"/>
      <c r="KYW90" s="61"/>
      <c r="KYX90" s="61"/>
      <c r="KYY90" s="61"/>
      <c r="KYZ90" s="61"/>
      <c r="KZA90" s="61"/>
      <c r="KZB90" s="61"/>
      <c r="KZC90" s="61"/>
      <c r="KZD90" s="61"/>
      <c r="KZE90" s="61"/>
      <c r="KZF90" s="61"/>
      <c r="KZG90" s="61"/>
      <c r="KZH90" s="61"/>
      <c r="KZI90" s="61"/>
      <c r="KZJ90" s="61"/>
      <c r="KZK90" s="61"/>
      <c r="KZL90" s="61"/>
      <c r="KZM90" s="61"/>
      <c r="KZN90" s="61"/>
      <c r="KZO90" s="61"/>
      <c r="KZP90" s="61"/>
      <c r="KZQ90" s="61"/>
      <c r="KZR90" s="61"/>
      <c r="KZS90" s="61"/>
      <c r="KZT90" s="61"/>
      <c r="KZU90" s="61"/>
      <c r="KZV90" s="61"/>
      <c r="KZW90" s="61"/>
      <c r="KZX90" s="61"/>
      <c r="KZY90" s="61"/>
      <c r="KZZ90" s="61"/>
      <c r="LAA90" s="61"/>
      <c r="LAB90" s="61"/>
      <c r="LAC90" s="61"/>
      <c r="LAD90" s="61"/>
      <c r="LAE90" s="61"/>
      <c r="LAF90" s="61"/>
      <c r="LAG90" s="61"/>
      <c r="LAH90" s="61"/>
      <c r="LAI90" s="61"/>
      <c r="LAJ90" s="61"/>
      <c r="LAK90" s="61"/>
      <c r="LAL90" s="61"/>
      <c r="LAM90" s="61"/>
      <c r="LAN90" s="61"/>
      <c r="LAO90" s="61"/>
      <c r="LAP90" s="61"/>
      <c r="LAQ90" s="61"/>
      <c r="LAR90" s="61"/>
      <c r="LAS90" s="61"/>
      <c r="LAT90" s="61"/>
      <c r="LAU90" s="61"/>
      <c r="LAV90" s="61"/>
      <c r="LAW90" s="61"/>
      <c r="LAX90" s="61"/>
      <c r="LAY90" s="61"/>
      <c r="LAZ90" s="61"/>
      <c r="LBA90" s="61"/>
      <c r="LBB90" s="61"/>
      <c r="LBC90" s="61"/>
      <c r="LBD90" s="61"/>
      <c r="LBE90" s="61"/>
      <c r="LBF90" s="61"/>
      <c r="LBG90" s="61"/>
      <c r="LBH90" s="61"/>
      <c r="LBI90" s="61"/>
      <c r="LBJ90" s="61"/>
      <c r="LBK90" s="61"/>
      <c r="LBL90" s="61"/>
      <c r="LBM90" s="61"/>
      <c r="LBN90" s="61"/>
      <c r="LBO90" s="61"/>
      <c r="LBP90" s="61"/>
      <c r="LBQ90" s="61"/>
      <c r="LBR90" s="61"/>
      <c r="LBS90" s="61"/>
      <c r="LBT90" s="61"/>
      <c r="LBU90" s="61"/>
      <c r="LBV90" s="61"/>
      <c r="LBW90" s="61"/>
      <c r="LBX90" s="61"/>
      <c r="LBY90" s="61"/>
      <c r="LBZ90" s="61"/>
      <c r="LCA90" s="61"/>
      <c r="LCB90" s="61"/>
      <c r="LCC90" s="61"/>
      <c r="LCD90" s="61"/>
      <c r="LCE90" s="61"/>
      <c r="LCF90" s="61"/>
      <c r="LCG90" s="61"/>
      <c r="LCH90" s="61"/>
      <c r="LCI90" s="61"/>
      <c r="LCJ90" s="61"/>
      <c r="LCK90" s="61"/>
      <c r="LCL90" s="61"/>
      <c r="LCM90" s="61"/>
      <c r="LCN90" s="61"/>
      <c r="LCO90" s="61"/>
      <c r="LCP90" s="61"/>
      <c r="LCQ90" s="61"/>
      <c r="LCR90" s="61"/>
      <c r="LCS90" s="61"/>
      <c r="LCT90" s="61"/>
      <c r="LCU90" s="61"/>
      <c r="LCV90" s="61"/>
      <c r="LCW90" s="61"/>
      <c r="LCX90" s="61"/>
      <c r="LCY90" s="61"/>
      <c r="LCZ90" s="61"/>
      <c r="LDA90" s="61"/>
      <c r="LDB90" s="61"/>
      <c r="LDC90" s="61"/>
      <c r="LDD90" s="61"/>
      <c r="LDE90" s="61"/>
      <c r="LDF90" s="61"/>
      <c r="LDG90" s="61"/>
      <c r="LDH90" s="61"/>
      <c r="LDI90" s="61"/>
      <c r="LDJ90" s="61"/>
      <c r="LDK90" s="61"/>
      <c r="LDL90" s="61"/>
      <c r="LDM90" s="61"/>
      <c r="LDN90" s="61"/>
      <c r="LDO90" s="61"/>
      <c r="LDP90" s="61"/>
      <c r="LDQ90" s="61"/>
      <c r="LDR90" s="61"/>
      <c r="LDS90" s="61"/>
      <c r="LDT90" s="61"/>
      <c r="LDU90" s="61"/>
      <c r="LDV90" s="61"/>
      <c r="LDW90" s="61"/>
      <c r="LDX90" s="61"/>
      <c r="LDY90" s="61"/>
      <c r="LDZ90" s="61"/>
      <c r="LEA90" s="61"/>
      <c r="LEB90" s="61"/>
      <c r="LEC90" s="61"/>
      <c r="LED90" s="61"/>
      <c r="LEE90" s="61"/>
      <c r="LEF90" s="61"/>
      <c r="LEG90" s="61"/>
      <c r="LEH90" s="61"/>
      <c r="LEI90" s="61"/>
      <c r="LEJ90" s="61"/>
      <c r="LEK90" s="61"/>
      <c r="LEL90" s="61"/>
      <c r="LEM90" s="61"/>
      <c r="LEN90" s="61"/>
      <c r="LEO90" s="61"/>
      <c r="LEP90" s="61"/>
      <c r="LEQ90" s="61"/>
      <c r="LER90" s="61"/>
      <c r="LES90" s="61"/>
      <c r="LET90" s="61"/>
      <c r="LEU90" s="61"/>
      <c r="LEV90" s="61"/>
      <c r="LEW90" s="61"/>
      <c r="LEX90" s="61"/>
      <c r="LEY90" s="61"/>
      <c r="LEZ90" s="61"/>
      <c r="LFA90" s="61"/>
      <c r="LFB90" s="61"/>
      <c r="LFC90" s="61"/>
      <c r="LFD90" s="61"/>
      <c r="LFE90" s="61"/>
      <c r="LFF90" s="61"/>
      <c r="LFG90" s="61"/>
      <c r="LFH90" s="61"/>
      <c r="LFI90" s="61"/>
      <c r="LFJ90" s="61"/>
      <c r="LFK90" s="61"/>
      <c r="LFL90" s="61"/>
      <c r="LFM90" s="61"/>
      <c r="LFN90" s="61"/>
      <c r="LFO90" s="61"/>
      <c r="LFP90" s="61"/>
      <c r="LFQ90" s="61"/>
      <c r="LFR90" s="61"/>
      <c r="LFS90" s="61"/>
      <c r="LFT90" s="61"/>
      <c r="LFU90" s="61"/>
      <c r="LFV90" s="61"/>
      <c r="LFW90" s="61"/>
      <c r="LFX90" s="61"/>
      <c r="LFY90" s="61"/>
      <c r="LFZ90" s="61"/>
      <c r="LGA90" s="61"/>
      <c r="LGB90" s="61"/>
      <c r="LGC90" s="61"/>
      <c r="LGD90" s="61"/>
      <c r="LGE90" s="61"/>
      <c r="LGF90" s="61"/>
      <c r="LGG90" s="61"/>
      <c r="LGH90" s="61"/>
      <c r="LGI90" s="61"/>
      <c r="LGJ90" s="61"/>
      <c r="LGK90" s="61"/>
      <c r="LGL90" s="61"/>
      <c r="LGM90" s="61"/>
      <c r="LGN90" s="61"/>
      <c r="LGO90" s="61"/>
      <c r="LGP90" s="61"/>
      <c r="LGQ90" s="61"/>
      <c r="LGR90" s="61"/>
      <c r="LGS90" s="61"/>
      <c r="LGT90" s="61"/>
      <c r="LGU90" s="61"/>
      <c r="LGV90" s="61"/>
      <c r="LGW90" s="61"/>
      <c r="LGX90" s="61"/>
      <c r="LGY90" s="61"/>
      <c r="LGZ90" s="61"/>
      <c r="LHA90" s="61"/>
      <c r="LHB90" s="61"/>
      <c r="LHC90" s="61"/>
      <c r="LHD90" s="61"/>
      <c r="LHE90" s="61"/>
      <c r="LHF90" s="61"/>
      <c r="LHG90" s="61"/>
      <c r="LHH90" s="61"/>
      <c r="LHI90" s="61"/>
      <c r="LHJ90" s="61"/>
      <c r="LHK90" s="61"/>
      <c r="LHL90" s="61"/>
      <c r="LHM90" s="61"/>
      <c r="LHN90" s="61"/>
      <c r="LHO90" s="61"/>
      <c r="LHP90" s="61"/>
      <c r="LHQ90" s="61"/>
      <c r="LHR90" s="61"/>
      <c r="LHS90" s="61"/>
      <c r="LHT90" s="61"/>
      <c r="LHU90" s="61"/>
      <c r="LHV90" s="61"/>
      <c r="LHW90" s="61"/>
      <c r="LHX90" s="61"/>
      <c r="LHY90" s="61"/>
      <c r="LHZ90" s="61"/>
      <c r="LIA90" s="61"/>
      <c r="LIB90" s="61"/>
      <c r="LIC90" s="61"/>
      <c r="LID90" s="61"/>
      <c r="LIE90" s="61"/>
      <c r="LIF90" s="61"/>
      <c r="LIG90" s="61"/>
      <c r="LIH90" s="61"/>
      <c r="LII90" s="61"/>
      <c r="LIJ90" s="61"/>
      <c r="LIK90" s="61"/>
      <c r="LIL90" s="61"/>
      <c r="LIM90" s="61"/>
      <c r="LIN90" s="61"/>
      <c r="LIO90" s="61"/>
      <c r="LIP90" s="61"/>
      <c r="LIQ90" s="61"/>
      <c r="LIR90" s="61"/>
      <c r="LIS90" s="61"/>
      <c r="LIT90" s="61"/>
      <c r="LIU90" s="61"/>
      <c r="LIV90" s="61"/>
      <c r="LIW90" s="61"/>
      <c r="LIX90" s="61"/>
      <c r="LIY90" s="61"/>
      <c r="LIZ90" s="61"/>
      <c r="LJA90" s="61"/>
      <c r="LJB90" s="61"/>
      <c r="LJC90" s="61"/>
      <c r="LJD90" s="61"/>
      <c r="LJE90" s="61"/>
      <c r="LJF90" s="61"/>
      <c r="LJG90" s="61"/>
      <c r="LJH90" s="61"/>
      <c r="LJI90" s="61"/>
      <c r="LJJ90" s="61"/>
      <c r="LJK90" s="61"/>
      <c r="LJL90" s="61"/>
      <c r="LJM90" s="61"/>
      <c r="LJN90" s="61"/>
      <c r="LJO90" s="61"/>
      <c r="LJP90" s="61"/>
      <c r="LJQ90" s="61"/>
      <c r="LJR90" s="61"/>
      <c r="LJS90" s="61"/>
      <c r="LJT90" s="61"/>
      <c r="LJU90" s="61"/>
      <c r="LJV90" s="61"/>
      <c r="LJW90" s="61"/>
      <c r="LJX90" s="61"/>
      <c r="LJY90" s="61"/>
      <c r="LJZ90" s="61"/>
      <c r="LKA90" s="61"/>
      <c r="LKB90" s="61"/>
      <c r="LKC90" s="61"/>
      <c r="LKD90" s="61"/>
      <c r="LKE90" s="61"/>
      <c r="LKF90" s="61"/>
      <c r="LKG90" s="61"/>
      <c r="LKH90" s="61"/>
      <c r="LKI90" s="61"/>
      <c r="LKJ90" s="61"/>
      <c r="LKK90" s="61"/>
      <c r="LKL90" s="61"/>
      <c r="LKM90" s="61"/>
      <c r="LKN90" s="61"/>
      <c r="LKO90" s="61"/>
      <c r="LKP90" s="61"/>
      <c r="LKQ90" s="61"/>
      <c r="LKR90" s="61"/>
      <c r="LKS90" s="61"/>
      <c r="LKT90" s="61"/>
      <c r="LKU90" s="61"/>
      <c r="LKV90" s="61"/>
      <c r="LKW90" s="61"/>
      <c r="LKX90" s="61"/>
      <c r="LKY90" s="61"/>
      <c r="LKZ90" s="61"/>
      <c r="LLA90" s="61"/>
      <c r="LLB90" s="61"/>
      <c r="LLC90" s="61"/>
      <c r="LLD90" s="61"/>
      <c r="LLE90" s="61"/>
      <c r="LLF90" s="61"/>
      <c r="LLG90" s="61"/>
      <c r="LLH90" s="61"/>
      <c r="LLI90" s="61"/>
      <c r="LLJ90" s="61"/>
      <c r="LLK90" s="61"/>
      <c r="LLL90" s="61"/>
      <c r="LLM90" s="61"/>
      <c r="LLN90" s="61"/>
      <c r="LLO90" s="61"/>
      <c r="LLP90" s="61"/>
      <c r="LLQ90" s="61"/>
      <c r="LLR90" s="61"/>
      <c r="LLS90" s="61"/>
      <c r="LLT90" s="61"/>
      <c r="LLU90" s="61"/>
      <c r="LLV90" s="61"/>
      <c r="LLW90" s="61"/>
      <c r="LLX90" s="61"/>
      <c r="LLY90" s="61"/>
      <c r="LLZ90" s="61"/>
      <c r="LMA90" s="61"/>
      <c r="LMB90" s="61"/>
      <c r="LMC90" s="61"/>
      <c r="LMD90" s="61"/>
      <c r="LME90" s="61"/>
      <c r="LMF90" s="61"/>
      <c r="LMG90" s="61"/>
      <c r="LMH90" s="61"/>
      <c r="LMI90" s="61"/>
      <c r="LMJ90" s="61"/>
      <c r="LMK90" s="61"/>
      <c r="LML90" s="61"/>
      <c r="LMM90" s="61"/>
      <c r="LMN90" s="61"/>
      <c r="LMO90" s="61"/>
      <c r="LMP90" s="61"/>
      <c r="LMQ90" s="61"/>
      <c r="LMR90" s="61"/>
      <c r="LMS90" s="61"/>
      <c r="LMT90" s="61"/>
      <c r="LMU90" s="61"/>
      <c r="LMV90" s="61"/>
      <c r="LMW90" s="61"/>
      <c r="LMX90" s="61"/>
      <c r="LMY90" s="61"/>
      <c r="LMZ90" s="61"/>
      <c r="LNA90" s="61"/>
      <c r="LNB90" s="61"/>
      <c r="LNC90" s="61"/>
      <c r="LND90" s="61"/>
      <c r="LNE90" s="61"/>
      <c r="LNF90" s="61"/>
      <c r="LNG90" s="61"/>
      <c r="LNH90" s="61"/>
      <c r="LNI90" s="61"/>
      <c r="LNJ90" s="61"/>
      <c r="LNK90" s="61"/>
      <c r="LNL90" s="61"/>
      <c r="LNM90" s="61"/>
      <c r="LNN90" s="61"/>
      <c r="LNO90" s="61"/>
      <c r="LNP90" s="61"/>
      <c r="LNQ90" s="61"/>
      <c r="LNR90" s="61"/>
      <c r="LNS90" s="61"/>
      <c r="LNT90" s="61"/>
      <c r="LNU90" s="61"/>
      <c r="LNV90" s="61"/>
      <c r="LNW90" s="61"/>
      <c r="LNX90" s="61"/>
      <c r="LNY90" s="61"/>
      <c r="LNZ90" s="61"/>
      <c r="LOA90" s="61"/>
      <c r="LOB90" s="61"/>
      <c r="LOC90" s="61"/>
      <c r="LOD90" s="61"/>
      <c r="LOE90" s="61"/>
      <c r="LOF90" s="61"/>
      <c r="LOG90" s="61"/>
      <c r="LOH90" s="61"/>
      <c r="LOI90" s="61"/>
      <c r="LOJ90" s="61"/>
      <c r="LOK90" s="61"/>
      <c r="LOL90" s="61"/>
      <c r="LOM90" s="61"/>
      <c r="LON90" s="61"/>
      <c r="LOO90" s="61"/>
      <c r="LOP90" s="61"/>
      <c r="LOQ90" s="61"/>
      <c r="LOR90" s="61"/>
      <c r="LOS90" s="61"/>
      <c r="LOT90" s="61"/>
      <c r="LOU90" s="61"/>
      <c r="LOV90" s="61"/>
      <c r="LOW90" s="61"/>
      <c r="LOX90" s="61"/>
      <c r="LOY90" s="61"/>
      <c r="LOZ90" s="61"/>
      <c r="LPA90" s="61"/>
      <c r="LPB90" s="61"/>
      <c r="LPC90" s="61"/>
      <c r="LPD90" s="61"/>
      <c r="LPE90" s="61"/>
      <c r="LPF90" s="61"/>
      <c r="LPG90" s="61"/>
      <c r="LPH90" s="61"/>
      <c r="LPI90" s="61"/>
      <c r="LPJ90" s="61"/>
      <c r="LPK90" s="61"/>
      <c r="LPL90" s="61"/>
      <c r="LPM90" s="61"/>
      <c r="LPN90" s="61"/>
      <c r="LPO90" s="61"/>
      <c r="LPP90" s="61"/>
      <c r="LPQ90" s="61"/>
      <c r="LPR90" s="61"/>
      <c r="LPS90" s="61"/>
      <c r="LPT90" s="61"/>
      <c r="LPU90" s="61"/>
      <c r="LPV90" s="61"/>
      <c r="LPW90" s="61"/>
      <c r="LPX90" s="61"/>
      <c r="LPY90" s="61"/>
      <c r="LPZ90" s="61"/>
      <c r="LQA90" s="61"/>
      <c r="LQB90" s="61"/>
      <c r="LQC90" s="61"/>
      <c r="LQD90" s="61"/>
      <c r="LQE90" s="61"/>
      <c r="LQF90" s="61"/>
      <c r="LQG90" s="61"/>
      <c r="LQH90" s="61"/>
      <c r="LQI90" s="61"/>
      <c r="LQJ90" s="61"/>
      <c r="LQK90" s="61"/>
      <c r="LQL90" s="61"/>
      <c r="LQM90" s="61"/>
      <c r="LQN90" s="61"/>
      <c r="LQO90" s="61"/>
      <c r="LQP90" s="61"/>
      <c r="LQQ90" s="61"/>
      <c r="LQR90" s="61"/>
      <c r="LQS90" s="61"/>
      <c r="LQT90" s="61"/>
      <c r="LQU90" s="61"/>
      <c r="LQV90" s="61"/>
      <c r="LQW90" s="61"/>
      <c r="LQX90" s="61"/>
      <c r="LQY90" s="61"/>
      <c r="LQZ90" s="61"/>
      <c r="LRA90" s="61"/>
      <c r="LRB90" s="61"/>
      <c r="LRC90" s="61"/>
      <c r="LRD90" s="61"/>
      <c r="LRE90" s="61"/>
      <c r="LRF90" s="61"/>
      <c r="LRG90" s="61"/>
      <c r="LRH90" s="61"/>
      <c r="LRI90" s="61"/>
      <c r="LRJ90" s="61"/>
      <c r="LRK90" s="61"/>
      <c r="LRL90" s="61"/>
      <c r="LRM90" s="61"/>
      <c r="LRN90" s="61"/>
      <c r="LRO90" s="61"/>
      <c r="LRP90" s="61"/>
      <c r="LRQ90" s="61"/>
      <c r="LRR90" s="61"/>
      <c r="LRS90" s="61"/>
      <c r="LRT90" s="61"/>
      <c r="LRU90" s="61"/>
      <c r="LRV90" s="61"/>
      <c r="LRW90" s="61"/>
      <c r="LRX90" s="61"/>
      <c r="LRY90" s="61"/>
      <c r="LRZ90" s="61"/>
      <c r="LSA90" s="61"/>
      <c r="LSB90" s="61"/>
      <c r="LSC90" s="61"/>
      <c r="LSD90" s="61"/>
      <c r="LSE90" s="61"/>
      <c r="LSF90" s="61"/>
      <c r="LSG90" s="61"/>
      <c r="LSH90" s="61"/>
      <c r="LSI90" s="61"/>
      <c r="LSJ90" s="61"/>
      <c r="LSK90" s="61"/>
      <c r="LSL90" s="61"/>
      <c r="LSM90" s="61"/>
      <c r="LSN90" s="61"/>
      <c r="LSO90" s="61"/>
      <c r="LSP90" s="61"/>
      <c r="LSQ90" s="61"/>
      <c r="LSR90" s="61"/>
      <c r="LSS90" s="61"/>
      <c r="LST90" s="61"/>
      <c r="LSU90" s="61"/>
      <c r="LSV90" s="61"/>
      <c r="LSW90" s="61"/>
      <c r="LSX90" s="61"/>
      <c r="LSY90" s="61"/>
      <c r="LSZ90" s="61"/>
      <c r="LTA90" s="61"/>
      <c r="LTB90" s="61"/>
      <c r="LTC90" s="61"/>
      <c r="LTD90" s="61"/>
      <c r="LTE90" s="61"/>
      <c r="LTF90" s="61"/>
      <c r="LTG90" s="61"/>
      <c r="LTH90" s="61"/>
      <c r="LTI90" s="61"/>
      <c r="LTJ90" s="61"/>
      <c r="LTK90" s="61"/>
      <c r="LTL90" s="61"/>
      <c r="LTM90" s="61"/>
      <c r="LTN90" s="61"/>
      <c r="LTO90" s="61"/>
      <c r="LTP90" s="61"/>
      <c r="LTQ90" s="61"/>
      <c r="LTR90" s="61"/>
      <c r="LTS90" s="61"/>
      <c r="LTT90" s="61"/>
      <c r="LTU90" s="61"/>
      <c r="LTV90" s="61"/>
      <c r="LTW90" s="61"/>
      <c r="LTX90" s="61"/>
      <c r="LTY90" s="61"/>
      <c r="LTZ90" s="61"/>
      <c r="LUA90" s="61"/>
      <c r="LUB90" s="61"/>
      <c r="LUC90" s="61"/>
      <c r="LUD90" s="61"/>
      <c r="LUE90" s="61"/>
      <c r="LUF90" s="61"/>
      <c r="LUG90" s="61"/>
      <c r="LUH90" s="61"/>
      <c r="LUI90" s="61"/>
      <c r="LUJ90" s="61"/>
      <c r="LUK90" s="61"/>
      <c r="LUL90" s="61"/>
      <c r="LUM90" s="61"/>
      <c r="LUN90" s="61"/>
      <c r="LUO90" s="61"/>
      <c r="LUP90" s="61"/>
      <c r="LUQ90" s="61"/>
      <c r="LUR90" s="61"/>
      <c r="LUS90" s="61"/>
      <c r="LUT90" s="61"/>
      <c r="LUU90" s="61"/>
      <c r="LUV90" s="61"/>
      <c r="LUW90" s="61"/>
      <c r="LUX90" s="61"/>
      <c r="LUY90" s="61"/>
      <c r="LUZ90" s="61"/>
      <c r="LVA90" s="61"/>
      <c r="LVB90" s="61"/>
      <c r="LVC90" s="61"/>
      <c r="LVD90" s="61"/>
      <c r="LVE90" s="61"/>
      <c r="LVF90" s="61"/>
      <c r="LVG90" s="61"/>
      <c r="LVH90" s="61"/>
      <c r="LVI90" s="61"/>
      <c r="LVJ90" s="61"/>
      <c r="LVK90" s="61"/>
      <c r="LVL90" s="61"/>
      <c r="LVM90" s="61"/>
      <c r="LVN90" s="61"/>
      <c r="LVO90" s="61"/>
      <c r="LVP90" s="61"/>
      <c r="LVQ90" s="61"/>
      <c r="LVR90" s="61"/>
      <c r="LVS90" s="61"/>
      <c r="LVT90" s="61"/>
      <c r="LVU90" s="61"/>
      <c r="LVV90" s="61"/>
      <c r="LVW90" s="61"/>
      <c r="LVX90" s="61"/>
      <c r="LVY90" s="61"/>
      <c r="LVZ90" s="61"/>
      <c r="LWA90" s="61"/>
      <c r="LWB90" s="61"/>
      <c r="LWC90" s="61"/>
      <c r="LWD90" s="61"/>
      <c r="LWE90" s="61"/>
      <c r="LWF90" s="61"/>
      <c r="LWG90" s="61"/>
      <c r="LWH90" s="61"/>
      <c r="LWI90" s="61"/>
      <c r="LWJ90" s="61"/>
      <c r="LWK90" s="61"/>
      <c r="LWL90" s="61"/>
      <c r="LWM90" s="61"/>
      <c r="LWN90" s="61"/>
      <c r="LWO90" s="61"/>
      <c r="LWP90" s="61"/>
      <c r="LWQ90" s="61"/>
      <c r="LWR90" s="61"/>
      <c r="LWS90" s="61"/>
      <c r="LWT90" s="61"/>
      <c r="LWU90" s="61"/>
      <c r="LWV90" s="61"/>
      <c r="LWW90" s="61"/>
      <c r="LWX90" s="61"/>
      <c r="LWY90" s="61"/>
      <c r="LWZ90" s="61"/>
      <c r="LXA90" s="61"/>
      <c r="LXB90" s="61"/>
      <c r="LXC90" s="61"/>
      <c r="LXD90" s="61"/>
      <c r="LXE90" s="61"/>
      <c r="LXF90" s="61"/>
      <c r="LXG90" s="61"/>
      <c r="LXH90" s="61"/>
      <c r="LXI90" s="61"/>
      <c r="LXJ90" s="61"/>
      <c r="LXK90" s="61"/>
      <c r="LXL90" s="61"/>
      <c r="LXM90" s="61"/>
      <c r="LXN90" s="61"/>
      <c r="LXO90" s="61"/>
      <c r="LXP90" s="61"/>
      <c r="LXQ90" s="61"/>
      <c r="LXR90" s="61"/>
      <c r="LXS90" s="61"/>
      <c r="LXT90" s="61"/>
      <c r="LXU90" s="61"/>
      <c r="LXV90" s="61"/>
      <c r="LXW90" s="61"/>
      <c r="LXX90" s="61"/>
      <c r="LXY90" s="61"/>
      <c r="LXZ90" s="61"/>
      <c r="LYA90" s="61"/>
      <c r="LYB90" s="61"/>
      <c r="LYC90" s="61"/>
      <c r="LYD90" s="61"/>
      <c r="LYE90" s="61"/>
      <c r="LYF90" s="61"/>
      <c r="LYG90" s="61"/>
      <c r="LYH90" s="61"/>
      <c r="LYI90" s="61"/>
      <c r="LYJ90" s="61"/>
      <c r="LYK90" s="61"/>
      <c r="LYL90" s="61"/>
      <c r="LYM90" s="61"/>
      <c r="LYN90" s="61"/>
      <c r="LYO90" s="61"/>
      <c r="LYP90" s="61"/>
      <c r="LYQ90" s="61"/>
      <c r="LYR90" s="61"/>
      <c r="LYS90" s="61"/>
      <c r="LYT90" s="61"/>
      <c r="LYU90" s="61"/>
      <c r="LYV90" s="61"/>
      <c r="LYW90" s="61"/>
      <c r="LYX90" s="61"/>
      <c r="LYY90" s="61"/>
      <c r="LYZ90" s="61"/>
      <c r="LZA90" s="61"/>
      <c r="LZB90" s="61"/>
      <c r="LZC90" s="61"/>
      <c r="LZD90" s="61"/>
      <c r="LZE90" s="61"/>
      <c r="LZF90" s="61"/>
      <c r="LZG90" s="61"/>
      <c r="LZH90" s="61"/>
      <c r="LZI90" s="61"/>
      <c r="LZJ90" s="61"/>
      <c r="LZK90" s="61"/>
      <c r="LZL90" s="61"/>
      <c r="LZM90" s="61"/>
      <c r="LZN90" s="61"/>
      <c r="LZO90" s="61"/>
      <c r="LZP90" s="61"/>
      <c r="LZQ90" s="61"/>
      <c r="LZR90" s="61"/>
      <c r="LZS90" s="61"/>
      <c r="LZT90" s="61"/>
      <c r="LZU90" s="61"/>
      <c r="LZV90" s="61"/>
      <c r="LZW90" s="61"/>
      <c r="LZX90" s="61"/>
      <c r="LZY90" s="61"/>
      <c r="LZZ90" s="61"/>
      <c r="MAA90" s="61"/>
      <c r="MAB90" s="61"/>
      <c r="MAC90" s="61"/>
      <c r="MAD90" s="61"/>
      <c r="MAE90" s="61"/>
      <c r="MAF90" s="61"/>
      <c r="MAG90" s="61"/>
      <c r="MAH90" s="61"/>
      <c r="MAI90" s="61"/>
      <c r="MAJ90" s="61"/>
      <c r="MAK90" s="61"/>
      <c r="MAL90" s="61"/>
      <c r="MAM90" s="61"/>
      <c r="MAN90" s="61"/>
      <c r="MAO90" s="61"/>
      <c r="MAP90" s="61"/>
      <c r="MAQ90" s="61"/>
      <c r="MAR90" s="61"/>
      <c r="MAS90" s="61"/>
      <c r="MAT90" s="61"/>
      <c r="MAU90" s="61"/>
      <c r="MAV90" s="61"/>
      <c r="MAW90" s="61"/>
      <c r="MAX90" s="61"/>
      <c r="MAY90" s="61"/>
      <c r="MAZ90" s="61"/>
      <c r="MBA90" s="61"/>
      <c r="MBB90" s="61"/>
      <c r="MBC90" s="61"/>
      <c r="MBD90" s="61"/>
      <c r="MBE90" s="61"/>
      <c r="MBF90" s="61"/>
      <c r="MBG90" s="61"/>
      <c r="MBH90" s="61"/>
      <c r="MBI90" s="61"/>
      <c r="MBJ90" s="61"/>
      <c r="MBK90" s="61"/>
      <c r="MBL90" s="61"/>
      <c r="MBM90" s="61"/>
      <c r="MBN90" s="61"/>
      <c r="MBO90" s="61"/>
      <c r="MBP90" s="61"/>
      <c r="MBQ90" s="61"/>
      <c r="MBR90" s="61"/>
      <c r="MBS90" s="61"/>
      <c r="MBT90" s="61"/>
      <c r="MBU90" s="61"/>
      <c r="MBV90" s="61"/>
      <c r="MBW90" s="61"/>
      <c r="MBX90" s="61"/>
      <c r="MBY90" s="61"/>
      <c r="MBZ90" s="61"/>
      <c r="MCA90" s="61"/>
      <c r="MCB90" s="61"/>
      <c r="MCC90" s="61"/>
      <c r="MCD90" s="61"/>
      <c r="MCE90" s="61"/>
      <c r="MCF90" s="61"/>
      <c r="MCG90" s="61"/>
      <c r="MCH90" s="61"/>
      <c r="MCI90" s="61"/>
      <c r="MCJ90" s="61"/>
      <c r="MCK90" s="61"/>
      <c r="MCL90" s="61"/>
      <c r="MCM90" s="61"/>
      <c r="MCN90" s="61"/>
      <c r="MCO90" s="61"/>
      <c r="MCP90" s="61"/>
      <c r="MCQ90" s="61"/>
      <c r="MCR90" s="61"/>
      <c r="MCS90" s="61"/>
      <c r="MCT90" s="61"/>
      <c r="MCU90" s="61"/>
      <c r="MCV90" s="61"/>
      <c r="MCW90" s="61"/>
      <c r="MCX90" s="61"/>
      <c r="MCY90" s="61"/>
      <c r="MCZ90" s="61"/>
      <c r="MDA90" s="61"/>
      <c r="MDB90" s="61"/>
      <c r="MDC90" s="61"/>
      <c r="MDD90" s="61"/>
      <c r="MDE90" s="61"/>
      <c r="MDF90" s="61"/>
      <c r="MDG90" s="61"/>
      <c r="MDH90" s="61"/>
      <c r="MDI90" s="61"/>
      <c r="MDJ90" s="61"/>
      <c r="MDK90" s="61"/>
      <c r="MDL90" s="61"/>
      <c r="MDM90" s="61"/>
      <c r="MDN90" s="61"/>
      <c r="MDO90" s="61"/>
      <c r="MDP90" s="61"/>
      <c r="MDQ90" s="61"/>
      <c r="MDR90" s="61"/>
      <c r="MDS90" s="61"/>
      <c r="MDT90" s="61"/>
      <c r="MDU90" s="61"/>
      <c r="MDV90" s="61"/>
      <c r="MDW90" s="61"/>
      <c r="MDX90" s="61"/>
      <c r="MDY90" s="61"/>
      <c r="MDZ90" s="61"/>
      <c r="MEA90" s="61"/>
      <c r="MEB90" s="61"/>
      <c r="MEC90" s="61"/>
      <c r="MED90" s="61"/>
      <c r="MEE90" s="61"/>
      <c r="MEF90" s="61"/>
      <c r="MEG90" s="61"/>
      <c r="MEH90" s="61"/>
      <c r="MEI90" s="61"/>
      <c r="MEJ90" s="61"/>
      <c r="MEK90" s="61"/>
      <c r="MEL90" s="61"/>
      <c r="MEM90" s="61"/>
      <c r="MEN90" s="61"/>
      <c r="MEO90" s="61"/>
      <c r="MEP90" s="61"/>
      <c r="MEQ90" s="61"/>
      <c r="MER90" s="61"/>
      <c r="MES90" s="61"/>
      <c r="MET90" s="61"/>
      <c r="MEU90" s="61"/>
      <c r="MEV90" s="61"/>
      <c r="MEW90" s="61"/>
      <c r="MEX90" s="61"/>
      <c r="MEY90" s="61"/>
      <c r="MEZ90" s="61"/>
      <c r="MFA90" s="61"/>
      <c r="MFB90" s="61"/>
      <c r="MFC90" s="61"/>
      <c r="MFD90" s="61"/>
      <c r="MFE90" s="61"/>
      <c r="MFF90" s="61"/>
      <c r="MFG90" s="61"/>
      <c r="MFH90" s="61"/>
      <c r="MFI90" s="61"/>
      <c r="MFJ90" s="61"/>
      <c r="MFK90" s="61"/>
      <c r="MFL90" s="61"/>
      <c r="MFM90" s="61"/>
      <c r="MFN90" s="61"/>
      <c r="MFO90" s="61"/>
      <c r="MFP90" s="61"/>
      <c r="MFQ90" s="61"/>
      <c r="MFR90" s="61"/>
      <c r="MFS90" s="61"/>
      <c r="MFT90" s="61"/>
      <c r="MFU90" s="61"/>
      <c r="MFV90" s="61"/>
      <c r="MFW90" s="61"/>
      <c r="MFX90" s="61"/>
      <c r="MFY90" s="61"/>
      <c r="MFZ90" s="61"/>
      <c r="MGA90" s="61"/>
      <c r="MGB90" s="61"/>
      <c r="MGC90" s="61"/>
      <c r="MGD90" s="61"/>
      <c r="MGE90" s="61"/>
      <c r="MGF90" s="61"/>
      <c r="MGG90" s="61"/>
      <c r="MGH90" s="61"/>
      <c r="MGI90" s="61"/>
      <c r="MGJ90" s="61"/>
      <c r="MGK90" s="61"/>
      <c r="MGL90" s="61"/>
      <c r="MGM90" s="61"/>
      <c r="MGN90" s="61"/>
      <c r="MGO90" s="61"/>
      <c r="MGP90" s="61"/>
      <c r="MGQ90" s="61"/>
      <c r="MGR90" s="61"/>
      <c r="MGS90" s="61"/>
      <c r="MGT90" s="61"/>
      <c r="MGU90" s="61"/>
      <c r="MGV90" s="61"/>
      <c r="MGW90" s="61"/>
      <c r="MGX90" s="61"/>
      <c r="MGY90" s="61"/>
      <c r="MGZ90" s="61"/>
      <c r="MHA90" s="61"/>
      <c r="MHB90" s="61"/>
      <c r="MHC90" s="61"/>
      <c r="MHD90" s="61"/>
      <c r="MHE90" s="61"/>
      <c r="MHF90" s="61"/>
      <c r="MHG90" s="61"/>
      <c r="MHH90" s="61"/>
      <c r="MHI90" s="61"/>
      <c r="MHJ90" s="61"/>
      <c r="MHK90" s="61"/>
      <c r="MHL90" s="61"/>
      <c r="MHM90" s="61"/>
      <c r="MHN90" s="61"/>
      <c r="MHO90" s="61"/>
      <c r="MHP90" s="61"/>
      <c r="MHQ90" s="61"/>
      <c r="MHR90" s="61"/>
      <c r="MHS90" s="61"/>
      <c r="MHT90" s="61"/>
      <c r="MHU90" s="61"/>
      <c r="MHV90" s="61"/>
      <c r="MHW90" s="61"/>
      <c r="MHX90" s="61"/>
      <c r="MHY90" s="61"/>
      <c r="MHZ90" s="61"/>
      <c r="MIA90" s="61"/>
      <c r="MIB90" s="61"/>
      <c r="MIC90" s="61"/>
      <c r="MID90" s="61"/>
      <c r="MIE90" s="61"/>
      <c r="MIF90" s="61"/>
      <c r="MIG90" s="61"/>
      <c r="MIH90" s="61"/>
      <c r="MII90" s="61"/>
      <c r="MIJ90" s="61"/>
      <c r="MIK90" s="61"/>
      <c r="MIL90" s="61"/>
      <c r="MIM90" s="61"/>
      <c r="MIN90" s="61"/>
      <c r="MIO90" s="61"/>
      <c r="MIP90" s="61"/>
      <c r="MIQ90" s="61"/>
      <c r="MIR90" s="61"/>
      <c r="MIS90" s="61"/>
      <c r="MIT90" s="61"/>
      <c r="MIU90" s="61"/>
      <c r="MIV90" s="61"/>
      <c r="MIW90" s="61"/>
      <c r="MIX90" s="61"/>
      <c r="MIY90" s="61"/>
      <c r="MIZ90" s="61"/>
      <c r="MJA90" s="61"/>
      <c r="MJB90" s="61"/>
      <c r="MJC90" s="61"/>
      <c r="MJD90" s="61"/>
      <c r="MJE90" s="61"/>
      <c r="MJF90" s="61"/>
      <c r="MJG90" s="61"/>
      <c r="MJH90" s="61"/>
      <c r="MJI90" s="61"/>
      <c r="MJJ90" s="61"/>
      <c r="MJK90" s="61"/>
      <c r="MJL90" s="61"/>
      <c r="MJM90" s="61"/>
      <c r="MJN90" s="61"/>
      <c r="MJO90" s="61"/>
      <c r="MJP90" s="61"/>
      <c r="MJQ90" s="61"/>
      <c r="MJR90" s="61"/>
      <c r="MJS90" s="61"/>
      <c r="MJT90" s="61"/>
      <c r="MJU90" s="61"/>
      <c r="MJV90" s="61"/>
      <c r="MJW90" s="61"/>
      <c r="MJX90" s="61"/>
      <c r="MJY90" s="61"/>
      <c r="MJZ90" s="61"/>
      <c r="MKA90" s="61"/>
      <c r="MKB90" s="61"/>
      <c r="MKC90" s="61"/>
      <c r="MKD90" s="61"/>
      <c r="MKE90" s="61"/>
      <c r="MKF90" s="61"/>
      <c r="MKG90" s="61"/>
      <c r="MKH90" s="61"/>
      <c r="MKI90" s="61"/>
      <c r="MKJ90" s="61"/>
      <c r="MKK90" s="61"/>
      <c r="MKL90" s="61"/>
      <c r="MKM90" s="61"/>
      <c r="MKN90" s="61"/>
      <c r="MKO90" s="61"/>
      <c r="MKP90" s="61"/>
      <c r="MKQ90" s="61"/>
      <c r="MKR90" s="61"/>
      <c r="MKS90" s="61"/>
      <c r="MKT90" s="61"/>
      <c r="MKU90" s="61"/>
      <c r="MKV90" s="61"/>
      <c r="MKW90" s="61"/>
      <c r="MKX90" s="61"/>
      <c r="MKY90" s="61"/>
      <c r="MKZ90" s="61"/>
      <c r="MLA90" s="61"/>
      <c r="MLB90" s="61"/>
      <c r="MLC90" s="61"/>
      <c r="MLD90" s="61"/>
      <c r="MLE90" s="61"/>
      <c r="MLF90" s="61"/>
      <c r="MLG90" s="61"/>
      <c r="MLH90" s="61"/>
      <c r="MLI90" s="61"/>
      <c r="MLJ90" s="61"/>
      <c r="MLK90" s="61"/>
      <c r="MLL90" s="61"/>
      <c r="MLM90" s="61"/>
      <c r="MLN90" s="61"/>
      <c r="MLO90" s="61"/>
      <c r="MLP90" s="61"/>
      <c r="MLQ90" s="61"/>
      <c r="MLR90" s="61"/>
      <c r="MLS90" s="61"/>
      <c r="MLT90" s="61"/>
      <c r="MLU90" s="61"/>
      <c r="MLV90" s="61"/>
      <c r="MLW90" s="61"/>
      <c r="MLX90" s="61"/>
      <c r="MLY90" s="61"/>
      <c r="MLZ90" s="61"/>
      <c r="MMA90" s="61"/>
      <c r="MMB90" s="61"/>
      <c r="MMC90" s="61"/>
      <c r="MMD90" s="61"/>
      <c r="MME90" s="61"/>
      <c r="MMF90" s="61"/>
      <c r="MMG90" s="61"/>
      <c r="MMH90" s="61"/>
      <c r="MMI90" s="61"/>
      <c r="MMJ90" s="61"/>
      <c r="MMK90" s="61"/>
      <c r="MML90" s="61"/>
      <c r="MMM90" s="61"/>
      <c r="MMN90" s="61"/>
      <c r="MMO90" s="61"/>
      <c r="MMP90" s="61"/>
      <c r="MMQ90" s="61"/>
      <c r="MMR90" s="61"/>
      <c r="MMS90" s="61"/>
      <c r="MMT90" s="61"/>
      <c r="MMU90" s="61"/>
      <c r="MMV90" s="61"/>
      <c r="MMW90" s="61"/>
      <c r="MMX90" s="61"/>
      <c r="MMY90" s="61"/>
      <c r="MMZ90" s="61"/>
      <c r="MNA90" s="61"/>
      <c r="MNB90" s="61"/>
      <c r="MNC90" s="61"/>
      <c r="MND90" s="61"/>
      <c r="MNE90" s="61"/>
      <c r="MNF90" s="61"/>
      <c r="MNG90" s="61"/>
      <c r="MNH90" s="61"/>
      <c r="MNI90" s="61"/>
      <c r="MNJ90" s="61"/>
      <c r="MNK90" s="61"/>
      <c r="MNL90" s="61"/>
      <c r="MNM90" s="61"/>
      <c r="MNN90" s="61"/>
      <c r="MNO90" s="61"/>
      <c r="MNP90" s="61"/>
      <c r="MNQ90" s="61"/>
      <c r="MNR90" s="61"/>
      <c r="MNS90" s="61"/>
      <c r="MNT90" s="61"/>
      <c r="MNU90" s="61"/>
      <c r="MNV90" s="61"/>
      <c r="MNW90" s="61"/>
      <c r="MNX90" s="61"/>
      <c r="MNY90" s="61"/>
      <c r="MNZ90" s="61"/>
      <c r="MOA90" s="61"/>
      <c r="MOB90" s="61"/>
      <c r="MOC90" s="61"/>
      <c r="MOD90" s="61"/>
      <c r="MOE90" s="61"/>
      <c r="MOF90" s="61"/>
      <c r="MOG90" s="61"/>
      <c r="MOH90" s="61"/>
      <c r="MOI90" s="61"/>
      <c r="MOJ90" s="61"/>
      <c r="MOK90" s="61"/>
      <c r="MOL90" s="61"/>
      <c r="MOM90" s="61"/>
      <c r="MON90" s="61"/>
      <c r="MOO90" s="61"/>
      <c r="MOP90" s="61"/>
      <c r="MOQ90" s="61"/>
      <c r="MOR90" s="61"/>
      <c r="MOS90" s="61"/>
      <c r="MOT90" s="61"/>
      <c r="MOU90" s="61"/>
      <c r="MOV90" s="61"/>
      <c r="MOW90" s="61"/>
      <c r="MOX90" s="61"/>
      <c r="MOY90" s="61"/>
      <c r="MOZ90" s="61"/>
      <c r="MPA90" s="61"/>
      <c r="MPB90" s="61"/>
      <c r="MPC90" s="61"/>
      <c r="MPD90" s="61"/>
      <c r="MPE90" s="61"/>
      <c r="MPF90" s="61"/>
      <c r="MPG90" s="61"/>
      <c r="MPH90" s="61"/>
      <c r="MPI90" s="61"/>
      <c r="MPJ90" s="61"/>
      <c r="MPK90" s="61"/>
      <c r="MPL90" s="61"/>
      <c r="MPM90" s="61"/>
      <c r="MPN90" s="61"/>
      <c r="MPO90" s="61"/>
      <c r="MPP90" s="61"/>
      <c r="MPQ90" s="61"/>
      <c r="MPR90" s="61"/>
      <c r="MPS90" s="61"/>
      <c r="MPT90" s="61"/>
      <c r="MPU90" s="61"/>
      <c r="MPV90" s="61"/>
      <c r="MPW90" s="61"/>
      <c r="MPX90" s="61"/>
      <c r="MPY90" s="61"/>
      <c r="MPZ90" s="61"/>
      <c r="MQA90" s="61"/>
      <c r="MQB90" s="61"/>
      <c r="MQC90" s="61"/>
      <c r="MQD90" s="61"/>
      <c r="MQE90" s="61"/>
      <c r="MQF90" s="61"/>
      <c r="MQG90" s="61"/>
      <c r="MQH90" s="61"/>
      <c r="MQI90" s="61"/>
      <c r="MQJ90" s="61"/>
      <c r="MQK90" s="61"/>
      <c r="MQL90" s="61"/>
      <c r="MQM90" s="61"/>
      <c r="MQN90" s="61"/>
      <c r="MQO90" s="61"/>
      <c r="MQP90" s="61"/>
      <c r="MQQ90" s="61"/>
      <c r="MQR90" s="61"/>
      <c r="MQS90" s="61"/>
      <c r="MQT90" s="61"/>
      <c r="MQU90" s="61"/>
      <c r="MQV90" s="61"/>
      <c r="MQW90" s="61"/>
      <c r="MQX90" s="61"/>
      <c r="MQY90" s="61"/>
      <c r="MQZ90" s="61"/>
      <c r="MRA90" s="61"/>
      <c r="MRB90" s="61"/>
      <c r="MRC90" s="61"/>
      <c r="MRD90" s="61"/>
      <c r="MRE90" s="61"/>
      <c r="MRF90" s="61"/>
      <c r="MRG90" s="61"/>
      <c r="MRH90" s="61"/>
      <c r="MRI90" s="61"/>
      <c r="MRJ90" s="61"/>
      <c r="MRK90" s="61"/>
      <c r="MRL90" s="61"/>
      <c r="MRM90" s="61"/>
      <c r="MRN90" s="61"/>
      <c r="MRO90" s="61"/>
      <c r="MRP90" s="61"/>
      <c r="MRQ90" s="61"/>
      <c r="MRR90" s="61"/>
      <c r="MRS90" s="61"/>
      <c r="MRT90" s="61"/>
      <c r="MRU90" s="61"/>
      <c r="MRV90" s="61"/>
      <c r="MRW90" s="61"/>
      <c r="MRX90" s="61"/>
      <c r="MRY90" s="61"/>
      <c r="MRZ90" s="61"/>
      <c r="MSA90" s="61"/>
      <c r="MSB90" s="61"/>
      <c r="MSC90" s="61"/>
      <c r="MSD90" s="61"/>
      <c r="MSE90" s="61"/>
      <c r="MSF90" s="61"/>
      <c r="MSG90" s="61"/>
      <c r="MSH90" s="61"/>
      <c r="MSI90" s="61"/>
      <c r="MSJ90" s="61"/>
      <c r="MSK90" s="61"/>
      <c r="MSL90" s="61"/>
      <c r="MSM90" s="61"/>
      <c r="MSN90" s="61"/>
      <c r="MSO90" s="61"/>
      <c r="MSP90" s="61"/>
      <c r="MSQ90" s="61"/>
      <c r="MSR90" s="61"/>
      <c r="MSS90" s="61"/>
      <c r="MST90" s="61"/>
      <c r="MSU90" s="61"/>
      <c r="MSV90" s="61"/>
      <c r="MSW90" s="61"/>
      <c r="MSX90" s="61"/>
      <c r="MSY90" s="61"/>
      <c r="MSZ90" s="61"/>
      <c r="MTA90" s="61"/>
      <c r="MTB90" s="61"/>
      <c r="MTC90" s="61"/>
      <c r="MTD90" s="61"/>
      <c r="MTE90" s="61"/>
      <c r="MTF90" s="61"/>
      <c r="MTG90" s="61"/>
      <c r="MTH90" s="61"/>
      <c r="MTI90" s="61"/>
      <c r="MTJ90" s="61"/>
      <c r="MTK90" s="61"/>
      <c r="MTL90" s="61"/>
      <c r="MTM90" s="61"/>
      <c r="MTN90" s="61"/>
      <c r="MTO90" s="61"/>
      <c r="MTP90" s="61"/>
      <c r="MTQ90" s="61"/>
      <c r="MTR90" s="61"/>
      <c r="MTS90" s="61"/>
      <c r="MTT90" s="61"/>
      <c r="MTU90" s="61"/>
      <c r="MTV90" s="61"/>
      <c r="MTW90" s="61"/>
      <c r="MTX90" s="61"/>
      <c r="MTY90" s="61"/>
      <c r="MTZ90" s="61"/>
      <c r="MUA90" s="61"/>
      <c r="MUB90" s="61"/>
      <c r="MUC90" s="61"/>
      <c r="MUD90" s="61"/>
      <c r="MUE90" s="61"/>
      <c r="MUF90" s="61"/>
      <c r="MUG90" s="61"/>
      <c r="MUH90" s="61"/>
      <c r="MUI90" s="61"/>
      <c r="MUJ90" s="61"/>
      <c r="MUK90" s="61"/>
      <c r="MUL90" s="61"/>
      <c r="MUM90" s="61"/>
      <c r="MUN90" s="61"/>
      <c r="MUO90" s="61"/>
      <c r="MUP90" s="61"/>
      <c r="MUQ90" s="61"/>
      <c r="MUR90" s="61"/>
      <c r="MUS90" s="61"/>
      <c r="MUT90" s="61"/>
      <c r="MUU90" s="61"/>
      <c r="MUV90" s="61"/>
      <c r="MUW90" s="61"/>
      <c r="MUX90" s="61"/>
      <c r="MUY90" s="61"/>
      <c r="MUZ90" s="61"/>
      <c r="MVA90" s="61"/>
      <c r="MVB90" s="61"/>
      <c r="MVC90" s="61"/>
      <c r="MVD90" s="61"/>
      <c r="MVE90" s="61"/>
      <c r="MVF90" s="61"/>
      <c r="MVG90" s="61"/>
      <c r="MVH90" s="61"/>
      <c r="MVI90" s="61"/>
      <c r="MVJ90" s="61"/>
      <c r="MVK90" s="61"/>
      <c r="MVL90" s="61"/>
      <c r="MVM90" s="61"/>
      <c r="MVN90" s="61"/>
      <c r="MVO90" s="61"/>
      <c r="MVP90" s="61"/>
      <c r="MVQ90" s="61"/>
      <c r="MVR90" s="61"/>
      <c r="MVS90" s="61"/>
      <c r="MVT90" s="61"/>
      <c r="MVU90" s="61"/>
      <c r="MVV90" s="61"/>
      <c r="MVW90" s="61"/>
      <c r="MVX90" s="61"/>
      <c r="MVY90" s="61"/>
      <c r="MVZ90" s="61"/>
      <c r="MWA90" s="61"/>
      <c r="MWB90" s="61"/>
      <c r="MWC90" s="61"/>
      <c r="MWD90" s="61"/>
      <c r="MWE90" s="61"/>
      <c r="MWF90" s="61"/>
      <c r="MWG90" s="61"/>
      <c r="MWH90" s="61"/>
      <c r="MWI90" s="61"/>
      <c r="MWJ90" s="61"/>
      <c r="MWK90" s="61"/>
      <c r="MWL90" s="61"/>
      <c r="MWM90" s="61"/>
      <c r="MWN90" s="61"/>
      <c r="MWO90" s="61"/>
      <c r="MWP90" s="61"/>
      <c r="MWQ90" s="61"/>
      <c r="MWR90" s="61"/>
      <c r="MWS90" s="61"/>
      <c r="MWT90" s="61"/>
      <c r="MWU90" s="61"/>
      <c r="MWV90" s="61"/>
      <c r="MWW90" s="61"/>
      <c r="MWX90" s="61"/>
      <c r="MWY90" s="61"/>
      <c r="MWZ90" s="61"/>
      <c r="MXA90" s="61"/>
      <c r="MXB90" s="61"/>
      <c r="MXC90" s="61"/>
      <c r="MXD90" s="61"/>
      <c r="MXE90" s="61"/>
      <c r="MXF90" s="61"/>
      <c r="MXG90" s="61"/>
      <c r="MXH90" s="61"/>
      <c r="MXI90" s="61"/>
      <c r="MXJ90" s="61"/>
      <c r="MXK90" s="61"/>
      <c r="MXL90" s="61"/>
      <c r="MXM90" s="61"/>
      <c r="MXN90" s="61"/>
      <c r="MXO90" s="61"/>
      <c r="MXP90" s="61"/>
      <c r="MXQ90" s="61"/>
      <c r="MXR90" s="61"/>
      <c r="MXS90" s="61"/>
      <c r="MXT90" s="61"/>
      <c r="MXU90" s="61"/>
      <c r="MXV90" s="61"/>
      <c r="MXW90" s="61"/>
      <c r="MXX90" s="61"/>
      <c r="MXY90" s="61"/>
      <c r="MXZ90" s="61"/>
      <c r="MYA90" s="61"/>
      <c r="MYB90" s="61"/>
      <c r="MYC90" s="61"/>
      <c r="MYD90" s="61"/>
      <c r="MYE90" s="61"/>
      <c r="MYF90" s="61"/>
      <c r="MYG90" s="61"/>
      <c r="MYH90" s="61"/>
      <c r="MYI90" s="61"/>
      <c r="MYJ90" s="61"/>
      <c r="MYK90" s="61"/>
      <c r="MYL90" s="61"/>
      <c r="MYM90" s="61"/>
      <c r="MYN90" s="61"/>
      <c r="MYO90" s="61"/>
      <c r="MYP90" s="61"/>
      <c r="MYQ90" s="61"/>
      <c r="MYR90" s="61"/>
      <c r="MYS90" s="61"/>
      <c r="MYT90" s="61"/>
      <c r="MYU90" s="61"/>
      <c r="MYV90" s="61"/>
      <c r="MYW90" s="61"/>
      <c r="MYX90" s="61"/>
      <c r="MYY90" s="61"/>
      <c r="MYZ90" s="61"/>
      <c r="MZA90" s="61"/>
      <c r="MZB90" s="61"/>
      <c r="MZC90" s="61"/>
      <c r="MZD90" s="61"/>
      <c r="MZE90" s="61"/>
      <c r="MZF90" s="61"/>
      <c r="MZG90" s="61"/>
      <c r="MZH90" s="61"/>
      <c r="MZI90" s="61"/>
      <c r="MZJ90" s="61"/>
      <c r="MZK90" s="61"/>
      <c r="MZL90" s="61"/>
      <c r="MZM90" s="61"/>
      <c r="MZN90" s="61"/>
      <c r="MZO90" s="61"/>
      <c r="MZP90" s="61"/>
      <c r="MZQ90" s="61"/>
      <c r="MZR90" s="61"/>
      <c r="MZS90" s="61"/>
      <c r="MZT90" s="61"/>
      <c r="MZU90" s="61"/>
      <c r="MZV90" s="61"/>
      <c r="MZW90" s="61"/>
      <c r="MZX90" s="61"/>
      <c r="MZY90" s="61"/>
      <c r="MZZ90" s="61"/>
      <c r="NAA90" s="61"/>
      <c r="NAB90" s="61"/>
      <c r="NAC90" s="61"/>
      <c r="NAD90" s="61"/>
      <c r="NAE90" s="61"/>
      <c r="NAF90" s="61"/>
      <c r="NAG90" s="61"/>
      <c r="NAH90" s="61"/>
      <c r="NAI90" s="61"/>
      <c r="NAJ90" s="61"/>
      <c r="NAK90" s="61"/>
      <c r="NAL90" s="61"/>
      <c r="NAM90" s="61"/>
      <c r="NAN90" s="61"/>
      <c r="NAO90" s="61"/>
      <c r="NAP90" s="61"/>
      <c r="NAQ90" s="61"/>
      <c r="NAR90" s="61"/>
      <c r="NAS90" s="61"/>
      <c r="NAT90" s="61"/>
      <c r="NAU90" s="61"/>
      <c r="NAV90" s="61"/>
      <c r="NAW90" s="61"/>
      <c r="NAX90" s="61"/>
      <c r="NAY90" s="61"/>
      <c r="NAZ90" s="61"/>
      <c r="NBA90" s="61"/>
      <c r="NBB90" s="61"/>
      <c r="NBC90" s="61"/>
      <c r="NBD90" s="61"/>
      <c r="NBE90" s="61"/>
      <c r="NBF90" s="61"/>
      <c r="NBG90" s="61"/>
      <c r="NBH90" s="61"/>
      <c r="NBI90" s="61"/>
      <c r="NBJ90" s="61"/>
      <c r="NBK90" s="61"/>
      <c r="NBL90" s="61"/>
      <c r="NBM90" s="61"/>
      <c r="NBN90" s="61"/>
      <c r="NBO90" s="61"/>
      <c r="NBP90" s="61"/>
      <c r="NBQ90" s="61"/>
      <c r="NBR90" s="61"/>
      <c r="NBS90" s="61"/>
      <c r="NBT90" s="61"/>
      <c r="NBU90" s="61"/>
      <c r="NBV90" s="61"/>
      <c r="NBW90" s="61"/>
      <c r="NBX90" s="61"/>
      <c r="NBY90" s="61"/>
      <c r="NBZ90" s="61"/>
      <c r="NCA90" s="61"/>
      <c r="NCB90" s="61"/>
      <c r="NCC90" s="61"/>
      <c r="NCD90" s="61"/>
      <c r="NCE90" s="61"/>
      <c r="NCF90" s="61"/>
      <c r="NCG90" s="61"/>
      <c r="NCH90" s="61"/>
      <c r="NCI90" s="61"/>
      <c r="NCJ90" s="61"/>
      <c r="NCK90" s="61"/>
      <c r="NCL90" s="61"/>
      <c r="NCM90" s="61"/>
      <c r="NCN90" s="61"/>
      <c r="NCO90" s="61"/>
      <c r="NCP90" s="61"/>
      <c r="NCQ90" s="61"/>
      <c r="NCR90" s="61"/>
      <c r="NCS90" s="61"/>
      <c r="NCT90" s="61"/>
      <c r="NCU90" s="61"/>
      <c r="NCV90" s="61"/>
      <c r="NCW90" s="61"/>
      <c r="NCX90" s="61"/>
      <c r="NCY90" s="61"/>
      <c r="NCZ90" s="61"/>
      <c r="NDA90" s="61"/>
      <c r="NDB90" s="61"/>
      <c r="NDC90" s="61"/>
      <c r="NDD90" s="61"/>
      <c r="NDE90" s="61"/>
      <c r="NDF90" s="61"/>
      <c r="NDG90" s="61"/>
      <c r="NDH90" s="61"/>
      <c r="NDI90" s="61"/>
      <c r="NDJ90" s="61"/>
      <c r="NDK90" s="61"/>
      <c r="NDL90" s="61"/>
      <c r="NDM90" s="61"/>
      <c r="NDN90" s="61"/>
      <c r="NDO90" s="61"/>
      <c r="NDP90" s="61"/>
      <c r="NDQ90" s="61"/>
      <c r="NDR90" s="61"/>
      <c r="NDS90" s="61"/>
      <c r="NDT90" s="61"/>
      <c r="NDU90" s="61"/>
      <c r="NDV90" s="61"/>
      <c r="NDW90" s="61"/>
      <c r="NDX90" s="61"/>
      <c r="NDY90" s="61"/>
      <c r="NDZ90" s="61"/>
      <c r="NEA90" s="61"/>
      <c r="NEB90" s="61"/>
      <c r="NEC90" s="61"/>
      <c r="NED90" s="61"/>
      <c r="NEE90" s="61"/>
      <c r="NEF90" s="61"/>
      <c r="NEG90" s="61"/>
      <c r="NEH90" s="61"/>
      <c r="NEI90" s="61"/>
      <c r="NEJ90" s="61"/>
      <c r="NEK90" s="61"/>
      <c r="NEL90" s="61"/>
      <c r="NEM90" s="61"/>
      <c r="NEN90" s="61"/>
      <c r="NEO90" s="61"/>
      <c r="NEP90" s="61"/>
      <c r="NEQ90" s="61"/>
      <c r="NER90" s="61"/>
      <c r="NES90" s="61"/>
      <c r="NET90" s="61"/>
      <c r="NEU90" s="61"/>
      <c r="NEV90" s="61"/>
      <c r="NEW90" s="61"/>
      <c r="NEX90" s="61"/>
      <c r="NEY90" s="61"/>
      <c r="NEZ90" s="61"/>
      <c r="NFA90" s="61"/>
      <c r="NFB90" s="61"/>
      <c r="NFC90" s="61"/>
      <c r="NFD90" s="61"/>
      <c r="NFE90" s="61"/>
      <c r="NFF90" s="61"/>
      <c r="NFG90" s="61"/>
      <c r="NFH90" s="61"/>
      <c r="NFI90" s="61"/>
      <c r="NFJ90" s="61"/>
      <c r="NFK90" s="61"/>
      <c r="NFL90" s="61"/>
      <c r="NFM90" s="61"/>
      <c r="NFN90" s="61"/>
      <c r="NFO90" s="61"/>
      <c r="NFP90" s="61"/>
      <c r="NFQ90" s="61"/>
      <c r="NFR90" s="61"/>
      <c r="NFS90" s="61"/>
      <c r="NFT90" s="61"/>
      <c r="NFU90" s="61"/>
      <c r="NFV90" s="61"/>
      <c r="NFW90" s="61"/>
      <c r="NFX90" s="61"/>
      <c r="NFY90" s="61"/>
      <c r="NFZ90" s="61"/>
      <c r="NGA90" s="61"/>
      <c r="NGB90" s="61"/>
      <c r="NGC90" s="61"/>
      <c r="NGD90" s="61"/>
      <c r="NGE90" s="61"/>
      <c r="NGF90" s="61"/>
      <c r="NGG90" s="61"/>
      <c r="NGH90" s="61"/>
      <c r="NGI90" s="61"/>
      <c r="NGJ90" s="61"/>
      <c r="NGK90" s="61"/>
      <c r="NGL90" s="61"/>
      <c r="NGM90" s="61"/>
      <c r="NGN90" s="61"/>
      <c r="NGO90" s="61"/>
      <c r="NGP90" s="61"/>
      <c r="NGQ90" s="61"/>
      <c r="NGR90" s="61"/>
      <c r="NGS90" s="61"/>
      <c r="NGT90" s="61"/>
      <c r="NGU90" s="61"/>
      <c r="NGV90" s="61"/>
      <c r="NGW90" s="61"/>
      <c r="NGX90" s="61"/>
      <c r="NGY90" s="61"/>
      <c r="NGZ90" s="61"/>
      <c r="NHA90" s="61"/>
      <c r="NHB90" s="61"/>
      <c r="NHC90" s="61"/>
      <c r="NHD90" s="61"/>
      <c r="NHE90" s="61"/>
      <c r="NHF90" s="61"/>
      <c r="NHG90" s="61"/>
      <c r="NHH90" s="61"/>
      <c r="NHI90" s="61"/>
      <c r="NHJ90" s="61"/>
      <c r="NHK90" s="61"/>
      <c r="NHL90" s="61"/>
      <c r="NHM90" s="61"/>
      <c r="NHN90" s="61"/>
      <c r="NHO90" s="61"/>
      <c r="NHP90" s="61"/>
      <c r="NHQ90" s="61"/>
      <c r="NHR90" s="61"/>
      <c r="NHS90" s="61"/>
      <c r="NHT90" s="61"/>
      <c r="NHU90" s="61"/>
      <c r="NHV90" s="61"/>
      <c r="NHW90" s="61"/>
      <c r="NHX90" s="61"/>
      <c r="NHY90" s="61"/>
      <c r="NHZ90" s="61"/>
      <c r="NIA90" s="61"/>
      <c r="NIB90" s="61"/>
      <c r="NIC90" s="61"/>
      <c r="NID90" s="61"/>
      <c r="NIE90" s="61"/>
      <c r="NIF90" s="61"/>
      <c r="NIG90" s="61"/>
      <c r="NIH90" s="61"/>
      <c r="NII90" s="61"/>
      <c r="NIJ90" s="61"/>
      <c r="NIK90" s="61"/>
      <c r="NIL90" s="61"/>
      <c r="NIM90" s="61"/>
      <c r="NIN90" s="61"/>
      <c r="NIO90" s="61"/>
      <c r="NIP90" s="61"/>
      <c r="NIQ90" s="61"/>
      <c r="NIR90" s="61"/>
      <c r="NIS90" s="61"/>
      <c r="NIT90" s="61"/>
      <c r="NIU90" s="61"/>
      <c r="NIV90" s="61"/>
      <c r="NIW90" s="61"/>
      <c r="NIX90" s="61"/>
      <c r="NIY90" s="61"/>
      <c r="NIZ90" s="61"/>
      <c r="NJA90" s="61"/>
      <c r="NJB90" s="61"/>
      <c r="NJC90" s="61"/>
      <c r="NJD90" s="61"/>
      <c r="NJE90" s="61"/>
      <c r="NJF90" s="61"/>
      <c r="NJG90" s="61"/>
      <c r="NJH90" s="61"/>
      <c r="NJI90" s="61"/>
      <c r="NJJ90" s="61"/>
      <c r="NJK90" s="61"/>
      <c r="NJL90" s="61"/>
      <c r="NJM90" s="61"/>
      <c r="NJN90" s="61"/>
      <c r="NJO90" s="61"/>
      <c r="NJP90" s="61"/>
      <c r="NJQ90" s="61"/>
      <c r="NJR90" s="61"/>
      <c r="NJS90" s="61"/>
      <c r="NJT90" s="61"/>
      <c r="NJU90" s="61"/>
      <c r="NJV90" s="61"/>
      <c r="NJW90" s="61"/>
      <c r="NJX90" s="61"/>
      <c r="NJY90" s="61"/>
      <c r="NJZ90" s="61"/>
      <c r="NKA90" s="61"/>
      <c r="NKB90" s="61"/>
      <c r="NKC90" s="61"/>
      <c r="NKD90" s="61"/>
      <c r="NKE90" s="61"/>
      <c r="NKF90" s="61"/>
      <c r="NKG90" s="61"/>
      <c r="NKH90" s="61"/>
      <c r="NKI90" s="61"/>
      <c r="NKJ90" s="61"/>
      <c r="NKK90" s="61"/>
      <c r="NKL90" s="61"/>
      <c r="NKM90" s="61"/>
      <c r="NKN90" s="61"/>
      <c r="NKO90" s="61"/>
      <c r="NKP90" s="61"/>
      <c r="NKQ90" s="61"/>
      <c r="NKR90" s="61"/>
      <c r="NKS90" s="61"/>
      <c r="NKT90" s="61"/>
      <c r="NKU90" s="61"/>
      <c r="NKV90" s="61"/>
      <c r="NKW90" s="61"/>
      <c r="NKX90" s="61"/>
      <c r="NKY90" s="61"/>
      <c r="NKZ90" s="61"/>
      <c r="NLA90" s="61"/>
      <c r="NLB90" s="61"/>
      <c r="NLC90" s="61"/>
      <c r="NLD90" s="61"/>
      <c r="NLE90" s="61"/>
      <c r="NLF90" s="61"/>
      <c r="NLG90" s="61"/>
      <c r="NLH90" s="61"/>
      <c r="NLI90" s="61"/>
      <c r="NLJ90" s="61"/>
      <c r="NLK90" s="61"/>
      <c r="NLL90" s="61"/>
      <c r="NLM90" s="61"/>
      <c r="NLN90" s="61"/>
      <c r="NLO90" s="61"/>
      <c r="NLP90" s="61"/>
      <c r="NLQ90" s="61"/>
      <c r="NLR90" s="61"/>
      <c r="NLS90" s="61"/>
      <c r="NLT90" s="61"/>
      <c r="NLU90" s="61"/>
      <c r="NLV90" s="61"/>
      <c r="NLW90" s="61"/>
      <c r="NLX90" s="61"/>
      <c r="NLY90" s="61"/>
      <c r="NLZ90" s="61"/>
      <c r="NMA90" s="61"/>
      <c r="NMB90" s="61"/>
      <c r="NMC90" s="61"/>
      <c r="NMD90" s="61"/>
      <c r="NME90" s="61"/>
      <c r="NMF90" s="61"/>
      <c r="NMG90" s="61"/>
      <c r="NMH90" s="61"/>
      <c r="NMI90" s="61"/>
      <c r="NMJ90" s="61"/>
      <c r="NMK90" s="61"/>
      <c r="NML90" s="61"/>
      <c r="NMM90" s="61"/>
      <c r="NMN90" s="61"/>
      <c r="NMO90" s="61"/>
      <c r="NMP90" s="61"/>
      <c r="NMQ90" s="61"/>
      <c r="NMR90" s="61"/>
      <c r="NMS90" s="61"/>
      <c r="NMT90" s="61"/>
      <c r="NMU90" s="61"/>
      <c r="NMV90" s="61"/>
      <c r="NMW90" s="61"/>
      <c r="NMX90" s="61"/>
      <c r="NMY90" s="61"/>
      <c r="NMZ90" s="61"/>
      <c r="NNA90" s="61"/>
      <c r="NNB90" s="61"/>
      <c r="NNC90" s="61"/>
      <c r="NND90" s="61"/>
      <c r="NNE90" s="61"/>
      <c r="NNF90" s="61"/>
      <c r="NNG90" s="61"/>
      <c r="NNH90" s="61"/>
      <c r="NNI90" s="61"/>
      <c r="NNJ90" s="61"/>
      <c r="NNK90" s="61"/>
      <c r="NNL90" s="61"/>
      <c r="NNM90" s="61"/>
      <c r="NNN90" s="61"/>
      <c r="NNO90" s="61"/>
      <c r="NNP90" s="61"/>
      <c r="NNQ90" s="61"/>
      <c r="NNR90" s="61"/>
      <c r="NNS90" s="61"/>
      <c r="NNT90" s="61"/>
      <c r="NNU90" s="61"/>
      <c r="NNV90" s="61"/>
      <c r="NNW90" s="61"/>
      <c r="NNX90" s="61"/>
      <c r="NNY90" s="61"/>
      <c r="NNZ90" s="61"/>
      <c r="NOA90" s="61"/>
      <c r="NOB90" s="61"/>
      <c r="NOC90" s="61"/>
      <c r="NOD90" s="61"/>
      <c r="NOE90" s="61"/>
      <c r="NOF90" s="61"/>
      <c r="NOG90" s="61"/>
      <c r="NOH90" s="61"/>
      <c r="NOI90" s="61"/>
      <c r="NOJ90" s="61"/>
      <c r="NOK90" s="61"/>
      <c r="NOL90" s="61"/>
      <c r="NOM90" s="61"/>
      <c r="NON90" s="61"/>
      <c r="NOO90" s="61"/>
      <c r="NOP90" s="61"/>
      <c r="NOQ90" s="61"/>
      <c r="NOR90" s="61"/>
      <c r="NOS90" s="61"/>
      <c r="NOT90" s="61"/>
      <c r="NOU90" s="61"/>
      <c r="NOV90" s="61"/>
      <c r="NOW90" s="61"/>
      <c r="NOX90" s="61"/>
      <c r="NOY90" s="61"/>
      <c r="NOZ90" s="61"/>
      <c r="NPA90" s="61"/>
      <c r="NPB90" s="61"/>
      <c r="NPC90" s="61"/>
      <c r="NPD90" s="61"/>
      <c r="NPE90" s="61"/>
      <c r="NPF90" s="61"/>
      <c r="NPG90" s="61"/>
      <c r="NPH90" s="61"/>
      <c r="NPI90" s="61"/>
      <c r="NPJ90" s="61"/>
      <c r="NPK90" s="61"/>
      <c r="NPL90" s="61"/>
      <c r="NPM90" s="61"/>
      <c r="NPN90" s="61"/>
      <c r="NPO90" s="61"/>
      <c r="NPP90" s="61"/>
      <c r="NPQ90" s="61"/>
      <c r="NPR90" s="61"/>
      <c r="NPS90" s="61"/>
      <c r="NPT90" s="61"/>
      <c r="NPU90" s="61"/>
      <c r="NPV90" s="61"/>
      <c r="NPW90" s="61"/>
      <c r="NPX90" s="61"/>
      <c r="NPY90" s="61"/>
      <c r="NPZ90" s="61"/>
      <c r="NQA90" s="61"/>
      <c r="NQB90" s="61"/>
      <c r="NQC90" s="61"/>
      <c r="NQD90" s="61"/>
      <c r="NQE90" s="61"/>
      <c r="NQF90" s="61"/>
      <c r="NQG90" s="61"/>
      <c r="NQH90" s="61"/>
      <c r="NQI90" s="61"/>
      <c r="NQJ90" s="61"/>
      <c r="NQK90" s="61"/>
      <c r="NQL90" s="61"/>
      <c r="NQM90" s="61"/>
      <c r="NQN90" s="61"/>
      <c r="NQO90" s="61"/>
      <c r="NQP90" s="61"/>
      <c r="NQQ90" s="61"/>
      <c r="NQR90" s="61"/>
      <c r="NQS90" s="61"/>
      <c r="NQT90" s="61"/>
      <c r="NQU90" s="61"/>
      <c r="NQV90" s="61"/>
      <c r="NQW90" s="61"/>
      <c r="NQX90" s="61"/>
      <c r="NQY90" s="61"/>
      <c r="NQZ90" s="61"/>
      <c r="NRA90" s="61"/>
      <c r="NRB90" s="61"/>
      <c r="NRC90" s="61"/>
      <c r="NRD90" s="61"/>
      <c r="NRE90" s="61"/>
      <c r="NRF90" s="61"/>
      <c r="NRG90" s="61"/>
      <c r="NRH90" s="61"/>
      <c r="NRI90" s="61"/>
      <c r="NRJ90" s="61"/>
      <c r="NRK90" s="61"/>
      <c r="NRL90" s="61"/>
      <c r="NRM90" s="61"/>
      <c r="NRN90" s="61"/>
      <c r="NRO90" s="61"/>
      <c r="NRP90" s="61"/>
      <c r="NRQ90" s="61"/>
      <c r="NRR90" s="61"/>
      <c r="NRS90" s="61"/>
      <c r="NRT90" s="61"/>
      <c r="NRU90" s="61"/>
      <c r="NRV90" s="61"/>
      <c r="NRW90" s="61"/>
      <c r="NRX90" s="61"/>
      <c r="NRY90" s="61"/>
      <c r="NRZ90" s="61"/>
      <c r="NSA90" s="61"/>
      <c r="NSB90" s="61"/>
      <c r="NSC90" s="61"/>
      <c r="NSD90" s="61"/>
      <c r="NSE90" s="61"/>
      <c r="NSF90" s="61"/>
      <c r="NSG90" s="61"/>
      <c r="NSH90" s="61"/>
      <c r="NSI90" s="61"/>
      <c r="NSJ90" s="61"/>
      <c r="NSK90" s="61"/>
      <c r="NSL90" s="61"/>
      <c r="NSM90" s="61"/>
      <c r="NSN90" s="61"/>
      <c r="NSO90" s="61"/>
      <c r="NSP90" s="61"/>
      <c r="NSQ90" s="61"/>
      <c r="NSR90" s="61"/>
      <c r="NSS90" s="61"/>
      <c r="NST90" s="61"/>
      <c r="NSU90" s="61"/>
      <c r="NSV90" s="61"/>
      <c r="NSW90" s="61"/>
      <c r="NSX90" s="61"/>
      <c r="NSY90" s="61"/>
      <c r="NSZ90" s="61"/>
      <c r="NTA90" s="61"/>
      <c r="NTB90" s="61"/>
      <c r="NTC90" s="61"/>
      <c r="NTD90" s="61"/>
      <c r="NTE90" s="61"/>
      <c r="NTF90" s="61"/>
      <c r="NTG90" s="61"/>
      <c r="NTH90" s="61"/>
      <c r="NTI90" s="61"/>
      <c r="NTJ90" s="61"/>
      <c r="NTK90" s="61"/>
      <c r="NTL90" s="61"/>
      <c r="NTM90" s="61"/>
      <c r="NTN90" s="61"/>
      <c r="NTO90" s="61"/>
      <c r="NTP90" s="61"/>
      <c r="NTQ90" s="61"/>
      <c r="NTR90" s="61"/>
      <c r="NTS90" s="61"/>
      <c r="NTT90" s="61"/>
      <c r="NTU90" s="61"/>
      <c r="NTV90" s="61"/>
      <c r="NTW90" s="61"/>
      <c r="NTX90" s="61"/>
      <c r="NTY90" s="61"/>
      <c r="NTZ90" s="61"/>
      <c r="NUA90" s="61"/>
      <c r="NUB90" s="61"/>
      <c r="NUC90" s="61"/>
      <c r="NUD90" s="61"/>
      <c r="NUE90" s="61"/>
      <c r="NUF90" s="61"/>
      <c r="NUG90" s="61"/>
      <c r="NUH90" s="61"/>
      <c r="NUI90" s="61"/>
      <c r="NUJ90" s="61"/>
      <c r="NUK90" s="61"/>
      <c r="NUL90" s="61"/>
      <c r="NUM90" s="61"/>
      <c r="NUN90" s="61"/>
      <c r="NUO90" s="61"/>
      <c r="NUP90" s="61"/>
      <c r="NUQ90" s="61"/>
      <c r="NUR90" s="61"/>
      <c r="NUS90" s="61"/>
      <c r="NUT90" s="61"/>
      <c r="NUU90" s="61"/>
      <c r="NUV90" s="61"/>
      <c r="NUW90" s="61"/>
      <c r="NUX90" s="61"/>
      <c r="NUY90" s="61"/>
      <c r="NUZ90" s="61"/>
      <c r="NVA90" s="61"/>
      <c r="NVB90" s="61"/>
      <c r="NVC90" s="61"/>
      <c r="NVD90" s="61"/>
      <c r="NVE90" s="61"/>
      <c r="NVF90" s="61"/>
      <c r="NVG90" s="61"/>
      <c r="NVH90" s="61"/>
      <c r="NVI90" s="61"/>
      <c r="NVJ90" s="61"/>
      <c r="NVK90" s="61"/>
      <c r="NVL90" s="61"/>
      <c r="NVM90" s="61"/>
      <c r="NVN90" s="61"/>
      <c r="NVO90" s="61"/>
      <c r="NVP90" s="61"/>
      <c r="NVQ90" s="61"/>
      <c r="NVR90" s="61"/>
      <c r="NVS90" s="61"/>
      <c r="NVT90" s="61"/>
      <c r="NVU90" s="61"/>
      <c r="NVV90" s="61"/>
      <c r="NVW90" s="61"/>
      <c r="NVX90" s="61"/>
      <c r="NVY90" s="61"/>
      <c r="NVZ90" s="61"/>
      <c r="NWA90" s="61"/>
      <c r="NWB90" s="61"/>
      <c r="NWC90" s="61"/>
      <c r="NWD90" s="61"/>
      <c r="NWE90" s="61"/>
      <c r="NWF90" s="61"/>
      <c r="NWG90" s="61"/>
      <c r="NWH90" s="61"/>
      <c r="NWI90" s="61"/>
      <c r="NWJ90" s="61"/>
      <c r="NWK90" s="61"/>
      <c r="NWL90" s="61"/>
      <c r="NWM90" s="61"/>
      <c r="NWN90" s="61"/>
      <c r="NWO90" s="61"/>
      <c r="NWP90" s="61"/>
      <c r="NWQ90" s="61"/>
      <c r="NWR90" s="61"/>
      <c r="NWS90" s="61"/>
      <c r="NWT90" s="61"/>
      <c r="NWU90" s="61"/>
      <c r="NWV90" s="61"/>
      <c r="NWW90" s="61"/>
      <c r="NWX90" s="61"/>
      <c r="NWY90" s="61"/>
      <c r="NWZ90" s="61"/>
      <c r="NXA90" s="61"/>
      <c r="NXB90" s="61"/>
      <c r="NXC90" s="61"/>
      <c r="NXD90" s="61"/>
      <c r="NXE90" s="61"/>
      <c r="NXF90" s="61"/>
      <c r="NXG90" s="61"/>
      <c r="NXH90" s="61"/>
      <c r="NXI90" s="61"/>
      <c r="NXJ90" s="61"/>
      <c r="NXK90" s="61"/>
      <c r="NXL90" s="61"/>
      <c r="NXM90" s="61"/>
      <c r="NXN90" s="61"/>
      <c r="NXO90" s="61"/>
      <c r="NXP90" s="61"/>
      <c r="NXQ90" s="61"/>
      <c r="NXR90" s="61"/>
      <c r="NXS90" s="61"/>
      <c r="NXT90" s="61"/>
      <c r="NXU90" s="61"/>
      <c r="NXV90" s="61"/>
      <c r="NXW90" s="61"/>
      <c r="NXX90" s="61"/>
      <c r="NXY90" s="61"/>
      <c r="NXZ90" s="61"/>
      <c r="NYA90" s="61"/>
      <c r="NYB90" s="61"/>
      <c r="NYC90" s="61"/>
      <c r="NYD90" s="61"/>
      <c r="NYE90" s="61"/>
      <c r="NYF90" s="61"/>
      <c r="NYG90" s="61"/>
      <c r="NYH90" s="61"/>
      <c r="NYI90" s="61"/>
      <c r="NYJ90" s="61"/>
      <c r="NYK90" s="61"/>
      <c r="NYL90" s="61"/>
      <c r="NYM90" s="61"/>
      <c r="NYN90" s="61"/>
      <c r="NYO90" s="61"/>
      <c r="NYP90" s="61"/>
      <c r="NYQ90" s="61"/>
      <c r="NYR90" s="61"/>
      <c r="NYS90" s="61"/>
      <c r="NYT90" s="61"/>
      <c r="NYU90" s="61"/>
      <c r="NYV90" s="61"/>
      <c r="NYW90" s="61"/>
      <c r="NYX90" s="61"/>
      <c r="NYY90" s="61"/>
      <c r="NYZ90" s="61"/>
      <c r="NZA90" s="61"/>
      <c r="NZB90" s="61"/>
      <c r="NZC90" s="61"/>
      <c r="NZD90" s="61"/>
      <c r="NZE90" s="61"/>
      <c r="NZF90" s="61"/>
      <c r="NZG90" s="61"/>
      <c r="NZH90" s="61"/>
      <c r="NZI90" s="61"/>
      <c r="NZJ90" s="61"/>
      <c r="NZK90" s="61"/>
      <c r="NZL90" s="61"/>
      <c r="NZM90" s="61"/>
      <c r="NZN90" s="61"/>
      <c r="NZO90" s="61"/>
      <c r="NZP90" s="61"/>
      <c r="NZQ90" s="61"/>
      <c r="NZR90" s="61"/>
      <c r="NZS90" s="61"/>
      <c r="NZT90" s="61"/>
      <c r="NZU90" s="61"/>
      <c r="NZV90" s="61"/>
      <c r="NZW90" s="61"/>
      <c r="NZX90" s="61"/>
      <c r="NZY90" s="61"/>
      <c r="NZZ90" s="61"/>
      <c r="OAA90" s="61"/>
      <c r="OAB90" s="61"/>
      <c r="OAC90" s="61"/>
      <c r="OAD90" s="61"/>
      <c r="OAE90" s="61"/>
      <c r="OAF90" s="61"/>
      <c r="OAG90" s="61"/>
      <c r="OAH90" s="61"/>
      <c r="OAI90" s="61"/>
      <c r="OAJ90" s="61"/>
      <c r="OAK90" s="61"/>
      <c r="OAL90" s="61"/>
      <c r="OAM90" s="61"/>
      <c r="OAN90" s="61"/>
      <c r="OAO90" s="61"/>
      <c r="OAP90" s="61"/>
      <c r="OAQ90" s="61"/>
      <c r="OAR90" s="61"/>
      <c r="OAS90" s="61"/>
      <c r="OAT90" s="61"/>
      <c r="OAU90" s="61"/>
      <c r="OAV90" s="61"/>
      <c r="OAW90" s="61"/>
      <c r="OAX90" s="61"/>
      <c r="OAY90" s="61"/>
      <c r="OAZ90" s="61"/>
      <c r="OBA90" s="61"/>
      <c r="OBB90" s="61"/>
      <c r="OBC90" s="61"/>
      <c r="OBD90" s="61"/>
      <c r="OBE90" s="61"/>
      <c r="OBF90" s="61"/>
      <c r="OBG90" s="61"/>
      <c r="OBH90" s="61"/>
      <c r="OBI90" s="61"/>
      <c r="OBJ90" s="61"/>
      <c r="OBK90" s="61"/>
      <c r="OBL90" s="61"/>
      <c r="OBM90" s="61"/>
      <c r="OBN90" s="61"/>
      <c r="OBO90" s="61"/>
      <c r="OBP90" s="61"/>
      <c r="OBQ90" s="61"/>
      <c r="OBR90" s="61"/>
      <c r="OBS90" s="61"/>
      <c r="OBT90" s="61"/>
      <c r="OBU90" s="61"/>
      <c r="OBV90" s="61"/>
      <c r="OBW90" s="61"/>
      <c r="OBX90" s="61"/>
      <c r="OBY90" s="61"/>
      <c r="OBZ90" s="61"/>
      <c r="OCA90" s="61"/>
      <c r="OCB90" s="61"/>
      <c r="OCC90" s="61"/>
      <c r="OCD90" s="61"/>
      <c r="OCE90" s="61"/>
      <c r="OCF90" s="61"/>
      <c r="OCG90" s="61"/>
      <c r="OCH90" s="61"/>
      <c r="OCI90" s="61"/>
      <c r="OCJ90" s="61"/>
      <c r="OCK90" s="61"/>
      <c r="OCL90" s="61"/>
      <c r="OCM90" s="61"/>
      <c r="OCN90" s="61"/>
      <c r="OCO90" s="61"/>
      <c r="OCP90" s="61"/>
      <c r="OCQ90" s="61"/>
      <c r="OCR90" s="61"/>
      <c r="OCS90" s="61"/>
      <c r="OCT90" s="61"/>
      <c r="OCU90" s="61"/>
      <c r="OCV90" s="61"/>
      <c r="OCW90" s="61"/>
      <c r="OCX90" s="61"/>
      <c r="OCY90" s="61"/>
      <c r="OCZ90" s="61"/>
      <c r="ODA90" s="61"/>
      <c r="ODB90" s="61"/>
      <c r="ODC90" s="61"/>
      <c r="ODD90" s="61"/>
      <c r="ODE90" s="61"/>
      <c r="ODF90" s="61"/>
      <c r="ODG90" s="61"/>
      <c r="ODH90" s="61"/>
      <c r="ODI90" s="61"/>
      <c r="ODJ90" s="61"/>
      <c r="ODK90" s="61"/>
      <c r="ODL90" s="61"/>
      <c r="ODM90" s="61"/>
      <c r="ODN90" s="61"/>
      <c r="ODO90" s="61"/>
      <c r="ODP90" s="61"/>
      <c r="ODQ90" s="61"/>
      <c r="ODR90" s="61"/>
      <c r="ODS90" s="61"/>
      <c r="ODT90" s="61"/>
      <c r="ODU90" s="61"/>
      <c r="ODV90" s="61"/>
      <c r="ODW90" s="61"/>
      <c r="ODX90" s="61"/>
      <c r="ODY90" s="61"/>
      <c r="ODZ90" s="61"/>
      <c r="OEA90" s="61"/>
      <c r="OEB90" s="61"/>
      <c r="OEC90" s="61"/>
      <c r="OED90" s="61"/>
      <c r="OEE90" s="61"/>
      <c r="OEF90" s="61"/>
      <c r="OEG90" s="61"/>
      <c r="OEH90" s="61"/>
      <c r="OEI90" s="61"/>
      <c r="OEJ90" s="61"/>
      <c r="OEK90" s="61"/>
      <c r="OEL90" s="61"/>
      <c r="OEM90" s="61"/>
      <c r="OEN90" s="61"/>
      <c r="OEO90" s="61"/>
      <c r="OEP90" s="61"/>
      <c r="OEQ90" s="61"/>
      <c r="OER90" s="61"/>
      <c r="OES90" s="61"/>
      <c r="OET90" s="61"/>
      <c r="OEU90" s="61"/>
      <c r="OEV90" s="61"/>
      <c r="OEW90" s="61"/>
      <c r="OEX90" s="61"/>
      <c r="OEY90" s="61"/>
      <c r="OEZ90" s="61"/>
      <c r="OFA90" s="61"/>
      <c r="OFB90" s="61"/>
      <c r="OFC90" s="61"/>
      <c r="OFD90" s="61"/>
      <c r="OFE90" s="61"/>
      <c r="OFF90" s="61"/>
      <c r="OFG90" s="61"/>
      <c r="OFH90" s="61"/>
      <c r="OFI90" s="61"/>
      <c r="OFJ90" s="61"/>
      <c r="OFK90" s="61"/>
      <c r="OFL90" s="61"/>
      <c r="OFM90" s="61"/>
      <c r="OFN90" s="61"/>
      <c r="OFO90" s="61"/>
      <c r="OFP90" s="61"/>
      <c r="OFQ90" s="61"/>
      <c r="OFR90" s="61"/>
      <c r="OFS90" s="61"/>
      <c r="OFT90" s="61"/>
      <c r="OFU90" s="61"/>
      <c r="OFV90" s="61"/>
      <c r="OFW90" s="61"/>
      <c r="OFX90" s="61"/>
      <c r="OFY90" s="61"/>
      <c r="OFZ90" s="61"/>
      <c r="OGA90" s="61"/>
      <c r="OGB90" s="61"/>
      <c r="OGC90" s="61"/>
      <c r="OGD90" s="61"/>
      <c r="OGE90" s="61"/>
      <c r="OGF90" s="61"/>
      <c r="OGG90" s="61"/>
      <c r="OGH90" s="61"/>
      <c r="OGI90" s="61"/>
      <c r="OGJ90" s="61"/>
      <c r="OGK90" s="61"/>
      <c r="OGL90" s="61"/>
      <c r="OGM90" s="61"/>
      <c r="OGN90" s="61"/>
      <c r="OGO90" s="61"/>
      <c r="OGP90" s="61"/>
      <c r="OGQ90" s="61"/>
      <c r="OGR90" s="61"/>
      <c r="OGS90" s="61"/>
      <c r="OGT90" s="61"/>
      <c r="OGU90" s="61"/>
      <c r="OGV90" s="61"/>
      <c r="OGW90" s="61"/>
      <c r="OGX90" s="61"/>
      <c r="OGY90" s="61"/>
      <c r="OGZ90" s="61"/>
      <c r="OHA90" s="61"/>
      <c r="OHB90" s="61"/>
      <c r="OHC90" s="61"/>
      <c r="OHD90" s="61"/>
      <c r="OHE90" s="61"/>
      <c r="OHF90" s="61"/>
      <c r="OHG90" s="61"/>
      <c r="OHH90" s="61"/>
      <c r="OHI90" s="61"/>
      <c r="OHJ90" s="61"/>
      <c r="OHK90" s="61"/>
      <c r="OHL90" s="61"/>
      <c r="OHM90" s="61"/>
      <c r="OHN90" s="61"/>
      <c r="OHO90" s="61"/>
      <c r="OHP90" s="61"/>
      <c r="OHQ90" s="61"/>
      <c r="OHR90" s="61"/>
      <c r="OHS90" s="61"/>
      <c r="OHT90" s="61"/>
      <c r="OHU90" s="61"/>
      <c r="OHV90" s="61"/>
      <c r="OHW90" s="61"/>
      <c r="OHX90" s="61"/>
      <c r="OHY90" s="61"/>
      <c r="OHZ90" s="61"/>
      <c r="OIA90" s="61"/>
      <c r="OIB90" s="61"/>
      <c r="OIC90" s="61"/>
      <c r="OID90" s="61"/>
      <c r="OIE90" s="61"/>
      <c r="OIF90" s="61"/>
      <c r="OIG90" s="61"/>
      <c r="OIH90" s="61"/>
      <c r="OII90" s="61"/>
      <c r="OIJ90" s="61"/>
      <c r="OIK90" s="61"/>
      <c r="OIL90" s="61"/>
      <c r="OIM90" s="61"/>
      <c r="OIN90" s="61"/>
      <c r="OIO90" s="61"/>
      <c r="OIP90" s="61"/>
      <c r="OIQ90" s="61"/>
      <c r="OIR90" s="61"/>
      <c r="OIS90" s="61"/>
      <c r="OIT90" s="61"/>
      <c r="OIU90" s="61"/>
      <c r="OIV90" s="61"/>
      <c r="OIW90" s="61"/>
      <c r="OIX90" s="61"/>
      <c r="OIY90" s="61"/>
      <c r="OIZ90" s="61"/>
      <c r="OJA90" s="61"/>
      <c r="OJB90" s="61"/>
      <c r="OJC90" s="61"/>
      <c r="OJD90" s="61"/>
      <c r="OJE90" s="61"/>
      <c r="OJF90" s="61"/>
      <c r="OJG90" s="61"/>
      <c r="OJH90" s="61"/>
      <c r="OJI90" s="61"/>
      <c r="OJJ90" s="61"/>
      <c r="OJK90" s="61"/>
      <c r="OJL90" s="61"/>
      <c r="OJM90" s="61"/>
      <c r="OJN90" s="61"/>
      <c r="OJO90" s="61"/>
      <c r="OJP90" s="61"/>
      <c r="OJQ90" s="61"/>
      <c r="OJR90" s="61"/>
      <c r="OJS90" s="61"/>
      <c r="OJT90" s="61"/>
      <c r="OJU90" s="61"/>
      <c r="OJV90" s="61"/>
      <c r="OJW90" s="61"/>
      <c r="OJX90" s="61"/>
      <c r="OJY90" s="61"/>
      <c r="OJZ90" s="61"/>
      <c r="OKA90" s="61"/>
      <c r="OKB90" s="61"/>
      <c r="OKC90" s="61"/>
      <c r="OKD90" s="61"/>
      <c r="OKE90" s="61"/>
      <c r="OKF90" s="61"/>
      <c r="OKG90" s="61"/>
      <c r="OKH90" s="61"/>
      <c r="OKI90" s="61"/>
      <c r="OKJ90" s="61"/>
      <c r="OKK90" s="61"/>
      <c r="OKL90" s="61"/>
      <c r="OKM90" s="61"/>
      <c r="OKN90" s="61"/>
      <c r="OKO90" s="61"/>
      <c r="OKP90" s="61"/>
      <c r="OKQ90" s="61"/>
      <c r="OKR90" s="61"/>
      <c r="OKS90" s="61"/>
      <c r="OKT90" s="61"/>
      <c r="OKU90" s="61"/>
      <c r="OKV90" s="61"/>
      <c r="OKW90" s="61"/>
      <c r="OKX90" s="61"/>
      <c r="OKY90" s="61"/>
      <c r="OKZ90" s="61"/>
      <c r="OLA90" s="61"/>
      <c r="OLB90" s="61"/>
      <c r="OLC90" s="61"/>
      <c r="OLD90" s="61"/>
      <c r="OLE90" s="61"/>
      <c r="OLF90" s="61"/>
      <c r="OLG90" s="61"/>
      <c r="OLH90" s="61"/>
      <c r="OLI90" s="61"/>
      <c r="OLJ90" s="61"/>
      <c r="OLK90" s="61"/>
      <c r="OLL90" s="61"/>
      <c r="OLM90" s="61"/>
      <c r="OLN90" s="61"/>
      <c r="OLO90" s="61"/>
      <c r="OLP90" s="61"/>
      <c r="OLQ90" s="61"/>
      <c r="OLR90" s="61"/>
      <c r="OLS90" s="61"/>
      <c r="OLT90" s="61"/>
      <c r="OLU90" s="61"/>
      <c r="OLV90" s="61"/>
      <c r="OLW90" s="61"/>
      <c r="OLX90" s="61"/>
      <c r="OLY90" s="61"/>
      <c r="OLZ90" s="61"/>
      <c r="OMA90" s="61"/>
      <c r="OMB90" s="61"/>
      <c r="OMC90" s="61"/>
      <c r="OMD90" s="61"/>
      <c r="OME90" s="61"/>
      <c r="OMF90" s="61"/>
      <c r="OMG90" s="61"/>
      <c r="OMH90" s="61"/>
      <c r="OMI90" s="61"/>
      <c r="OMJ90" s="61"/>
      <c r="OMK90" s="61"/>
      <c r="OML90" s="61"/>
      <c r="OMM90" s="61"/>
      <c r="OMN90" s="61"/>
      <c r="OMO90" s="61"/>
      <c r="OMP90" s="61"/>
      <c r="OMQ90" s="61"/>
      <c r="OMR90" s="61"/>
      <c r="OMS90" s="61"/>
      <c r="OMT90" s="61"/>
      <c r="OMU90" s="61"/>
      <c r="OMV90" s="61"/>
      <c r="OMW90" s="61"/>
      <c r="OMX90" s="61"/>
      <c r="OMY90" s="61"/>
      <c r="OMZ90" s="61"/>
      <c r="ONA90" s="61"/>
      <c r="ONB90" s="61"/>
      <c r="ONC90" s="61"/>
      <c r="OND90" s="61"/>
      <c r="ONE90" s="61"/>
      <c r="ONF90" s="61"/>
      <c r="ONG90" s="61"/>
      <c r="ONH90" s="61"/>
      <c r="ONI90" s="61"/>
      <c r="ONJ90" s="61"/>
      <c r="ONK90" s="61"/>
      <c r="ONL90" s="61"/>
      <c r="ONM90" s="61"/>
      <c r="ONN90" s="61"/>
      <c r="ONO90" s="61"/>
      <c r="ONP90" s="61"/>
      <c r="ONQ90" s="61"/>
      <c r="ONR90" s="61"/>
      <c r="ONS90" s="61"/>
      <c r="ONT90" s="61"/>
      <c r="ONU90" s="61"/>
      <c r="ONV90" s="61"/>
      <c r="ONW90" s="61"/>
      <c r="ONX90" s="61"/>
      <c r="ONY90" s="61"/>
      <c r="ONZ90" s="61"/>
      <c r="OOA90" s="61"/>
      <c r="OOB90" s="61"/>
      <c r="OOC90" s="61"/>
      <c r="OOD90" s="61"/>
      <c r="OOE90" s="61"/>
      <c r="OOF90" s="61"/>
      <c r="OOG90" s="61"/>
      <c r="OOH90" s="61"/>
      <c r="OOI90" s="61"/>
      <c r="OOJ90" s="61"/>
      <c r="OOK90" s="61"/>
      <c r="OOL90" s="61"/>
      <c r="OOM90" s="61"/>
      <c r="OON90" s="61"/>
      <c r="OOO90" s="61"/>
      <c r="OOP90" s="61"/>
      <c r="OOQ90" s="61"/>
      <c r="OOR90" s="61"/>
      <c r="OOS90" s="61"/>
      <c r="OOT90" s="61"/>
      <c r="OOU90" s="61"/>
      <c r="OOV90" s="61"/>
      <c r="OOW90" s="61"/>
      <c r="OOX90" s="61"/>
      <c r="OOY90" s="61"/>
      <c r="OOZ90" s="61"/>
      <c r="OPA90" s="61"/>
      <c r="OPB90" s="61"/>
      <c r="OPC90" s="61"/>
      <c r="OPD90" s="61"/>
      <c r="OPE90" s="61"/>
      <c r="OPF90" s="61"/>
      <c r="OPG90" s="61"/>
      <c r="OPH90" s="61"/>
      <c r="OPI90" s="61"/>
      <c r="OPJ90" s="61"/>
      <c r="OPK90" s="61"/>
      <c r="OPL90" s="61"/>
      <c r="OPM90" s="61"/>
      <c r="OPN90" s="61"/>
      <c r="OPO90" s="61"/>
      <c r="OPP90" s="61"/>
      <c r="OPQ90" s="61"/>
      <c r="OPR90" s="61"/>
      <c r="OPS90" s="61"/>
      <c r="OPT90" s="61"/>
      <c r="OPU90" s="61"/>
      <c r="OPV90" s="61"/>
      <c r="OPW90" s="61"/>
      <c r="OPX90" s="61"/>
      <c r="OPY90" s="61"/>
      <c r="OPZ90" s="61"/>
      <c r="OQA90" s="61"/>
      <c r="OQB90" s="61"/>
      <c r="OQC90" s="61"/>
      <c r="OQD90" s="61"/>
      <c r="OQE90" s="61"/>
      <c r="OQF90" s="61"/>
      <c r="OQG90" s="61"/>
      <c r="OQH90" s="61"/>
      <c r="OQI90" s="61"/>
      <c r="OQJ90" s="61"/>
      <c r="OQK90" s="61"/>
      <c r="OQL90" s="61"/>
      <c r="OQM90" s="61"/>
      <c r="OQN90" s="61"/>
      <c r="OQO90" s="61"/>
      <c r="OQP90" s="61"/>
      <c r="OQQ90" s="61"/>
      <c r="OQR90" s="61"/>
      <c r="OQS90" s="61"/>
      <c r="OQT90" s="61"/>
      <c r="OQU90" s="61"/>
      <c r="OQV90" s="61"/>
      <c r="OQW90" s="61"/>
      <c r="OQX90" s="61"/>
      <c r="OQY90" s="61"/>
      <c r="OQZ90" s="61"/>
      <c r="ORA90" s="61"/>
      <c r="ORB90" s="61"/>
      <c r="ORC90" s="61"/>
      <c r="ORD90" s="61"/>
      <c r="ORE90" s="61"/>
      <c r="ORF90" s="61"/>
      <c r="ORG90" s="61"/>
      <c r="ORH90" s="61"/>
      <c r="ORI90" s="61"/>
      <c r="ORJ90" s="61"/>
      <c r="ORK90" s="61"/>
      <c r="ORL90" s="61"/>
      <c r="ORM90" s="61"/>
      <c r="ORN90" s="61"/>
      <c r="ORO90" s="61"/>
      <c r="ORP90" s="61"/>
      <c r="ORQ90" s="61"/>
      <c r="ORR90" s="61"/>
      <c r="ORS90" s="61"/>
      <c r="ORT90" s="61"/>
      <c r="ORU90" s="61"/>
      <c r="ORV90" s="61"/>
      <c r="ORW90" s="61"/>
      <c r="ORX90" s="61"/>
      <c r="ORY90" s="61"/>
      <c r="ORZ90" s="61"/>
      <c r="OSA90" s="61"/>
      <c r="OSB90" s="61"/>
      <c r="OSC90" s="61"/>
      <c r="OSD90" s="61"/>
      <c r="OSE90" s="61"/>
      <c r="OSF90" s="61"/>
      <c r="OSG90" s="61"/>
      <c r="OSH90" s="61"/>
      <c r="OSI90" s="61"/>
      <c r="OSJ90" s="61"/>
      <c r="OSK90" s="61"/>
      <c r="OSL90" s="61"/>
      <c r="OSM90" s="61"/>
      <c r="OSN90" s="61"/>
      <c r="OSO90" s="61"/>
      <c r="OSP90" s="61"/>
      <c r="OSQ90" s="61"/>
      <c r="OSR90" s="61"/>
      <c r="OSS90" s="61"/>
      <c r="OST90" s="61"/>
      <c r="OSU90" s="61"/>
      <c r="OSV90" s="61"/>
      <c r="OSW90" s="61"/>
      <c r="OSX90" s="61"/>
      <c r="OSY90" s="61"/>
      <c r="OSZ90" s="61"/>
      <c r="OTA90" s="61"/>
      <c r="OTB90" s="61"/>
      <c r="OTC90" s="61"/>
      <c r="OTD90" s="61"/>
      <c r="OTE90" s="61"/>
      <c r="OTF90" s="61"/>
      <c r="OTG90" s="61"/>
      <c r="OTH90" s="61"/>
      <c r="OTI90" s="61"/>
      <c r="OTJ90" s="61"/>
      <c r="OTK90" s="61"/>
      <c r="OTL90" s="61"/>
      <c r="OTM90" s="61"/>
      <c r="OTN90" s="61"/>
      <c r="OTO90" s="61"/>
      <c r="OTP90" s="61"/>
      <c r="OTQ90" s="61"/>
      <c r="OTR90" s="61"/>
      <c r="OTS90" s="61"/>
      <c r="OTT90" s="61"/>
      <c r="OTU90" s="61"/>
      <c r="OTV90" s="61"/>
      <c r="OTW90" s="61"/>
      <c r="OTX90" s="61"/>
      <c r="OTY90" s="61"/>
      <c r="OTZ90" s="61"/>
      <c r="OUA90" s="61"/>
      <c r="OUB90" s="61"/>
      <c r="OUC90" s="61"/>
      <c r="OUD90" s="61"/>
      <c r="OUE90" s="61"/>
      <c r="OUF90" s="61"/>
      <c r="OUG90" s="61"/>
      <c r="OUH90" s="61"/>
      <c r="OUI90" s="61"/>
      <c r="OUJ90" s="61"/>
      <c r="OUK90" s="61"/>
      <c r="OUL90" s="61"/>
      <c r="OUM90" s="61"/>
      <c r="OUN90" s="61"/>
      <c r="OUO90" s="61"/>
      <c r="OUP90" s="61"/>
      <c r="OUQ90" s="61"/>
      <c r="OUR90" s="61"/>
      <c r="OUS90" s="61"/>
      <c r="OUT90" s="61"/>
      <c r="OUU90" s="61"/>
      <c r="OUV90" s="61"/>
      <c r="OUW90" s="61"/>
      <c r="OUX90" s="61"/>
      <c r="OUY90" s="61"/>
      <c r="OUZ90" s="61"/>
      <c r="OVA90" s="61"/>
      <c r="OVB90" s="61"/>
      <c r="OVC90" s="61"/>
      <c r="OVD90" s="61"/>
      <c r="OVE90" s="61"/>
      <c r="OVF90" s="61"/>
      <c r="OVG90" s="61"/>
      <c r="OVH90" s="61"/>
      <c r="OVI90" s="61"/>
      <c r="OVJ90" s="61"/>
      <c r="OVK90" s="61"/>
      <c r="OVL90" s="61"/>
      <c r="OVM90" s="61"/>
      <c r="OVN90" s="61"/>
      <c r="OVO90" s="61"/>
      <c r="OVP90" s="61"/>
      <c r="OVQ90" s="61"/>
      <c r="OVR90" s="61"/>
      <c r="OVS90" s="61"/>
      <c r="OVT90" s="61"/>
      <c r="OVU90" s="61"/>
      <c r="OVV90" s="61"/>
      <c r="OVW90" s="61"/>
      <c r="OVX90" s="61"/>
      <c r="OVY90" s="61"/>
      <c r="OVZ90" s="61"/>
      <c r="OWA90" s="61"/>
      <c r="OWB90" s="61"/>
      <c r="OWC90" s="61"/>
      <c r="OWD90" s="61"/>
      <c r="OWE90" s="61"/>
      <c r="OWF90" s="61"/>
      <c r="OWG90" s="61"/>
      <c r="OWH90" s="61"/>
      <c r="OWI90" s="61"/>
      <c r="OWJ90" s="61"/>
      <c r="OWK90" s="61"/>
      <c r="OWL90" s="61"/>
      <c r="OWM90" s="61"/>
      <c r="OWN90" s="61"/>
      <c r="OWO90" s="61"/>
      <c r="OWP90" s="61"/>
      <c r="OWQ90" s="61"/>
      <c r="OWR90" s="61"/>
      <c r="OWS90" s="61"/>
      <c r="OWT90" s="61"/>
      <c r="OWU90" s="61"/>
      <c r="OWV90" s="61"/>
      <c r="OWW90" s="61"/>
      <c r="OWX90" s="61"/>
      <c r="OWY90" s="61"/>
      <c r="OWZ90" s="61"/>
      <c r="OXA90" s="61"/>
      <c r="OXB90" s="61"/>
      <c r="OXC90" s="61"/>
      <c r="OXD90" s="61"/>
      <c r="OXE90" s="61"/>
      <c r="OXF90" s="61"/>
      <c r="OXG90" s="61"/>
      <c r="OXH90" s="61"/>
      <c r="OXI90" s="61"/>
      <c r="OXJ90" s="61"/>
      <c r="OXK90" s="61"/>
      <c r="OXL90" s="61"/>
      <c r="OXM90" s="61"/>
      <c r="OXN90" s="61"/>
      <c r="OXO90" s="61"/>
      <c r="OXP90" s="61"/>
      <c r="OXQ90" s="61"/>
      <c r="OXR90" s="61"/>
      <c r="OXS90" s="61"/>
      <c r="OXT90" s="61"/>
      <c r="OXU90" s="61"/>
      <c r="OXV90" s="61"/>
      <c r="OXW90" s="61"/>
      <c r="OXX90" s="61"/>
      <c r="OXY90" s="61"/>
      <c r="OXZ90" s="61"/>
      <c r="OYA90" s="61"/>
      <c r="OYB90" s="61"/>
      <c r="OYC90" s="61"/>
      <c r="OYD90" s="61"/>
      <c r="OYE90" s="61"/>
      <c r="OYF90" s="61"/>
      <c r="OYG90" s="61"/>
      <c r="OYH90" s="61"/>
      <c r="OYI90" s="61"/>
      <c r="OYJ90" s="61"/>
      <c r="OYK90" s="61"/>
      <c r="OYL90" s="61"/>
      <c r="OYM90" s="61"/>
      <c r="OYN90" s="61"/>
      <c r="OYO90" s="61"/>
      <c r="OYP90" s="61"/>
      <c r="OYQ90" s="61"/>
      <c r="OYR90" s="61"/>
      <c r="OYS90" s="61"/>
      <c r="OYT90" s="61"/>
      <c r="OYU90" s="61"/>
      <c r="OYV90" s="61"/>
      <c r="OYW90" s="61"/>
      <c r="OYX90" s="61"/>
      <c r="OYY90" s="61"/>
      <c r="OYZ90" s="61"/>
      <c r="OZA90" s="61"/>
      <c r="OZB90" s="61"/>
      <c r="OZC90" s="61"/>
      <c r="OZD90" s="61"/>
      <c r="OZE90" s="61"/>
      <c r="OZF90" s="61"/>
      <c r="OZG90" s="61"/>
      <c r="OZH90" s="61"/>
      <c r="OZI90" s="61"/>
      <c r="OZJ90" s="61"/>
      <c r="OZK90" s="61"/>
      <c r="OZL90" s="61"/>
      <c r="OZM90" s="61"/>
      <c r="OZN90" s="61"/>
      <c r="OZO90" s="61"/>
      <c r="OZP90" s="61"/>
      <c r="OZQ90" s="61"/>
      <c r="OZR90" s="61"/>
      <c r="OZS90" s="61"/>
      <c r="OZT90" s="61"/>
      <c r="OZU90" s="61"/>
      <c r="OZV90" s="61"/>
      <c r="OZW90" s="61"/>
      <c r="OZX90" s="61"/>
      <c r="OZY90" s="61"/>
      <c r="OZZ90" s="61"/>
      <c r="PAA90" s="61"/>
      <c r="PAB90" s="61"/>
      <c r="PAC90" s="61"/>
      <c r="PAD90" s="61"/>
      <c r="PAE90" s="61"/>
      <c r="PAF90" s="61"/>
      <c r="PAG90" s="61"/>
      <c r="PAH90" s="61"/>
      <c r="PAI90" s="61"/>
      <c r="PAJ90" s="61"/>
      <c r="PAK90" s="61"/>
      <c r="PAL90" s="61"/>
      <c r="PAM90" s="61"/>
      <c r="PAN90" s="61"/>
      <c r="PAO90" s="61"/>
      <c r="PAP90" s="61"/>
      <c r="PAQ90" s="61"/>
      <c r="PAR90" s="61"/>
      <c r="PAS90" s="61"/>
      <c r="PAT90" s="61"/>
      <c r="PAU90" s="61"/>
      <c r="PAV90" s="61"/>
      <c r="PAW90" s="61"/>
      <c r="PAX90" s="61"/>
      <c r="PAY90" s="61"/>
      <c r="PAZ90" s="61"/>
      <c r="PBA90" s="61"/>
      <c r="PBB90" s="61"/>
      <c r="PBC90" s="61"/>
      <c r="PBD90" s="61"/>
      <c r="PBE90" s="61"/>
      <c r="PBF90" s="61"/>
      <c r="PBG90" s="61"/>
      <c r="PBH90" s="61"/>
      <c r="PBI90" s="61"/>
      <c r="PBJ90" s="61"/>
      <c r="PBK90" s="61"/>
      <c r="PBL90" s="61"/>
      <c r="PBM90" s="61"/>
      <c r="PBN90" s="61"/>
      <c r="PBO90" s="61"/>
      <c r="PBP90" s="61"/>
      <c r="PBQ90" s="61"/>
      <c r="PBR90" s="61"/>
      <c r="PBS90" s="61"/>
      <c r="PBT90" s="61"/>
      <c r="PBU90" s="61"/>
      <c r="PBV90" s="61"/>
      <c r="PBW90" s="61"/>
      <c r="PBX90" s="61"/>
      <c r="PBY90" s="61"/>
      <c r="PBZ90" s="61"/>
      <c r="PCA90" s="61"/>
      <c r="PCB90" s="61"/>
      <c r="PCC90" s="61"/>
      <c r="PCD90" s="61"/>
      <c r="PCE90" s="61"/>
      <c r="PCF90" s="61"/>
      <c r="PCG90" s="61"/>
      <c r="PCH90" s="61"/>
      <c r="PCI90" s="61"/>
      <c r="PCJ90" s="61"/>
      <c r="PCK90" s="61"/>
      <c r="PCL90" s="61"/>
      <c r="PCM90" s="61"/>
      <c r="PCN90" s="61"/>
      <c r="PCO90" s="61"/>
      <c r="PCP90" s="61"/>
      <c r="PCQ90" s="61"/>
      <c r="PCR90" s="61"/>
      <c r="PCS90" s="61"/>
      <c r="PCT90" s="61"/>
      <c r="PCU90" s="61"/>
      <c r="PCV90" s="61"/>
      <c r="PCW90" s="61"/>
      <c r="PCX90" s="61"/>
      <c r="PCY90" s="61"/>
      <c r="PCZ90" s="61"/>
      <c r="PDA90" s="61"/>
      <c r="PDB90" s="61"/>
      <c r="PDC90" s="61"/>
      <c r="PDD90" s="61"/>
      <c r="PDE90" s="61"/>
      <c r="PDF90" s="61"/>
      <c r="PDG90" s="61"/>
      <c r="PDH90" s="61"/>
      <c r="PDI90" s="61"/>
      <c r="PDJ90" s="61"/>
      <c r="PDK90" s="61"/>
      <c r="PDL90" s="61"/>
      <c r="PDM90" s="61"/>
      <c r="PDN90" s="61"/>
      <c r="PDO90" s="61"/>
      <c r="PDP90" s="61"/>
      <c r="PDQ90" s="61"/>
      <c r="PDR90" s="61"/>
      <c r="PDS90" s="61"/>
      <c r="PDT90" s="61"/>
      <c r="PDU90" s="61"/>
      <c r="PDV90" s="61"/>
      <c r="PDW90" s="61"/>
      <c r="PDX90" s="61"/>
      <c r="PDY90" s="61"/>
      <c r="PDZ90" s="61"/>
      <c r="PEA90" s="61"/>
      <c r="PEB90" s="61"/>
      <c r="PEC90" s="61"/>
      <c r="PED90" s="61"/>
      <c r="PEE90" s="61"/>
      <c r="PEF90" s="61"/>
      <c r="PEG90" s="61"/>
      <c r="PEH90" s="61"/>
      <c r="PEI90" s="61"/>
      <c r="PEJ90" s="61"/>
      <c r="PEK90" s="61"/>
      <c r="PEL90" s="61"/>
      <c r="PEM90" s="61"/>
      <c r="PEN90" s="61"/>
      <c r="PEO90" s="61"/>
      <c r="PEP90" s="61"/>
      <c r="PEQ90" s="61"/>
      <c r="PER90" s="61"/>
      <c r="PES90" s="61"/>
      <c r="PET90" s="61"/>
      <c r="PEU90" s="61"/>
      <c r="PEV90" s="61"/>
      <c r="PEW90" s="61"/>
      <c r="PEX90" s="61"/>
      <c r="PEY90" s="61"/>
      <c r="PEZ90" s="61"/>
      <c r="PFA90" s="61"/>
      <c r="PFB90" s="61"/>
      <c r="PFC90" s="61"/>
      <c r="PFD90" s="61"/>
      <c r="PFE90" s="61"/>
      <c r="PFF90" s="61"/>
      <c r="PFG90" s="61"/>
      <c r="PFH90" s="61"/>
      <c r="PFI90" s="61"/>
      <c r="PFJ90" s="61"/>
      <c r="PFK90" s="61"/>
      <c r="PFL90" s="61"/>
      <c r="PFM90" s="61"/>
      <c r="PFN90" s="61"/>
      <c r="PFO90" s="61"/>
      <c r="PFP90" s="61"/>
      <c r="PFQ90" s="61"/>
      <c r="PFR90" s="61"/>
      <c r="PFS90" s="61"/>
      <c r="PFT90" s="61"/>
      <c r="PFU90" s="61"/>
      <c r="PFV90" s="61"/>
      <c r="PFW90" s="61"/>
      <c r="PFX90" s="61"/>
      <c r="PFY90" s="61"/>
      <c r="PFZ90" s="61"/>
      <c r="PGA90" s="61"/>
      <c r="PGB90" s="61"/>
      <c r="PGC90" s="61"/>
      <c r="PGD90" s="61"/>
      <c r="PGE90" s="61"/>
      <c r="PGF90" s="61"/>
      <c r="PGG90" s="61"/>
      <c r="PGH90" s="61"/>
      <c r="PGI90" s="61"/>
      <c r="PGJ90" s="61"/>
      <c r="PGK90" s="61"/>
      <c r="PGL90" s="61"/>
      <c r="PGM90" s="61"/>
      <c r="PGN90" s="61"/>
      <c r="PGO90" s="61"/>
      <c r="PGP90" s="61"/>
      <c r="PGQ90" s="61"/>
      <c r="PGR90" s="61"/>
      <c r="PGS90" s="61"/>
      <c r="PGT90" s="61"/>
      <c r="PGU90" s="61"/>
      <c r="PGV90" s="61"/>
      <c r="PGW90" s="61"/>
      <c r="PGX90" s="61"/>
      <c r="PGY90" s="61"/>
      <c r="PGZ90" s="61"/>
      <c r="PHA90" s="61"/>
      <c r="PHB90" s="61"/>
      <c r="PHC90" s="61"/>
      <c r="PHD90" s="61"/>
      <c r="PHE90" s="61"/>
      <c r="PHF90" s="61"/>
      <c r="PHG90" s="61"/>
      <c r="PHH90" s="61"/>
      <c r="PHI90" s="61"/>
      <c r="PHJ90" s="61"/>
      <c r="PHK90" s="61"/>
      <c r="PHL90" s="61"/>
      <c r="PHM90" s="61"/>
      <c r="PHN90" s="61"/>
      <c r="PHO90" s="61"/>
      <c r="PHP90" s="61"/>
      <c r="PHQ90" s="61"/>
      <c r="PHR90" s="61"/>
      <c r="PHS90" s="61"/>
      <c r="PHT90" s="61"/>
      <c r="PHU90" s="61"/>
      <c r="PHV90" s="61"/>
      <c r="PHW90" s="61"/>
      <c r="PHX90" s="61"/>
      <c r="PHY90" s="61"/>
      <c r="PHZ90" s="61"/>
      <c r="PIA90" s="61"/>
      <c r="PIB90" s="61"/>
      <c r="PIC90" s="61"/>
      <c r="PID90" s="61"/>
      <c r="PIE90" s="61"/>
      <c r="PIF90" s="61"/>
      <c r="PIG90" s="61"/>
      <c r="PIH90" s="61"/>
      <c r="PII90" s="61"/>
      <c r="PIJ90" s="61"/>
      <c r="PIK90" s="61"/>
      <c r="PIL90" s="61"/>
      <c r="PIM90" s="61"/>
      <c r="PIN90" s="61"/>
      <c r="PIO90" s="61"/>
      <c r="PIP90" s="61"/>
      <c r="PIQ90" s="61"/>
      <c r="PIR90" s="61"/>
      <c r="PIS90" s="61"/>
      <c r="PIT90" s="61"/>
      <c r="PIU90" s="61"/>
      <c r="PIV90" s="61"/>
      <c r="PIW90" s="61"/>
      <c r="PIX90" s="61"/>
      <c r="PIY90" s="61"/>
      <c r="PIZ90" s="61"/>
      <c r="PJA90" s="61"/>
      <c r="PJB90" s="61"/>
      <c r="PJC90" s="61"/>
      <c r="PJD90" s="61"/>
      <c r="PJE90" s="61"/>
      <c r="PJF90" s="61"/>
      <c r="PJG90" s="61"/>
      <c r="PJH90" s="61"/>
      <c r="PJI90" s="61"/>
      <c r="PJJ90" s="61"/>
      <c r="PJK90" s="61"/>
      <c r="PJL90" s="61"/>
      <c r="PJM90" s="61"/>
      <c r="PJN90" s="61"/>
      <c r="PJO90" s="61"/>
      <c r="PJP90" s="61"/>
      <c r="PJQ90" s="61"/>
      <c r="PJR90" s="61"/>
      <c r="PJS90" s="61"/>
      <c r="PJT90" s="61"/>
      <c r="PJU90" s="61"/>
      <c r="PJV90" s="61"/>
      <c r="PJW90" s="61"/>
      <c r="PJX90" s="61"/>
      <c r="PJY90" s="61"/>
      <c r="PJZ90" s="61"/>
      <c r="PKA90" s="61"/>
      <c r="PKB90" s="61"/>
      <c r="PKC90" s="61"/>
      <c r="PKD90" s="61"/>
      <c r="PKE90" s="61"/>
      <c r="PKF90" s="61"/>
      <c r="PKG90" s="61"/>
      <c r="PKH90" s="61"/>
      <c r="PKI90" s="61"/>
      <c r="PKJ90" s="61"/>
      <c r="PKK90" s="61"/>
      <c r="PKL90" s="61"/>
      <c r="PKM90" s="61"/>
      <c r="PKN90" s="61"/>
      <c r="PKO90" s="61"/>
      <c r="PKP90" s="61"/>
      <c r="PKQ90" s="61"/>
      <c r="PKR90" s="61"/>
      <c r="PKS90" s="61"/>
      <c r="PKT90" s="61"/>
      <c r="PKU90" s="61"/>
      <c r="PKV90" s="61"/>
      <c r="PKW90" s="61"/>
      <c r="PKX90" s="61"/>
      <c r="PKY90" s="61"/>
      <c r="PKZ90" s="61"/>
      <c r="PLA90" s="61"/>
      <c r="PLB90" s="61"/>
      <c r="PLC90" s="61"/>
      <c r="PLD90" s="61"/>
      <c r="PLE90" s="61"/>
      <c r="PLF90" s="61"/>
      <c r="PLG90" s="61"/>
      <c r="PLH90" s="61"/>
      <c r="PLI90" s="61"/>
      <c r="PLJ90" s="61"/>
      <c r="PLK90" s="61"/>
      <c r="PLL90" s="61"/>
      <c r="PLM90" s="61"/>
      <c r="PLN90" s="61"/>
      <c r="PLO90" s="61"/>
      <c r="PLP90" s="61"/>
      <c r="PLQ90" s="61"/>
      <c r="PLR90" s="61"/>
      <c r="PLS90" s="61"/>
      <c r="PLT90" s="61"/>
      <c r="PLU90" s="61"/>
      <c r="PLV90" s="61"/>
      <c r="PLW90" s="61"/>
      <c r="PLX90" s="61"/>
      <c r="PLY90" s="61"/>
      <c r="PLZ90" s="61"/>
      <c r="PMA90" s="61"/>
      <c r="PMB90" s="61"/>
      <c r="PMC90" s="61"/>
      <c r="PMD90" s="61"/>
      <c r="PME90" s="61"/>
      <c r="PMF90" s="61"/>
      <c r="PMG90" s="61"/>
      <c r="PMH90" s="61"/>
      <c r="PMI90" s="61"/>
      <c r="PMJ90" s="61"/>
      <c r="PMK90" s="61"/>
      <c r="PML90" s="61"/>
      <c r="PMM90" s="61"/>
      <c r="PMN90" s="61"/>
      <c r="PMO90" s="61"/>
      <c r="PMP90" s="61"/>
      <c r="PMQ90" s="61"/>
      <c r="PMR90" s="61"/>
      <c r="PMS90" s="61"/>
      <c r="PMT90" s="61"/>
      <c r="PMU90" s="61"/>
      <c r="PMV90" s="61"/>
      <c r="PMW90" s="61"/>
      <c r="PMX90" s="61"/>
      <c r="PMY90" s="61"/>
      <c r="PMZ90" s="61"/>
      <c r="PNA90" s="61"/>
      <c r="PNB90" s="61"/>
      <c r="PNC90" s="61"/>
      <c r="PND90" s="61"/>
      <c r="PNE90" s="61"/>
      <c r="PNF90" s="61"/>
      <c r="PNG90" s="61"/>
      <c r="PNH90" s="61"/>
      <c r="PNI90" s="61"/>
      <c r="PNJ90" s="61"/>
      <c r="PNK90" s="61"/>
      <c r="PNL90" s="61"/>
      <c r="PNM90" s="61"/>
      <c r="PNN90" s="61"/>
      <c r="PNO90" s="61"/>
      <c r="PNP90" s="61"/>
      <c r="PNQ90" s="61"/>
      <c r="PNR90" s="61"/>
      <c r="PNS90" s="61"/>
      <c r="PNT90" s="61"/>
      <c r="PNU90" s="61"/>
      <c r="PNV90" s="61"/>
      <c r="PNW90" s="61"/>
      <c r="PNX90" s="61"/>
      <c r="PNY90" s="61"/>
      <c r="PNZ90" s="61"/>
      <c r="POA90" s="61"/>
      <c r="POB90" s="61"/>
      <c r="POC90" s="61"/>
      <c r="POD90" s="61"/>
      <c r="POE90" s="61"/>
      <c r="POF90" s="61"/>
      <c r="POG90" s="61"/>
      <c r="POH90" s="61"/>
      <c r="POI90" s="61"/>
      <c r="POJ90" s="61"/>
      <c r="POK90" s="61"/>
      <c r="POL90" s="61"/>
      <c r="POM90" s="61"/>
      <c r="PON90" s="61"/>
      <c r="POO90" s="61"/>
      <c r="POP90" s="61"/>
      <c r="POQ90" s="61"/>
      <c r="POR90" s="61"/>
      <c r="POS90" s="61"/>
      <c r="POT90" s="61"/>
      <c r="POU90" s="61"/>
      <c r="POV90" s="61"/>
      <c r="POW90" s="61"/>
      <c r="POX90" s="61"/>
      <c r="POY90" s="61"/>
      <c r="POZ90" s="61"/>
      <c r="PPA90" s="61"/>
      <c r="PPB90" s="61"/>
      <c r="PPC90" s="61"/>
      <c r="PPD90" s="61"/>
      <c r="PPE90" s="61"/>
      <c r="PPF90" s="61"/>
      <c r="PPG90" s="61"/>
      <c r="PPH90" s="61"/>
      <c r="PPI90" s="61"/>
      <c r="PPJ90" s="61"/>
      <c r="PPK90" s="61"/>
      <c r="PPL90" s="61"/>
      <c r="PPM90" s="61"/>
      <c r="PPN90" s="61"/>
      <c r="PPO90" s="61"/>
      <c r="PPP90" s="61"/>
      <c r="PPQ90" s="61"/>
      <c r="PPR90" s="61"/>
      <c r="PPS90" s="61"/>
      <c r="PPT90" s="61"/>
      <c r="PPU90" s="61"/>
      <c r="PPV90" s="61"/>
      <c r="PPW90" s="61"/>
      <c r="PPX90" s="61"/>
      <c r="PPY90" s="61"/>
      <c r="PPZ90" s="61"/>
      <c r="PQA90" s="61"/>
      <c r="PQB90" s="61"/>
      <c r="PQC90" s="61"/>
      <c r="PQD90" s="61"/>
      <c r="PQE90" s="61"/>
      <c r="PQF90" s="61"/>
      <c r="PQG90" s="61"/>
      <c r="PQH90" s="61"/>
      <c r="PQI90" s="61"/>
      <c r="PQJ90" s="61"/>
      <c r="PQK90" s="61"/>
      <c r="PQL90" s="61"/>
      <c r="PQM90" s="61"/>
      <c r="PQN90" s="61"/>
      <c r="PQO90" s="61"/>
      <c r="PQP90" s="61"/>
      <c r="PQQ90" s="61"/>
      <c r="PQR90" s="61"/>
      <c r="PQS90" s="61"/>
      <c r="PQT90" s="61"/>
      <c r="PQU90" s="61"/>
      <c r="PQV90" s="61"/>
      <c r="PQW90" s="61"/>
      <c r="PQX90" s="61"/>
      <c r="PQY90" s="61"/>
      <c r="PQZ90" s="61"/>
      <c r="PRA90" s="61"/>
      <c r="PRB90" s="61"/>
      <c r="PRC90" s="61"/>
      <c r="PRD90" s="61"/>
      <c r="PRE90" s="61"/>
      <c r="PRF90" s="61"/>
      <c r="PRG90" s="61"/>
      <c r="PRH90" s="61"/>
      <c r="PRI90" s="61"/>
      <c r="PRJ90" s="61"/>
      <c r="PRK90" s="61"/>
      <c r="PRL90" s="61"/>
      <c r="PRM90" s="61"/>
      <c r="PRN90" s="61"/>
      <c r="PRO90" s="61"/>
      <c r="PRP90" s="61"/>
      <c r="PRQ90" s="61"/>
      <c r="PRR90" s="61"/>
      <c r="PRS90" s="61"/>
      <c r="PRT90" s="61"/>
      <c r="PRU90" s="61"/>
      <c r="PRV90" s="61"/>
      <c r="PRW90" s="61"/>
      <c r="PRX90" s="61"/>
      <c r="PRY90" s="61"/>
      <c r="PRZ90" s="61"/>
      <c r="PSA90" s="61"/>
      <c r="PSB90" s="61"/>
      <c r="PSC90" s="61"/>
      <c r="PSD90" s="61"/>
      <c r="PSE90" s="61"/>
      <c r="PSF90" s="61"/>
      <c r="PSG90" s="61"/>
      <c r="PSH90" s="61"/>
      <c r="PSI90" s="61"/>
      <c r="PSJ90" s="61"/>
      <c r="PSK90" s="61"/>
      <c r="PSL90" s="61"/>
      <c r="PSM90" s="61"/>
      <c r="PSN90" s="61"/>
      <c r="PSO90" s="61"/>
      <c r="PSP90" s="61"/>
      <c r="PSQ90" s="61"/>
      <c r="PSR90" s="61"/>
      <c r="PSS90" s="61"/>
      <c r="PST90" s="61"/>
      <c r="PSU90" s="61"/>
      <c r="PSV90" s="61"/>
      <c r="PSW90" s="61"/>
      <c r="PSX90" s="61"/>
      <c r="PSY90" s="61"/>
      <c r="PSZ90" s="61"/>
      <c r="PTA90" s="61"/>
      <c r="PTB90" s="61"/>
      <c r="PTC90" s="61"/>
      <c r="PTD90" s="61"/>
      <c r="PTE90" s="61"/>
      <c r="PTF90" s="61"/>
      <c r="PTG90" s="61"/>
      <c r="PTH90" s="61"/>
      <c r="PTI90" s="61"/>
      <c r="PTJ90" s="61"/>
      <c r="PTK90" s="61"/>
      <c r="PTL90" s="61"/>
      <c r="PTM90" s="61"/>
      <c r="PTN90" s="61"/>
      <c r="PTO90" s="61"/>
      <c r="PTP90" s="61"/>
      <c r="PTQ90" s="61"/>
      <c r="PTR90" s="61"/>
      <c r="PTS90" s="61"/>
      <c r="PTT90" s="61"/>
      <c r="PTU90" s="61"/>
      <c r="PTV90" s="61"/>
      <c r="PTW90" s="61"/>
      <c r="PTX90" s="61"/>
      <c r="PTY90" s="61"/>
      <c r="PTZ90" s="61"/>
      <c r="PUA90" s="61"/>
      <c r="PUB90" s="61"/>
      <c r="PUC90" s="61"/>
      <c r="PUD90" s="61"/>
      <c r="PUE90" s="61"/>
      <c r="PUF90" s="61"/>
      <c r="PUG90" s="61"/>
      <c r="PUH90" s="61"/>
      <c r="PUI90" s="61"/>
      <c r="PUJ90" s="61"/>
      <c r="PUK90" s="61"/>
      <c r="PUL90" s="61"/>
      <c r="PUM90" s="61"/>
      <c r="PUN90" s="61"/>
      <c r="PUO90" s="61"/>
      <c r="PUP90" s="61"/>
      <c r="PUQ90" s="61"/>
      <c r="PUR90" s="61"/>
      <c r="PUS90" s="61"/>
      <c r="PUT90" s="61"/>
      <c r="PUU90" s="61"/>
      <c r="PUV90" s="61"/>
      <c r="PUW90" s="61"/>
      <c r="PUX90" s="61"/>
      <c r="PUY90" s="61"/>
      <c r="PUZ90" s="61"/>
      <c r="PVA90" s="61"/>
      <c r="PVB90" s="61"/>
      <c r="PVC90" s="61"/>
      <c r="PVD90" s="61"/>
      <c r="PVE90" s="61"/>
      <c r="PVF90" s="61"/>
      <c r="PVG90" s="61"/>
      <c r="PVH90" s="61"/>
      <c r="PVI90" s="61"/>
      <c r="PVJ90" s="61"/>
      <c r="PVK90" s="61"/>
      <c r="PVL90" s="61"/>
      <c r="PVM90" s="61"/>
      <c r="PVN90" s="61"/>
      <c r="PVO90" s="61"/>
      <c r="PVP90" s="61"/>
      <c r="PVQ90" s="61"/>
      <c r="PVR90" s="61"/>
      <c r="PVS90" s="61"/>
      <c r="PVT90" s="61"/>
      <c r="PVU90" s="61"/>
      <c r="PVV90" s="61"/>
      <c r="PVW90" s="61"/>
      <c r="PVX90" s="61"/>
      <c r="PVY90" s="61"/>
      <c r="PVZ90" s="61"/>
      <c r="PWA90" s="61"/>
      <c r="PWB90" s="61"/>
      <c r="PWC90" s="61"/>
      <c r="PWD90" s="61"/>
      <c r="PWE90" s="61"/>
      <c r="PWF90" s="61"/>
      <c r="PWG90" s="61"/>
      <c r="PWH90" s="61"/>
      <c r="PWI90" s="61"/>
      <c r="PWJ90" s="61"/>
      <c r="PWK90" s="61"/>
      <c r="PWL90" s="61"/>
      <c r="PWM90" s="61"/>
      <c r="PWN90" s="61"/>
      <c r="PWO90" s="61"/>
      <c r="PWP90" s="61"/>
      <c r="PWQ90" s="61"/>
      <c r="PWR90" s="61"/>
      <c r="PWS90" s="61"/>
      <c r="PWT90" s="61"/>
      <c r="PWU90" s="61"/>
      <c r="PWV90" s="61"/>
      <c r="PWW90" s="61"/>
      <c r="PWX90" s="61"/>
      <c r="PWY90" s="61"/>
      <c r="PWZ90" s="61"/>
      <c r="PXA90" s="61"/>
      <c r="PXB90" s="61"/>
      <c r="PXC90" s="61"/>
      <c r="PXD90" s="61"/>
      <c r="PXE90" s="61"/>
      <c r="PXF90" s="61"/>
      <c r="PXG90" s="61"/>
      <c r="PXH90" s="61"/>
      <c r="PXI90" s="61"/>
      <c r="PXJ90" s="61"/>
      <c r="PXK90" s="61"/>
      <c r="PXL90" s="61"/>
      <c r="PXM90" s="61"/>
      <c r="PXN90" s="61"/>
      <c r="PXO90" s="61"/>
      <c r="PXP90" s="61"/>
      <c r="PXQ90" s="61"/>
      <c r="PXR90" s="61"/>
      <c r="PXS90" s="61"/>
      <c r="PXT90" s="61"/>
      <c r="PXU90" s="61"/>
      <c r="PXV90" s="61"/>
      <c r="PXW90" s="61"/>
      <c r="PXX90" s="61"/>
      <c r="PXY90" s="61"/>
      <c r="PXZ90" s="61"/>
      <c r="PYA90" s="61"/>
      <c r="PYB90" s="61"/>
      <c r="PYC90" s="61"/>
      <c r="PYD90" s="61"/>
      <c r="PYE90" s="61"/>
      <c r="PYF90" s="61"/>
      <c r="PYG90" s="61"/>
      <c r="PYH90" s="61"/>
      <c r="PYI90" s="61"/>
      <c r="PYJ90" s="61"/>
      <c r="PYK90" s="61"/>
      <c r="PYL90" s="61"/>
      <c r="PYM90" s="61"/>
      <c r="PYN90" s="61"/>
      <c r="PYO90" s="61"/>
      <c r="PYP90" s="61"/>
      <c r="PYQ90" s="61"/>
      <c r="PYR90" s="61"/>
      <c r="PYS90" s="61"/>
      <c r="PYT90" s="61"/>
      <c r="PYU90" s="61"/>
      <c r="PYV90" s="61"/>
      <c r="PYW90" s="61"/>
      <c r="PYX90" s="61"/>
      <c r="PYY90" s="61"/>
      <c r="PYZ90" s="61"/>
      <c r="PZA90" s="61"/>
      <c r="PZB90" s="61"/>
      <c r="PZC90" s="61"/>
      <c r="PZD90" s="61"/>
      <c r="PZE90" s="61"/>
      <c r="PZF90" s="61"/>
      <c r="PZG90" s="61"/>
      <c r="PZH90" s="61"/>
      <c r="PZI90" s="61"/>
      <c r="PZJ90" s="61"/>
      <c r="PZK90" s="61"/>
      <c r="PZL90" s="61"/>
      <c r="PZM90" s="61"/>
      <c r="PZN90" s="61"/>
      <c r="PZO90" s="61"/>
      <c r="PZP90" s="61"/>
      <c r="PZQ90" s="61"/>
      <c r="PZR90" s="61"/>
      <c r="PZS90" s="61"/>
      <c r="PZT90" s="61"/>
      <c r="PZU90" s="61"/>
      <c r="PZV90" s="61"/>
      <c r="PZW90" s="61"/>
      <c r="PZX90" s="61"/>
      <c r="PZY90" s="61"/>
      <c r="PZZ90" s="61"/>
      <c r="QAA90" s="61"/>
      <c r="QAB90" s="61"/>
      <c r="QAC90" s="61"/>
      <c r="QAD90" s="61"/>
      <c r="QAE90" s="61"/>
      <c r="QAF90" s="61"/>
      <c r="QAG90" s="61"/>
      <c r="QAH90" s="61"/>
      <c r="QAI90" s="61"/>
      <c r="QAJ90" s="61"/>
      <c r="QAK90" s="61"/>
      <c r="QAL90" s="61"/>
      <c r="QAM90" s="61"/>
      <c r="QAN90" s="61"/>
      <c r="QAO90" s="61"/>
      <c r="QAP90" s="61"/>
      <c r="QAQ90" s="61"/>
      <c r="QAR90" s="61"/>
      <c r="QAS90" s="61"/>
      <c r="QAT90" s="61"/>
      <c r="QAU90" s="61"/>
      <c r="QAV90" s="61"/>
      <c r="QAW90" s="61"/>
      <c r="QAX90" s="61"/>
      <c r="QAY90" s="61"/>
      <c r="QAZ90" s="61"/>
      <c r="QBA90" s="61"/>
      <c r="QBB90" s="61"/>
      <c r="QBC90" s="61"/>
      <c r="QBD90" s="61"/>
      <c r="QBE90" s="61"/>
      <c r="QBF90" s="61"/>
      <c r="QBG90" s="61"/>
      <c r="QBH90" s="61"/>
      <c r="QBI90" s="61"/>
      <c r="QBJ90" s="61"/>
      <c r="QBK90" s="61"/>
      <c r="QBL90" s="61"/>
      <c r="QBM90" s="61"/>
      <c r="QBN90" s="61"/>
      <c r="QBO90" s="61"/>
      <c r="QBP90" s="61"/>
      <c r="QBQ90" s="61"/>
      <c r="QBR90" s="61"/>
      <c r="QBS90" s="61"/>
      <c r="QBT90" s="61"/>
      <c r="QBU90" s="61"/>
      <c r="QBV90" s="61"/>
      <c r="QBW90" s="61"/>
      <c r="QBX90" s="61"/>
      <c r="QBY90" s="61"/>
      <c r="QBZ90" s="61"/>
      <c r="QCA90" s="61"/>
      <c r="QCB90" s="61"/>
      <c r="QCC90" s="61"/>
      <c r="QCD90" s="61"/>
      <c r="QCE90" s="61"/>
      <c r="QCF90" s="61"/>
      <c r="QCG90" s="61"/>
      <c r="QCH90" s="61"/>
      <c r="QCI90" s="61"/>
      <c r="QCJ90" s="61"/>
      <c r="QCK90" s="61"/>
      <c r="QCL90" s="61"/>
      <c r="QCM90" s="61"/>
      <c r="QCN90" s="61"/>
      <c r="QCO90" s="61"/>
      <c r="QCP90" s="61"/>
      <c r="QCQ90" s="61"/>
      <c r="QCR90" s="61"/>
      <c r="QCS90" s="61"/>
      <c r="QCT90" s="61"/>
      <c r="QCU90" s="61"/>
      <c r="QCV90" s="61"/>
      <c r="QCW90" s="61"/>
      <c r="QCX90" s="61"/>
      <c r="QCY90" s="61"/>
      <c r="QCZ90" s="61"/>
      <c r="QDA90" s="61"/>
      <c r="QDB90" s="61"/>
      <c r="QDC90" s="61"/>
      <c r="QDD90" s="61"/>
      <c r="QDE90" s="61"/>
      <c r="QDF90" s="61"/>
      <c r="QDG90" s="61"/>
      <c r="QDH90" s="61"/>
      <c r="QDI90" s="61"/>
      <c r="QDJ90" s="61"/>
      <c r="QDK90" s="61"/>
      <c r="QDL90" s="61"/>
      <c r="QDM90" s="61"/>
      <c r="QDN90" s="61"/>
      <c r="QDO90" s="61"/>
      <c r="QDP90" s="61"/>
      <c r="QDQ90" s="61"/>
      <c r="QDR90" s="61"/>
      <c r="QDS90" s="61"/>
      <c r="QDT90" s="61"/>
      <c r="QDU90" s="61"/>
      <c r="QDV90" s="61"/>
      <c r="QDW90" s="61"/>
      <c r="QDX90" s="61"/>
      <c r="QDY90" s="61"/>
      <c r="QDZ90" s="61"/>
      <c r="QEA90" s="61"/>
      <c r="QEB90" s="61"/>
      <c r="QEC90" s="61"/>
      <c r="QED90" s="61"/>
      <c r="QEE90" s="61"/>
      <c r="QEF90" s="61"/>
      <c r="QEG90" s="61"/>
      <c r="QEH90" s="61"/>
      <c r="QEI90" s="61"/>
      <c r="QEJ90" s="61"/>
      <c r="QEK90" s="61"/>
      <c r="QEL90" s="61"/>
      <c r="QEM90" s="61"/>
      <c r="QEN90" s="61"/>
      <c r="QEO90" s="61"/>
      <c r="QEP90" s="61"/>
      <c r="QEQ90" s="61"/>
      <c r="QER90" s="61"/>
      <c r="QES90" s="61"/>
      <c r="QET90" s="61"/>
      <c r="QEU90" s="61"/>
      <c r="QEV90" s="61"/>
      <c r="QEW90" s="61"/>
      <c r="QEX90" s="61"/>
      <c r="QEY90" s="61"/>
      <c r="QEZ90" s="61"/>
      <c r="QFA90" s="61"/>
      <c r="QFB90" s="61"/>
      <c r="QFC90" s="61"/>
      <c r="QFD90" s="61"/>
      <c r="QFE90" s="61"/>
      <c r="QFF90" s="61"/>
      <c r="QFG90" s="61"/>
      <c r="QFH90" s="61"/>
      <c r="QFI90" s="61"/>
      <c r="QFJ90" s="61"/>
      <c r="QFK90" s="61"/>
      <c r="QFL90" s="61"/>
      <c r="QFM90" s="61"/>
      <c r="QFN90" s="61"/>
      <c r="QFO90" s="61"/>
      <c r="QFP90" s="61"/>
      <c r="QFQ90" s="61"/>
      <c r="QFR90" s="61"/>
      <c r="QFS90" s="61"/>
      <c r="QFT90" s="61"/>
      <c r="QFU90" s="61"/>
      <c r="QFV90" s="61"/>
      <c r="QFW90" s="61"/>
      <c r="QFX90" s="61"/>
      <c r="QFY90" s="61"/>
      <c r="QFZ90" s="61"/>
      <c r="QGA90" s="61"/>
      <c r="QGB90" s="61"/>
      <c r="QGC90" s="61"/>
      <c r="QGD90" s="61"/>
      <c r="QGE90" s="61"/>
      <c r="QGF90" s="61"/>
      <c r="QGG90" s="61"/>
      <c r="QGH90" s="61"/>
      <c r="QGI90" s="61"/>
      <c r="QGJ90" s="61"/>
      <c r="QGK90" s="61"/>
      <c r="QGL90" s="61"/>
      <c r="QGM90" s="61"/>
      <c r="QGN90" s="61"/>
      <c r="QGO90" s="61"/>
      <c r="QGP90" s="61"/>
      <c r="QGQ90" s="61"/>
      <c r="QGR90" s="61"/>
      <c r="QGS90" s="61"/>
      <c r="QGT90" s="61"/>
      <c r="QGU90" s="61"/>
      <c r="QGV90" s="61"/>
      <c r="QGW90" s="61"/>
      <c r="QGX90" s="61"/>
      <c r="QGY90" s="61"/>
      <c r="QGZ90" s="61"/>
      <c r="QHA90" s="61"/>
      <c r="QHB90" s="61"/>
      <c r="QHC90" s="61"/>
      <c r="QHD90" s="61"/>
      <c r="QHE90" s="61"/>
      <c r="QHF90" s="61"/>
      <c r="QHG90" s="61"/>
      <c r="QHH90" s="61"/>
      <c r="QHI90" s="61"/>
      <c r="QHJ90" s="61"/>
      <c r="QHK90" s="61"/>
      <c r="QHL90" s="61"/>
      <c r="QHM90" s="61"/>
      <c r="QHN90" s="61"/>
      <c r="QHO90" s="61"/>
      <c r="QHP90" s="61"/>
      <c r="QHQ90" s="61"/>
      <c r="QHR90" s="61"/>
      <c r="QHS90" s="61"/>
      <c r="QHT90" s="61"/>
      <c r="QHU90" s="61"/>
      <c r="QHV90" s="61"/>
      <c r="QHW90" s="61"/>
      <c r="QHX90" s="61"/>
      <c r="QHY90" s="61"/>
      <c r="QHZ90" s="61"/>
      <c r="QIA90" s="61"/>
      <c r="QIB90" s="61"/>
      <c r="QIC90" s="61"/>
      <c r="QID90" s="61"/>
      <c r="QIE90" s="61"/>
      <c r="QIF90" s="61"/>
      <c r="QIG90" s="61"/>
      <c r="QIH90" s="61"/>
      <c r="QII90" s="61"/>
      <c r="QIJ90" s="61"/>
      <c r="QIK90" s="61"/>
      <c r="QIL90" s="61"/>
      <c r="QIM90" s="61"/>
      <c r="QIN90" s="61"/>
      <c r="QIO90" s="61"/>
      <c r="QIP90" s="61"/>
      <c r="QIQ90" s="61"/>
      <c r="QIR90" s="61"/>
      <c r="QIS90" s="61"/>
      <c r="QIT90" s="61"/>
      <c r="QIU90" s="61"/>
      <c r="QIV90" s="61"/>
      <c r="QIW90" s="61"/>
      <c r="QIX90" s="61"/>
      <c r="QIY90" s="61"/>
      <c r="QIZ90" s="61"/>
      <c r="QJA90" s="61"/>
      <c r="QJB90" s="61"/>
      <c r="QJC90" s="61"/>
      <c r="QJD90" s="61"/>
      <c r="QJE90" s="61"/>
      <c r="QJF90" s="61"/>
      <c r="QJG90" s="61"/>
      <c r="QJH90" s="61"/>
      <c r="QJI90" s="61"/>
      <c r="QJJ90" s="61"/>
      <c r="QJK90" s="61"/>
      <c r="QJL90" s="61"/>
      <c r="QJM90" s="61"/>
      <c r="QJN90" s="61"/>
      <c r="QJO90" s="61"/>
      <c r="QJP90" s="61"/>
      <c r="QJQ90" s="61"/>
      <c r="QJR90" s="61"/>
      <c r="QJS90" s="61"/>
      <c r="QJT90" s="61"/>
      <c r="QJU90" s="61"/>
      <c r="QJV90" s="61"/>
      <c r="QJW90" s="61"/>
      <c r="QJX90" s="61"/>
      <c r="QJY90" s="61"/>
      <c r="QJZ90" s="61"/>
      <c r="QKA90" s="61"/>
      <c r="QKB90" s="61"/>
      <c r="QKC90" s="61"/>
      <c r="QKD90" s="61"/>
      <c r="QKE90" s="61"/>
      <c r="QKF90" s="61"/>
      <c r="QKG90" s="61"/>
      <c r="QKH90" s="61"/>
      <c r="QKI90" s="61"/>
      <c r="QKJ90" s="61"/>
      <c r="QKK90" s="61"/>
      <c r="QKL90" s="61"/>
      <c r="QKM90" s="61"/>
      <c r="QKN90" s="61"/>
      <c r="QKO90" s="61"/>
      <c r="QKP90" s="61"/>
      <c r="QKQ90" s="61"/>
      <c r="QKR90" s="61"/>
      <c r="QKS90" s="61"/>
      <c r="QKT90" s="61"/>
      <c r="QKU90" s="61"/>
      <c r="QKV90" s="61"/>
      <c r="QKW90" s="61"/>
      <c r="QKX90" s="61"/>
      <c r="QKY90" s="61"/>
      <c r="QKZ90" s="61"/>
      <c r="QLA90" s="61"/>
      <c r="QLB90" s="61"/>
      <c r="QLC90" s="61"/>
      <c r="QLD90" s="61"/>
      <c r="QLE90" s="61"/>
      <c r="QLF90" s="61"/>
      <c r="QLG90" s="61"/>
      <c r="QLH90" s="61"/>
      <c r="QLI90" s="61"/>
      <c r="QLJ90" s="61"/>
      <c r="QLK90" s="61"/>
      <c r="QLL90" s="61"/>
      <c r="QLM90" s="61"/>
      <c r="QLN90" s="61"/>
      <c r="QLO90" s="61"/>
      <c r="QLP90" s="61"/>
      <c r="QLQ90" s="61"/>
      <c r="QLR90" s="61"/>
      <c r="QLS90" s="61"/>
      <c r="QLT90" s="61"/>
      <c r="QLU90" s="61"/>
      <c r="QLV90" s="61"/>
      <c r="QLW90" s="61"/>
      <c r="QLX90" s="61"/>
      <c r="QLY90" s="61"/>
      <c r="QLZ90" s="61"/>
      <c r="QMA90" s="61"/>
      <c r="QMB90" s="61"/>
      <c r="QMC90" s="61"/>
      <c r="QMD90" s="61"/>
      <c r="QME90" s="61"/>
      <c r="QMF90" s="61"/>
      <c r="QMG90" s="61"/>
      <c r="QMH90" s="61"/>
      <c r="QMI90" s="61"/>
      <c r="QMJ90" s="61"/>
      <c r="QMK90" s="61"/>
      <c r="QML90" s="61"/>
      <c r="QMM90" s="61"/>
      <c r="QMN90" s="61"/>
      <c r="QMO90" s="61"/>
      <c r="QMP90" s="61"/>
      <c r="QMQ90" s="61"/>
      <c r="QMR90" s="61"/>
      <c r="QMS90" s="61"/>
      <c r="QMT90" s="61"/>
      <c r="QMU90" s="61"/>
      <c r="QMV90" s="61"/>
      <c r="QMW90" s="61"/>
      <c r="QMX90" s="61"/>
      <c r="QMY90" s="61"/>
      <c r="QMZ90" s="61"/>
      <c r="QNA90" s="61"/>
      <c r="QNB90" s="61"/>
      <c r="QNC90" s="61"/>
      <c r="QND90" s="61"/>
      <c r="QNE90" s="61"/>
      <c r="QNF90" s="61"/>
      <c r="QNG90" s="61"/>
      <c r="QNH90" s="61"/>
      <c r="QNI90" s="61"/>
      <c r="QNJ90" s="61"/>
      <c r="QNK90" s="61"/>
      <c r="QNL90" s="61"/>
      <c r="QNM90" s="61"/>
      <c r="QNN90" s="61"/>
      <c r="QNO90" s="61"/>
      <c r="QNP90" s="61"/>
      <c r="QNQ90" s="61"/>
      <c r="QNR90" s="61"/>
      <c r="QNS90" s="61"/>
      <c r="QNT90" s="61"/>
      <c r="QNU90" s="61"/>
      <c r="QNV90" s="61"/>
      <c r="QNW90" s="61"/>
      <c r="QNX90" s="61"/>
      <c r="QNY90" s="61"/>
      <c r="QNZ90" s="61"/>
      <c r="QOA90" s="61"/>
      <c r="QOB90" s="61"/>
      <c r="QOC90" s="61"/>
      <c r="QOD90" s="61"/>
      <c r="QOE90" s="61"/>
      <c r="QOF90" s="61"/>
      <c r="QOG90" s="61"/>
      <c r="QOH90" s="61"/>
      <c r="QOI90" s="61"/>
      <c r="QOJ90" s="61"/>
      <c r="QOK90" s="61"/>
      <c r="QOL90" s="61"/>
      <c r="QOM90" s="61"/>
      <c r="QON90" s="61"/>
      <c r="QOO90" s="61"/>
      <c r="QOP90" s="61"/>
      <c r="QOQ90" s="61"/>
      <c r="QOR90" s="61"/>
      <c r="QOS90" s="61"/>
      <c r="QOT90" s="61"/>
      <c r="QOU90" s="61"/>
      <c r="QOV90" s="61"/>
      <c r="QOW90" s="61"/>
      <c r="QOX90" s="61"/>
      <c r="QOY90" s="61"/>
      <c r="QOZ90" s="61"/>
      <c r="QPA90" s="61"/>
      <c r="QPB90" s="61"/>
      <c r="QPC90" s="61"/>
      <c r="QPD90" s="61"/>
      <c r="QPE90" s="61"/>
      <c r="QPF90" s="61"/>
      <c r="QPG90" s="61"/>
      <c r="QPH90" s="61"/>
      <c r="QPI90" s="61"/>
      <c r="QPJ90" s="61"/>
      <c r="QPK90" s="61"/>
      <c r="QPL90" s="61"/>
      <c r="QPM90" s="61"/>
      <c r="QPN90" s="61"/>
      <c r="QPO90" s="61"/>
      <c r="QPP90" s="61"/>
      <c r="QPQ90" s="61"/>
      <c r="QPR90" s="61"/>
      <c r="QPS90" s="61"/>
      <c r="QPT90" s="61"/>
      <c r="QPU90" s="61"/>
      <c r="QPV90" s="61"/>
      <c r="QPW90" s="61"/>
      <c r="QPX90" s="61"/>
      <c r="QPY90" s="61"/>
      <c r="QPZ90" s="61"/>
      <c r="QQA90" s="61"/>
      <c r="QQB90" s="61"/>
      <c r="QQC90" s="61"/>
      <c r="QQD90" s="61"/>
      <c r="QQE90" s="61"/>
      <c r="QQF90" s="61"/>
      <c r="QQG90" s="61"/>
      <c r="QQH90" s="61"/>
      <c r="QQI90" s="61"/>
      <c r="QQJ90" s="61"/>
      <c r="QQK90" s="61"/>
      <c r="QQL90" s="61"/>
      <c r="QQM90" s="61"/>
      <c r="QQN90" s="61"/>
      <c r="QQO90" s="61"/>
      <c r="QQP90" s="61"/>
      <c r="QQQ90" s="61"/>
      <c r="QQR90" s="61"/>
      <c r="QQS90" s="61"/>
      <c r="QQT90" s="61"/>
      <c r="QQU90" s="61"/>
      <c r="QQV90" s="61"/>
      <c r="QQW90" s="61"/>
      <c r="QQX90" s="61"/>
      <c r="QQY90" s="61"/>
      <c r="QQZ90" s="61"/>
      <c r="QRA90" s="61"/>
      <c r="QRB90" s="61"/>
      <c r="QRC90" s="61"/>
      <c r="QRD90" s="61"/>
      <c r="QRE90" s="61"/>
      <c r="QRF90" s="61"/>
      <c r="QRG90" s="61"/>
      <c r="QRH90" s="61"/>
      <c r="QRI90" s="61"/>
      <c r="QRJ90" s="61"/>
      <c r="QRK90" s="61"/>
      <c r="QRL90" s="61"/>
      <c r="QRM90" s="61"/>
      <c r="QRN90" s="61"/>
      <c r="QRO90" s="61"/>
      <c r="QRP90" s="61"/>
      <c r="QRQ90" s="61"/>
      <c r="QRR90" s="61"/>
      <c r="QRS90" s="61"/>
      <c r="QRT90" s="61"/>
      <c r="QRU90" s="61"/>
      <c r="QRV90" s="61"/>
      <c r="QRW90" s="61"/>
      <c r="QRX90" s="61"/>
      <c r="QRY90" s="61"/>
      <c r="QRZ90" s="61"/>
      <c r="QSA90" s="61"/>
      <c r="QSB90" s="61"/>
      <c r="QSC90" s="61"/>
      <c r="QSD90" s="61"/>
      <c r="QSE90" s="61"/>
      <c r="QSF90" s="61"/>
      <c r="QSG90" s="61"/>
      <c r="QSH90" s="61"/>
      <c r="QSI90" s="61"/>
      <c r="QSJ90" s="61"/>
      <c r="QSK90" s="61"/>
      <c r="QSL90" s="61"/>
      <c r="QSM90" s="61"/>
      <c r="QSN90" s="61"/>
      <c r="QSO90" s="61"/>
      <c r="QSP90" s="61"/>
      <c r="QSQ90" s="61"/>
      <c r="QSR90" s="61"/>
      <c r="QSS90" s="61"/>
      <c r="QST90" s="61"/>
      <c r="QSU90" s="61"/>
      <c r="QSV90" s="61"/>
      <c r="QSW90" s="61"/>
      <c r="QSX90" s="61"/>
      <c r="QSY90" s="61"/>
      <c r="QSZ90" s="61"/>
      <c r="QTA90" s="61"/>
      <c r="QTB90" s="61"/>
      <c r="QTC90" s="61"/>
      <c r="QTD90" s="61"/>
      <c r="QTE90" s="61"/>
      <c r="QTF90" s="61"/>
      <c r="QTG90" s="61"/>
      <c r="QTH90" s="61"/>
      <c r="QTI90" s="61"/>
      <c r="QTJ90" s="61"/>
      <c r="QTK90" s="61"/>
      <c r="QTL90" s="61"/>
      <c r="QTM90" s="61"/>
      <c r="QTN90" s="61"/>
      <c r="QTO90" s="61"/>
      <c r="QTP90" s="61"/>
      <c r="QTQ90" s="61"/>
      <c r="QTR90" s="61"/>
      <c r="QTS90" s="61"/>
      <c r="QTT90" s="61"/>
      <c r="QTU90" s="61"/>
      <c r="QTV90" s="61"/>
      <c r="QTW90" s="61"/>
      <c r="QTX90" s="61"/>
      <c r="QTY90" s="61"/>
      <c r="QTZ90" s="61"/>
      <c r="QUA90" s="61"/>
      <c r="QUB90" s="61"/>
      <c r="QUC90" s="61"/>
      <c r="QUD90" s="61"/>
      <c r="QUE90" s="61"/>
      <c r="QUF90" s="61"/>
      <c r="QUG90" s="61"/>
      <c r="QUH90" s="61"/>
      <c r="QUI90" s="61"/>
      <c r="QUJ90" s="61"/>
      <c r="QUK90" s="61"/>
      <c r="QUL90" s="61"/>
      <c r="QUM90" s="61"/>
      <c r="QUN90" s="61"/>
      <c r="QUO90" s="61"/>
      <c r="QUP90" s="61"/>
      <c r="QUQ90" s="61"/>
      <c r="QUR90" s="61"/>
      <c r="QUS90" s="61"/>
      <c r="QUT90" s="61"/>
      <c r="QUU90" s="61"/>
      <c r="QUV90" s="61"/>
      <c r="QUW90" s="61"/>
      <c r="QUX90" s="61"/>
      <c r="QUY90" s="61"/>
      <c r="QUZ90" s="61"/>
      <c r="QVA90" s="61"/>
      <c r="QVB90" s="61"/>
      <c r="QVC90" s="61"/>
      <c r="QVD90" s="61"/>
      <c r="QVE90" s="61"/>
      <c r="QVF90" s="61"/>
      <c r="QVG90" s="61"/>
      <c r="QVH90" s="61"/>
      <c r="QVI90" s="61"/>
      <c r="QVJ90" s="61"/>
      <c r="QVK90" s="61"/>
      <c r="QVL90" s="61"/>
      <c r="QVM90" s="61"/>
      <c r="QVN90" s="61"/>
      <c r="QVO90" s="61"/>
      <c r="QVP90" s="61"/>
      <c r="QVQ90" s="61"/>
      <c r="QVR90" s="61"/>
      <c r="QVS90" s="61"/>
      <c r="QVT90" s="61"/>
      <c r="QVU90" s="61"/>
      <c r="QVV90" s="61"/>
      <c r="QVW90" s="61"/>
      <c r="QVX90" s="61"/>
      <c r="QVY90" s="61"/>
      <c r="QVZ90" s="61"/>
      <c r="QWA90" s="61"/>
      <c r="QWB90" s="61"/>
      <c r="QWC90" s="61"/>
      <c r="QWD90" s="61"/>
      <c r="QWE90" s="61"/>
      <c r="QWF90" s="61"/>
      <c r="QWG90" s="61"/>
      <c r="QWH90" s="61"/>
      <c r="QWI90" s="61"/>
      <c r="QWJ90" s="61"/>
      <c r="QWK90" s="61"/>
      <c r="QWL90" s="61"/>
      <c r="QWM90" s="61"/>
      <c r="QWN90" s="61"/>
      <c r="QWO90" s="61"/>
      <c r="QWP90" s="61"/>
      <c r="QWQ90" s="61"/>
      <c r="QWR90" s="61"/>
      <c r="QWS90" s="61"/>
      <c r="QWT90" s="61"/>
      <c r="QWU90" s="61"/>
      <c r="QWV90" s="61"/>
      <c r="QWW90" s="61"/>
      <c r="QWX90" s="61"/>
      <c r="QWY90" s="61"/>
      <c r="QWZ90" s="61"/>
      <c r="QXA90" s="61"/>
      <c r="QXB90" s="61"/>
      <c r="QXC90" s="61"/>
      <c r="QXD90" s="61"/>
      <c r="QXE90" s="61"/>
      <c r="QXF90" s="61"/>
      <c r="QXG90" s="61"/>
      <c r="QXH90" s="61"/>
      <c r="QXI90" s="61"/>
      <c r="QXJ90" s="61"/>
      <c r="QXK90" s="61"/>
      <c r="QXL90" s="61"/>
      <c r="QXM90" s="61"/>
      <c r="QXN90" s="61"/>
      <c r="QXO90" s="61"/>
      <c r="QXP90" s="61"/>
      <c r="QXQ90" s="61"/>
      <c r="QXR90" s="61"/>
      <c r="QXS90" s="61"/>
      <c r="QXT90" s="61"/>
      <c r="QXU90" s="61"/>
      <c r="QXV90" s="61"/>
      <c r="QXW90" s="61"/>
      <c r="QXX90" s="61"/>
      <c r="QXY90" s="61"/>
      <c r="QXZ90" s="61"/>
      <c r="QYA90" s="61"/>
      <c r="QYB90" s="61"/>
      <c r="QYC90" s="61"/>
      <c r="QYD90" s="61"/>
      <c r="QYE90" s="61"/>
      <c r="QYF90" s="61"/>
      <c r="QYG90" s="61"/>
      <c r="QYH90" s="61"/>
      <c r="QYI90" s="61"/>
      <c r="QYJ90" s="61"/>
      <c r="QYK90" s="61"/>
      <c r="QYL90" s="61"/>
      <c r="QYM90" s="61"/>
      <c r="QYN90" s="61"/>
      <c r="QYO90" s="61"/>
      <c r="QYP90" s="61"/>
      <c r="QYQ90" s="61"/>
      <c r="QYR90" s="61"/>
      <c r="QYS90" s="61"/>
      <c r="QYT90" s="61"/>
      <c r="QYU90" s="61"/>
      <c r="QYV90" s="61"/>
      <c r="QYW90" s="61"/>
      <c r="QYX90" s="61"/>
      <c r="QYY90" s="61"/>
      <c r="QYZ90" s="61"/>
      <c r="QZA90" s="61"/>
      <c r="QZB90" s="61"/>
      <c r="QZC90" s="61"/>
      <c r="QZD90" s="61"/>
      <c r="QZE90" s="61"/>
      <c r="QZF90" s="61"/>
      <c r="QZG90" s="61"/>
      <c r="QZH90" s="61"/>
      <c r="QZI90" s="61"/>
      <c r="QZJ90" s="61"/>
      <c r="QZK90" s="61"/>
      <c r="QZL90" s="61"/>
      <c r="QZM90" s="61"/>
      <c r="QZN90" s="61"/>
      <c r="QZO90" s="61"/>
      <c r="QZP90" s="61"/>
      <c r="QZQ90" s="61"/>
      <c r="QZR90" s="61"/>
      <c r="QZS90" s="61"/>
      <c r="QZT90" s="61"/>
      <c r="QZU90" s="61"/>
      <c r="QZV90" s="61"/>
      <c r="QZW90" s="61"/>
      <c r="QZX90" s="61"/>
      <c r="QZY90" s="61"/>
      <c r="QZZ90" s="61"/>
      <c r="RAA90" s="61"/>
      <c r="RAB90" s="61"/>
      <c r="RAC90" s="61"/>
      <c r="RAD90" s="61"/>
      <c r="RAE90" s="61"/>
      <c r="RAF90" s="61"/>
      <c r="RAG90" s="61"/>
      <c r="RAH90" s="61"/>
      <c r="RAI90" s="61"/>
      <c r="RAJ90" s="61"/>
      <c r="RAK90" s="61"/>
      <c r="RAL90" s="61"/>
      <c r="RAM90" s="61"/>
      <c r="RAN90" s="61"/>
      <c r="RAO90" s="61"/>
      <c r="RAP90" s="61"/>
      <c r="RAQ90" s="61"/>
      <c r="RAR90" s="61"/>
      <c r="RAS90" s="61"/>
      <c r="RAT90" s="61"/>
      <c r="RAU90" s="61"/>
      <c r="RAV90" s="61"/>
      <c r="RAW90" s="61"/>
      <c r="RAX90" s="61"/>
      <c r="RAY90" s="61"/>
      <c r="RAZ90" s="61"/>
      <c r="RBA90" s="61"/>
      <c r="RBB90" s="61"/>
      <c r="RBC90" s="61"/>
      <c r="RBD90" s="61"/>
      <c r="RBE90" s="61"/>
      <c r="RBF90" s="61"/>
      <c r="RBG90" s="61"/>
      <c r="RBH90" s="61"/>
      <c r="RBI90" s="61"/>
      <c r="RBJ90" s="61"/>
      <c r="RBK90" s="61"/>
      <c r="RBL90" s="61"/>
      <c r="RBM90" s="61"/>
      <c r="RBN90" s="61"/>
      <c r="RBO90" s="61"/>
      <c r="RBP90" s="61"/>
      <c r="RBQ90" s="61"/>
      <c r="RBR90" s="61"/>
      <c r="RBS90" s="61"/>
      <c r="RBT90" s="61"/>
      <c r="RBU90" s="61"/>
      <c r="RBV90" s="61"/>
      <c r="RBW90" s="61"/>
      <c r="RBX90" s="61"/>
      <c r="RBY90" s="61"/>
      <c r="RBZ90" s="61"/>
      <c r="RCA90" s="61"/>
      <c r="RCB90" s="61"/>
      <c r="RCC90" s="61"/>
      <c r="RCD90" s="61"/>
      <c r="RCE90" s="61"/>
      <c r="RCF90" s="61"/>
      <c r="RCG90" s="61"/>
      <c r="RCH90" s="61"/>
      <c r="RCI90" s="61"/>
      <c r="RCJ90" s="61"/>
      <c r="RCK90" s="61"/>
      <c r="RCL90" s="61"/>
      <c r="RCM90" s="61"/>
      <c r="RCN90" s="61"/>
      <c r="RCO90" s="61"/>
      <c r="RCP90" s="61"/>
      <c r="RCQ90" s="61"/>
      <c r="RCR90" s="61"/>
      <c r="RCS90" s="61"/>
      <c r="RCT90" s="61"/>
      <c r="RCU90" s="61"/>
      <c r="RCV90" s="61"/>
      <c r="RCW90" s="61"/>
      <c r="RCX90" s="61"/>
      <c r="RCY90" s="61"/>
      <c r="RCZ90" s="61"/>
      <c r="RDA90" s="61"/>
      <c r="RDB90" s="61"/>
      <c r="RDC90" s="61"/>
      <c r="RDD90" s="61"/>
      <c r="RDE90" s="61"/>
      <c r="RDF90" s="61"/>
      <c r="RDG90" s="61"/>
      <c r="RDH90" s="61"/>
      <c r="RDI90" s="61"/>
      <c r="RDJ90" s="61"/>
      <c r="RDK90" s="61"/>
      <c r="RDL90" s="61"/>
      <c r="RDM90" s="61"/>
      <c r="RDN90" s="61"/>
      <c r="RDO90" s="61"/>
      <c r="RDP90" s="61"/>
      <c r="RDQ90" s="61"/>
      <c r="RDR90" s="61"/>
      <c r="RDS90" s="61"/>
      <c r="RDT90" s="61"/>
      <c r="RDU90" s="61"/>
      <c r="RDV90" s="61"/>
      <c r="RDW90" s="61"/>
      <c r="RDX90" s="61"/>
      <c r="RDY90" s="61"/>
      <c r="RDZ90" s="61"/>
      <c r="REA90" s="61"/>
      <c r="REB90" s="61"/>
      <c r="REC90" s="61"/>
      <c r="RED90" s="61"/>
      <c r="REE90" s="61"/>
      <c r="REF90" s="61"/>
      <c r="REG90" s="61"/>
      <c r="REH90" s="61"/>
      <c r="REI90" s="61"/>
      <c r="REJ90" s="61"/>
      <c r="REK90" s="61"/>
      <c r="REL90" s="61"/>
      <c r="REM90" s="61"/>
      <c r="REN90" s="61"/>
      <c r="REO90" s="61"/>
      <c r="REP90" s="61"/>
      <c r="REQ90" s="61"/>
      <c r="RER90" s="61"/>
      <c r="RES90" s="61"/>
      <c r="RET90" s="61"/>
      <c r="REU90" s="61"/>
      <c r="REV90" s="61"/>
      <c r="REW90" s="61"/>
      <c r="REX90" s="61"/>
      <c r="REY90" s="61"/>
      <c r="REZ90" s="61"/>
      <c r="RFA90" s="61"/>
      <c r="RFB90" s="61"/>
      <c r="RFC90" s="61"/>
      <c r="RFD90" s="61"/>
      <c r="RFE90" s="61"/>
      <c r="RFF90" s="61"/>
      <c r="RFG90" s="61"/>
      <c r="RFH90" s="61"/>
      <c r="RFI90" s="61"/>
      <c r="RFJ90" s="61"/>
      <c r="RFK90" s="61"/>
      <c r="RFL90" s="61"/>
      <c r="RFM90" s="61"/>
      <c r="RFN90" s="61"/>
      <c r="RFO90" s="61"/>
      <c r="RFP90" s="61"/>
      <c r="RFQ90" s="61"/>
      <c r="RFR90" s="61"/>
      <c r="RFS90" s="61"/>
      <c r="RFT90" s="61"/>
      <c r="RFU90" s="61"/>
      <c r="RFV90" s="61"/>
      <c r="RFW90" s="61"/>
      <c r="RFX90" s="61"/>
      <c r="RFY90" s="61"/>
      <c r="RFZ90" s="61"/>
      <c r="RGA90" s="61"/>
      <c r="RGB90" s="61"/>
      <c r="RGC90" s="61"/>
      <c r="RGD90" s="61"/>
      <c r="RGE90" s="61"/>
      <c r="RGF90" s="61"/>
      <c r="RGG90" s="61"/>
      <c r="RGH90" s="61"/>
      <c r="RGI90" s="61"/>
      <c r="RGJ90" s="61"/>
      <c r="RGK90" s="61"/>
      <c r="RGL90" s="61"/>
      <c r="RGM90" s="61"/>
      <c r="RGN90" s="61"/>
      <c r="RGO90" s="61"/>
      <c r="RGP90" s="61"/>
      <c r="RGQ90" s="61"/>
      <c r="RGR90" s="61"/>
      <c r="RGS90" s="61"/>
      <c r="RGT90" s="61"/>
      <c r="RGU90" s="61"/>
      <c r="RGV90" s="61"/>
      <c r="RGW90" s="61"/>
      <c r="RGX90" s="61"/>
      <c r="RGY90" s="61"/>
      <c r="RGZ90" s="61"/>
      <c r="RHA90" s="61"/>
      <c r="RHB90" s="61"/>
      <c r="RHC90" s="61"/>
      <c r="RHD90" s="61"/>
      <c r="RHE90" s="61"/>
      <c r="RHF90" s="61"/>
      <c r="RHG90" s="61"/>
      <c r="RHH90" s="61"/>
      <c r="RHI90" s="61"/>
      <c r="RHJ90" s="61"/>
      <c r="RHK90" s="61"/>
      <c r="RHL90" s="61"/>
      <c r="RHM90" s="61"/>
      <c r="RHN90" s="61"/>
      <c r="RHO90" s="61"/>
      <c r="RHP90" s="61"/>
      <c r="RHQ90" s="61"/>
      <c r="RHR90" s="61"/>
      <c r="RHS90" s="61"/>
      <c r="RHT90" s="61"/>
      <c r="RHU90" s="61"/>
      <c r="RHV90" s="61"/>
      <c r="RHW90" s="61"/>
      <c r="RHX90" s="61"/>
      <c r="RHY90" s="61"/>
      <c r="RHZ90" s="61"/>
      <c r="RIA90" s="61"/>
      <c r="RIB90" s="61"/>
      <c r="RIC90" s="61"/>
      <c r="RID90" s="61"/>
      <c r="RIE90" s="61"/>
      <c r="RIF90" s="61"/>
      <c r="RIG90" s="61"/>
      <c r="RIH90" s="61"/>
      <c r="RII90" s="61"/>
      <c r="RIJ90" s="61"/>
      <c r="RIK90" s="61"/>
      <c r="RIL90" s="61"/>
      <c r="RIM90" s="61"/>
      <c r="RIN90" s="61"/>
      <c r="RIO90" s="61"/>
      <c r="RIP90" s="61"/>
      <c r="RIQ90" s="61"/>
      <c r="RIR90" s="61"/>
      <c r="RIS90" s="61"/>
      <c r="RIT90" s="61"/>
      <c r="RIU90" s="61"/>
      <c r="RIV90" s="61"/>
      <c r="RIW90" s="61"/>
      <c r="RIX90" s="61"/>
      <c r="RIY90" s="61"/>
      <c r="RIZ90" s="61"/>
      <c r="RJA90" s="61"/>
      <c r="RJB90" s="61"/>
      <c r="RJC90" s="61"/>
      <c r="RJD90" s="61"/>
      <c r="RJE90" s="61"/>
      <c r="RJF90" s="61"/>
      <c r="RJG90" s="61"/>
      <c r="RJH90" s="61"/>
      <c r="RJI90" s="61"/>
      <c r="RJJ90" s="61"/>
      <c r="RJK90" s="61"/>
      <c r="RJL90" s="61"/>
      <c r="RJM90" s="61"/>
      <c r="RJN90" s="61"/>
      <c r="RJO90" s="61"/>
      <c r="RJP90" s="61"/>
      <c r="RJQ90" s="61"/>
      <c r="RJR90" s="61"/>
      <c r="RJS90" s="61"/>
      <c r="RJT90" s="61"/>
      <c r="RJU90" s="61"/>
      <c r="RJV90" s="61"/>
      <c r="RJW90" s="61"/>
      <c r="RJX90" s="61"/>
      <c r="RJY90" s="61"/>
      <c r="RJZ90" s="61"/>
      <c r="RKA90" s="61"/>
      <c r="RKB90" s="61"/>
      <c r="RKC90" s="61"/>
      <c r="RKD90" s="61"/>
      <c r="RKE90" s="61"/>
      <c r="RKF90" s="61"/>
      <c r="RKG90" s="61"/>
      <c r="RKH90" s="61"/>
      <c r="RKI90" s="61"/>
      <c r="RKJ90" s="61"/>
      <c r="RKK90" s="61"/>
      <c r="RKL90" s="61"/>
      <c r="RKM90" s="61"/>
      <c r="RKN90" s="61"/>
      <c r="RKO90" s="61"/>
      <c r="RKP90" s="61"/>
      <c r="RKQ90" s="61"/>
      <c r="RKR90" s="61"/>
      <c r="RKS90" s="61"/>
      <c r="RKT90" s="61"/>
      <c r="RKU90" s="61"/>
      <c r="RKV90" s="61"/>
      <c r="RKW90" s="61"/>
      <c r="RKX90" s="61"/>
      <c r="RKY90" s="61"/>
      <c r="RKZ90" s="61"/>
      <c r="RLA90" s="61"/>
      <c r="RLB90" s="61"/>
      <c r="RLC90" s="61"/>
      <c r="RLD90" s="61"/>
      <c r="RLE90" s="61"/>
      <c r="RLF90" s="61"/>
      <c r="RLG90" s="61"/>
      <c r="RLH90" s="61"/>
      <c r="RLI90" s="61"/>
      <c r="RLJ90" s="61"/>
      <c r="RLK90" s="61"/>
      <c r="RLL90" s="61"/>
      <c r="RLM90" s="61"/>
      <c r="RLN90" s="61"/>
      <c r="RLO90" s="61"/>
      <c r="RLP90" s="61"/>
      <c r="RLQ90" s="61"/>
      <c r="RLR90" s="61"/>
      <c r="RLS90" s="61"/>
      <c r="RLT90" s="61"/>
      <c r="RLU90" s="61"/>
      <c r="RLV90" s="61"/>
      <c r="RLW90" s="61"/>
      <c r="RLX90" s="61"/>
      <c r="RLY90" s="61"/>
      <c r="RLZ90" s="61"/>
      <c r="RMA90" s="61"/>
      <c r="RMB90" s="61"/>
      <c r="RMC90" s="61"/>
      <c r="RMD90" s="61"/>
      <c r="RME90" s="61"/>
      <c r="RMF90" s="61"/>
      <c r="RMG90" s="61"/>
      <c r="RMH90" s="61"/>
      <c r="RMI90" s="61"/>
      <c r="RMJ90" s="61"/>
      <c r="RMK90" s="61"/>
      <c r="RML90" s="61"/>
      <c r="RMM90" s="61"/>
      <c r="RMN90" s="61"/>
      <c r="RMO90" s="61"/>
      <c r="RMP90" s="61"/>
      <c r="RMQ90" s="61"/>
      <c r="RMR90" s="61"/>
      <c r="RMS90" s="61"/>
      <c r="RMT90" s="61"/>
      <c r="RMU90" s="61"/>
      <c r="RMV90" s="61"/>
      <c r="RMW90" s="61"/>
      <c r="RMX90" s="61"/>
      <c r="RMY90" s="61"/>
      <c r="RMZ90" s="61"/>
      <c r="RNA90" s="61"/>
      <c r="RNB90" s="61"/>
      <c r="RNC90" s="61"/>
      <c r="RND90" s="61"/>
      <c r="RNE90" s="61"/>
      <c r="RNF90" s="61"/>
      <c r="RNG90" s="61"/>
      <c r="RNH90" s="61"/>
      <c r="RNI90" s="61"/>
      <c r="RNJ90" s="61"/>
      <c r="RNK90" s="61"/>
      <c r="RNL90" s="61"/>
      <c r="RNM90" s="61"/>
      <c r="RNN90" s="61"/>
      <c r="RNO90" s="61"/>
      <c r="RNP90" s="61"/>
      <c r="RNQ90" s="61"/>
      <c r="RNR90" s="61"/>
      <c r="RNS90" s="61"/>
      <c r="RNT90" s="61"/>
      <c r="RNU90" s="61"/>
      <c r="RNV90" s="61"/>
      <c r="RNW90" s="61"/>
      <c r="RNX90" s="61"/>
      <c r="RNY90" s="61"/>
      <c r="RNZ90" s="61"/>
      <c r="ROA90" s="61"/>
      <c r="ROB90" s="61"/>
      <c r="ROC90" s="61"/>
      <c r="ROD90" s="61"/>
      <c r="ROE90" s="61"/>
      <c r="ROF90" s="61"/>
      <c r="ROG90" s="61"/>
      <c r="ROH90" s="61"/>
      <c r="ROI90" s="61"/>
      <c r="ROJ90" s="61"/>
      <c r="ROK90" s="61"/>
      <c r="ROL90" s="61"/>
      <c r="ROM90" s="61"/>
      <c r="RON90" s="61"/>
      <c r="ROO90" s="61"/>
      <c r="ROP90" s="61"/>
      <c r="ROQ90" s="61"/>
      <c r="ROR90" s="61"/>
      <c r="ROS90" s="61"/>
      <c r="ROT90" s="61"/>
      <c r="ROU90" s="61"/>
      <c r="ROV90" s="61"/>
      <c r="ROW90" s="61"/>
      <c r="ROX90" s="61"/>
      <c r="ROY90" s="61"/>
      <c r="ROZ90" s="61"/>
      <c r="RPA90" s="61"/>
      <c r="RPB90" s="61"/>
      <c r="RPC90" s="61"/>
      <c r="RPD90" s="61"/>
      <c r="RPE90" s="61"/>
      <c r="RPF90" s="61"/>
      <c r="RPG90" s="61"/>
      <c r="RPH90" s="61"/>
      <c r="RPI90" s="61"/>
      <c r="RPJ90" s="61"/>
      <c r="RPK90" s="61"/>
      <c r="RPL90" s="61"/>
      <c r="RPM90" s="61"/>
      <c r="RPN90" s="61"/>
      <c r="RPO90" s="61"/>
      <c r="RPP90" s="61"/>
      <c r="RPQ90" s="61"/>
      <c r="RPR90" s="61"/>
      <c r="RPS90" s="61"/>
      <c r="RPT90" s="61"/>
      <c r="RPU90" s="61"/>
      <c r="RPV90" s="61"/>
      <c r="RPW90" s="61"/>
      <c r="RPX90" s="61"/>
      <c r="RPY90" s="61"/>
      <c r="RPZ90" s="61"/>
      <c r="RQA90" s="61"/>
      <c r="RQB90" s="61"/>
      <c r="RQC90" s="61"/>
      <c r="RQD90" s="61"/>
      <c r="RQE90" s="61"/>
      <c r="RQF90" s="61"/>
      <c r="RQG90" s="61"/>
      <c r="RQH90" s="61"/>
      <c r="RQI90" s="61"/>
      <c r="RQJ90" s="61"/>
      <c r="RQK90" s="61"/>
      <c r="RQL90" s="61"/>
      <c r="RQM90" s="61"/>
      <c r="RQN90" s="61"/>
      <c r="RQO90" s="61"/>
      <c r="RQP90" s="61"/>
      <c r="RQQ90" s="61"/>
      <c r="RQR90" s="61"/>
      <c r="RQS90" s="61"/>
      <c r="RQT90" s="61"/>
      <c r="RQU90" s="61"/>
      <c r="RQV90" s="61"/>
      <c r="RQW90" s="61"/>
      <c r="RQX90" s="61"/>
      <c r="RQY90" s="61"/>
      <c r="RQZ90" s="61"/>
      <c r="RRA90" s="61"/>
      <c r="RRB90" s="61"/>
      <c r="RRC90" s="61"/>
      <c r="RRD90" s="61"/>
      <c r="RRE90" s="61"/>
      <c r="RRF90" s="61"/>
      <c r="RRG90" s="61"/>
      <c r="RRH90" s="61"/>
      <c r="RRI90" s="61"/>
      <c r="RRJ90" s="61"/>
      <c r="RRK90" s="61"/>
      <c r="RRL90" s="61"/>
      <c r="RRM90" s="61"/>
      <c r="RRN90" s="61"/>
      <c r="RRO90" s="61"/>
      <c r="RRP90" s="61"/>
      <c r="RRQ90" s="61"/>
      <c r="RRR90" s="61"/>
      <c r="RRS90" s="61"/>
      <c r="RRT90" s="61"/>
      <c r="RRU90" s="61"/>
      <c r="RRV90" s="61"/>
      <c r="RRW90" s="61"/>
      <c r="RRX90" s="61"/>
      <c r="RRY90" s="61"/>
      <c r="RRZ90" s="61"/>
      <c r="RSA90" s="61"/>
      <c r="RSB90" s="61"/>
      <c r="RSC90" s="61"/>
      <c r="RSD90" s="61"/>
      <c r="RSE90" s="61"/>
      <c r="RSF90" s="61"/>
      <c r="RSG90" s="61"/>
      <c r="RSH90" s="61"/>
      <c r="RSI90" s="61"/>
      <c r="RSJ90" s="61"/>
      <c r="RSK90" s="61"/>
      <c r="RSL90" s="61"/>
      <c r="RSM90" s="61"/>
      <c r="RSN90" s="61"/>
      <c r="RSO90" s="61"/>
      <c r="RSP90" s="61"/>
      <c r="RSQ90" s="61"/>
      <c r="RSR90" s="61"/>
      <c r="RSS90" s="61"/>
      <c r="RST90" s="61"/>
      <c r="RSU90" s="61"/>
      <c r="RSV90" s="61"/>
      <c r="RSW90" s="61"/>
      <c r="RSX90" s="61"/>
      <c r="RSY90" s="61"/>
      <c r="RSZ90" s="61"/>
      <c r="RTA90" s="61"/>
      <c r="RTB90" s="61"/>
      <c r="RTC90" s="61"/>
      <c r="RTD90" s="61"/>
      <c r="RTE90" s="61"/>
      <c r="RTF90" s="61"/>
      <c r="RTG90" s="61"/>
      <c r="RTH90" s="61"/>
      <c r="RTI90" s="61"/>
      <c r="RTJ90" s="61"/>
      <c r="RTK90" s="61"/>
      <c r="RTL90" s="61"/>
      <c r="RTM90" s="61"/>
      <c r="RTN90" s="61"/>
      <c r="RTO90" s="61"/>
      <c r="RTP90" s="61"/>
      <c r="RTQ90" s="61"/>
      <c r="RTR90" s="61"/>
      <c r="RTS90" s="61"/>
      <c r="RTT90" s="61"/>
      <c r="RTU90" s="61"/>
      <c r="RTV90" s="61"/>
      <c r="RTW90" s="61"/>
      <c r="RTX90" s="61"/>
      <c r="RTY90" s="61"/>
      <c r="RTZ90" s="61"/>
      <c r="RUA90" s="61"/>
      <c r="RUB90" s="61"/>
      <c r="RUC90" s="61"/>
      <c r="RUD90" s="61"/>
      <c r="RUE90" s="61"/>
      <c r="RUF90" s="61"/>
      <c r="RUG90" s="61"/>
      <c r="RUH90" s="61"/>
      <c r="RUI90" s="61"/>
      <c r="RUJ90" s="61"/>
      <c r="RUK90" s="61"/>
      <c r="RUL90" s="61"/>
      <c r="RUM90" s="61"/>
      <c r="RUN90" s="61"/>
      <c r="RUO90" s="61"/>
      <c r="RUP90" s="61"/>
      <c r="RUQ90" s="61"/>
      <c r="RUR90" s="61"/>
      <c r="RUS90" s="61"/>
      <c r="RUT90" s="61"/>
      <c r="RUU90" s="61"/>
      <c r="RUV90" s="61"/>
      <c r="RUW90" s="61"/>
      <c r="RUX90" s="61"/>
      <c r="RUY90" s="61"/>
      <c r="RUZ90" s="61"/>
      <c r="RVA90" s="61"/>
      <c r="RVB90" s="61"/>
      <c r="RVC90" s="61"/>
      <c r="RVD90" s="61"/>
      <c r="RVE90" s="61"/>
      <c r="RVF90" s="61"/>
      <c r="RVG90" s="61"/>
      <c r="RVH90" s="61"/>
      <c r="RVI90" s="61"/>
      <c r="RVJ90" s="61"/>
      <c r="RVK90" s="61"/>
      <c r="RVL90" s="61"/>
      <c r="RVM90" s="61"/>
      <c r="RVN90" s="61"/>
      <c r="RVO90" s="61"/>
      <c r="RVP90" s="61"/>
      <c r="RVQ90" s="61"/>
      <c r="RVR90" s="61"/>
      <c r="RVS90" s="61"/>
      <c r="RVT90" s="61"/>
      <c r="RVU90" s="61"/>
      <c r="RVV90" s="61"/>
      <c r="RVW90" s="61"/>
      <c r="RVX90" s="61"/>
      <c r="RVY90" s="61"/>
      <c r="RVZ90" s="61"/>
      <c r="RWA90" s="61"/>
      <c r="RWB90" s="61"/>
      <c r="RWC90" s="61"/>
      <c r="RWD90" s="61"/>
      <c r="RWE90" s="61"/>
      <c r="RWF90" s="61"/>
      <c r="RWG90" s="61"/>
      <c r="RWH90" s="61"/>
      <c r="RWI90" s="61"/>
      <c r="RWJ90" s="61"/>
      <c r="RWK90" s="61"/>
      <c r="RWL90" s="61"/>
      <c r="RWM90" s="61"/>
      <c r="RWN90" s="61"/>
      <c r="RWO90" s="61"/>
      <c r="RWP90" s="61"/>
      <c r="RWQ90" s="61"/>
      <c r="RWR90" s="61"/>
      <c r="RWS90" s="61"/>
      <c r="RWT90" s="61"/>
      <c r="RWU90" s="61"/>
      <c r="RWV90" s="61"/>
      <c r="RWW90" s="61"/>
      <c r="RWX90" s="61"/>
      <c r="RWY90" s="61"/>
      <c r="RWZ90" s="61"/>
      <c r="RXA90" s="61"/>
      <c r="RXB90" s="61"/>
      <c r="RXC90" s="61"/>
      <c r="RXD90" s="61"/>
      <c r="RXE90" s="61"/>
      <c r="RXF90" s="61"/>
      <c r="RXG90" s="61"/>
      <c r="RXH90" s="61"/>
      <c r="RXI90" s="61"/>
      <c r="RXJ90" s="61"/>
      <c r="RXK90" s="61"/>
      <c r="RXL90" s="61"/>
      <c r="RXM90" s="61"/>
      <c r="RXN90" s="61"/>
      <c r="RXO90" s="61"/>
      <c r="RXP90" s="61"/>
      <c r="RXQ90" s="61"/>
      <c r="RXR90" s="61"/>
      <c r="RXS90" s="61"/>
      <c r="RXT90" s="61"/>
      <c r="RXU90" s="61"/>
      <c r="RXV90" s="61"/>
      <c r="RXW90" s="61"/>
      <c r="RXX90" s="61"/>
      <c r="RXY90" s="61"/>
      <c r="RXZ90" s="61"/>
      <c r="RYA90" s="61"/>
      <c r="RYB90" s="61"/>
      <c r="RYC90" s="61"/>
      <c r="RYD90" s="61"/>
      <c r="RYE90" s="61"/>
      <c r="RYF90" s="61"/>
      <c r="RYG90" s="61"/>
      <c r="RYH90" s="61"/>
      <c r="RYI90" s="61"/>
      <c r="RYJ90" s="61"/>
      <c r="RYK90" s="61"/>
      <c r="RYL90" s="61"/>
      <c r="RYM90" s="61"/>
      <c r="RYN90" s="61"/>
      <c r="RYO90" s="61"/>
      <c r="RYP90" s="61"/>
      <c r="RYQ90" s="61"/>
      <c r="RYR90" s="61"/>
      <c r="RYS90" s="61"/>
      <c r="RYT90" s="61"/>
      <c r="RYU90" s="61"/>
      <c r="RYV90" s="61"/>
      <c r="RYW90" s="61"/>
      <c r="RYX90" s="61"/>
      <c r="RYY90" s="61"/>
      <c r="RYZ90" s="61"/>
      <c r="RZA90" s="61"/>
      <c r="RZB90" s="61"/>
      <c r="RZC90" s="61"/>
      <c r="RZD90" s="61"/>
      <c r="RZE90" s="61"/>
      <c r="RZF90" s="61"/>
      <c r="RZG90" s="61"/>
      <c r="RZH90" s="61"/>
      <c r="RZI90" s="61"/>
      <c r="RZJ90" s="61"/>
      <c r="RZK90" s="61"/>
      <c r="RZL90" s="61"/>
      <c r="RZM90" s="61"/>
      <c r="RZN90" s="61"/>
      <c r="RZO90" s="61"/>
      <c r="RZP90" s="61"/>
      <c r="RZQ90" s="61"/>
      <c r="RZR90" s="61"/>
      <c r="RZS90" s="61"/>
      <c r="RZT90" s="61"/>
      <c r="RZU90" s="61"/>
      <c r="RZV90" s="61"/>
      <c r="RZW90" s="61"/>
      <c r="RZX90" s="61"/>
      <c r="RZY90" s="61"/>
      <c r="RZZ90" s="61"/>
      <c r="SAA90" s="61"/>
      <c r="SAB90" s="61"/>
      <c r="SAC90" s="61"/>
      <c r="SAD90" s="61"/>
      <c r="SAE90" s="61"/>
      <c r="SAF90" s="61"/>
      <c r="SAG90" s="61"/>
      <c r="SAH90" s="61"/>
      <c r="SAI90" s="61"/>
      <c r="SAJ90" s="61"/>
      <c r="SAK90" s="61"/>
      <c r="SAL90" s="61"/>
      <c r="SAM90" s="61"/>
      <c r="SAN90" s="61"/>
      <c r="SAO90" s="61"/>
      <c r="SAP90" s="61"/>
      <c r="SAQ90" s="61"/>
      <c r="SAR90" s="61"/>
      <c r="SAS90" s="61"/>
      <c r="SAT90" s="61"/>
      <c r="SAU90" s="61"/>
      <c r="SAV90" s="61"/>
      <c r="SAW90" s="61"/>
      <c r="SAX90" s="61"/>
      <c r="SAY90" s="61"/>
      <c r="SAZ90" s="61"/>
      <c r="SBA90" s="61"/>
      <c r="SBB90" s="61"/>
      <c r="SBC90" s="61"/>
      <c r="SBD90" s="61"/>
      <c r="SBE90" s="61"/>
      <c r="SBF90" s="61"/>
      <c r="SBG90" s="61"/>
      <c r="SBH90" s="61"/>
      <c r="SBI90" s="61"/>
      <c r="SBJ90" s="61"/>
      <c r="SBK90" s="61"/>
      <c r="SBL90" s="61"/>
      <c r="SBM90" s="61"/>
      <c r="SBN90" s="61"/>
      <c r="SBO90" s="61"/>
      <c r="SBP90" s="61"/>
      <c r="SBQ90" s="61"/>
      <c r="SBR90" s="61"/>
      <c r="SBS90" s="61"/>
      <c r="SBT90" s="61"/>
      <c r="SBU90" s="61"/>
      <c r="SBV90" s="61"/>
      <c r="SBW90" s="61"/>
      <c r="SBX90" s="61"/>
      <c r="SBY90" s="61"/>
      <c r="SBZ90" s="61"/>
      <c r="SCA90" s="61"/>
      <c r="SCB90" s="61"/>
      <c r="SCC90" s="61"/>
      <c r="SCD90" s="61"/>
      <c r="SCE90" s="61"/>
      <c r="SCF90" s="61"/>
      <c r="SCG90" s="61"/>
      <c r="SCH90" s="61"/>
      <c r="SCI90" s="61"/>
      <c r="SCJ90" s="61"/>
      <c r="SCK90" s="61"/>
      <c r="SCL90" s="61"/>
      <c r="SCM90" s="61"/>
      <c r="SCN90" s="61"/>
      <c r="SCO90" s="61"/>
      <c r="SCP90" s="61"/>
      <c r="SCQ90" s="61"/>
      <c r="SCR90" s="61"/>
      <c r="SCS90" s="61"/>
      <c r="SCT90" s="61"/>
      <c r="SCU90" s="61"/>
      <c r="SCV90" s="61"/>
      <c r="SCW90" s="61"/>
      <c r="SCX90" s="61"/>
      <c r="SCY90" s="61"/>
      <c r="SCZ90" s="61"/>
      <c r="SDA90" s="61"/>
      <c r="SDB90" s="61"/>
      <c r="SDC90" s="61"/>
      <c r="SDD90" s="61"/>
      <c r="SDE90" s="61"/>
      <c r="SDF90" s="61"/>
      <c r="SDG90" s="61"/>
      <c r="SDH90" s="61"/>
      <c r="SDI90" s="61"/>
      <c r="SDJ90" s="61"/>
      <c r="SDK90" s="61"/>
      <c r="SDL90" s="61"/>
      <c r="SDM90" s="61"/>
      <c r="SDN90" s="61"/>
      <c r="SDO90" s="61"/>
      <c r="SDP90" s="61"/>
      <c r="SDQ90" s="61"/>
      <c r="SDR90" s="61"/>
      <c r="SDS90" s="61"/>
      <c r="SDT90" s="61"/>
      <c r="SDU90" s="61"/>
      <c r="SDV90" s="61"/>
      <c r="SDW90" s="61"/>
      <c r="SDX90" s="61"/>
      <c r="SDY90" s="61"/>
      <c r="SDZ90" s="61"/>
      <c r="SEA90" s="61"/>
      <c r="SEB90" s="61"/>
      <c r="SEC90" s="61"/>
      <c r="SED90" s="61"/>
      <c r="SEE90" s="61"/>
      <c r="SEF90" s="61"/>
      <c r="SEG90" s="61"/>
      <c r="SEH90" s="61"/>
      <c r="SEI90" s="61"/>
      <c r="SEJ90" s="61"/>
      <c r="SEK90" s="61"/>
      <c r="SEL90" s="61"/>
      <c r="SEM90" s="61"/>
      <c r="SEN90" s="61"/>
      <c r="SEO90" s="61"/>
      <c r="SEP90" s="61"/>
      <c r="SEQ90" s="61"/>
      <c r="SER90" s="61"/>
      <c r="SES90" s="61"/>
      <c r="SET90" s="61"/>
      <c r="SEU90" s="61"/>
      <c r="SEV90" s="61"/>
      <c r="SEW90" s="61"/>
      <c r="SEX90" s="61"/>
      <c r="SEY90" s="61"/>
      <c r="SEZ90" s="61"/>
      <c r="SFA90" s="61"/>
      <c r="SFB90" s="61"/>
      <c r="SFC90" s="61"/>
      <c r="SFD90" s="61"/>
      <c r="SFE90" s="61"/>
      <c r="SFF90" s="61"/>
      <c r="SFG90" s="61"/>
      <c r="SFH90" s="61"/>
      <c r="SFI90" s="61"/>
      <c r="SFJ90" s="61"/>
      <c r="SFK90" s="61"/>
      <c r="SFL90" s="61"/>
      <c r="SFM90" s="61"/>
      <c r="SFN90" s="61"/>
      <c r="SFO90" s="61"/>
      <c r="SFP90" s="61"/>
      <c r="SFQ90" s="61"/>
      <c r="SFR90" s="61"/>
      <c r="SFS90" s="61"/>
      <c r="SFT90" s="61"/>
      <c r="SFU90" s="61"/>
      <c r="SFV90" s="61"/>
      <c r="SFW90" s="61"/>
      <c r="SFX90" s="61"/>
      <c r="SFY90" s="61"/>
      <c r="SFZ90" s="61"/>
      <c r="SGA90" s="61"/>
      <c r="SGB90" s="61"/>
      <c r="SGC90" s="61"/>
      <c r="SGD90" s="61"/>
      <c r="SGE90" s="61"/>
      <c r="SGF90" s="61"/>
      <c r="SGG90" s="61"/>
      <c r="SGH90" s="61"/>
      <c r="SGI90" s="61"/>
      <c r="SGJ90" s="61"/>
      <c r="SGK90" s="61"/>
      <c r="SGL90" s="61"/>
      <c r="SGM90" s="61"/>
      <c r="SGN90" s="61"/>
      <c r="SGO90" s="61"/>
      <c r="SGP90" s="61"/>
      <c r="SGQ90" s="61"/>
      <c r="SGR90" s="61"/>
      <c r="SGS90" s="61"/>
      <c r="SGT90" s="61"/>
      <c r="SGU90" s="61"/>
      <c r="SGV90" s="61"/>
      <c r="SGW90" s="61"/>
      <c r="SGX90" s="61"/>
      <c r="SGY90" s="61"/>
      <c r="SGZ90" s="61"/>
      <c r="SHA90" s="61"/>
      <c r="SHB90" s="61"/>
      <c r="SHC90" s="61"/>
      <c r="SHD90" s="61"/>
      <c r="SHE90" s="61"/>
      <c r="SHF90" s="61"/>
      <c r="SHG90" s="61"/>
      <c r="SHH90" s="61"/>
      <c r="SHI90" s="61"/>
      <c r="SHJ90" s="61"/>
      <c r="SHK90" s="61"/>
      <c r="SHL90" s="61"/>
      <c r="SHM90" s="61"/>
      <c r="SHN90" s="61"/>
      <c r="SHO90" s="61"/>
      <c r="SHP90" s="61"/>
      <c r="SHQ90" s="61"/>
      <c r="SHR90" s="61"/>
      <c r="SHS90" s="61"/>
      <c r="SHT90" s="61"/>
      <c r="SHU90" s="61"/>
      <c r="SHV90" s="61"/>
      <c r="SHW90" s="61"/>
      <c r="SHX90" s="61"/>
      <c r="SHY90" s="61"/>
      <c r="SHZ90" s="61"/>
      <c r="SIA90" s="61"/>
      <c r="SIB90" s="61"/>
      <c r="SIC90" s="61"/>
      <c r="SID90" s="61"/>
      <c r="SIE90" s="61"/>
      <c r="SIF90" s="61"/>
      <c r="SIG90" s="61"/>
      <c r="SIH90" s="61"/>
      <c r="SII90" s="61"/>
      <c r="SIJ90" s="61"/>
      <c r="SIK90" s="61"/>
      <c r="SIL90" s="61"/>
      <c r="SIM90" s="61"/>
      <c r="SIN90" s="61"/>
      <c r="SIO90" s="61"/>
      <c r="SIP90" s="61"/>
      <c r="SIQ90" s="61"/>
      <c r="SIR90" s="61"/>
      <c r="SIS90" s="61"/>
      <c r="SIT90" s="61"/>
      <c r="SIU90" s="61"/>
      <c r="SIV90" s="61"/>
      <c r="SIW90" s="61"/>
      <c r="SIX90" s="61"/>
      <c r="SIY90" s="61"/>
      <c r="SIZ90" s="61"/>
      <c r="SJA90" s="61"/>
      <c r="SJB90" s="61"/>
      <c r="SJC90" s="61"/>
      <c r="SJD90" s="61"/>
      <c r="SJE90" s="61"/>
      <c r="SJF90" s="61"/>
      <c r="SJG90" s="61"/>
      <c r="SJH90" s="61"/>
      <c r="SJI90" s="61"/>
      <c r="SJJ90" s="61"/>
      <c r="SJK90" s="61"/>
      <c r="SJL90" s="61"/>
      <c r="SJM90" s="61"/>
      <c r="SJN90" s="61"/>
      <c r="SJO90" s="61"/>
      <c r="SJP90" s="61"/>
      <c r="SJQ90" s="61"/>
      <c r="SJR90" s="61"/>
      <c r="SJS90" s="61"/>
      <c r="SJT90" s="61"/>
      <c r="SJU90" s="61"/>
      <c r="SJV90" s="61"/>
      <c r="SJW90" s="61"/>
      <c r="SJX90" s="61"/>
      <c r="SJY90" s="61"/>
      <c r="SJZ90" s="61"/>
      <c r="SKA90" s="61"/>
      <c r="SKB90" s="61"/>
      <c r="SKC90" s="61"/>
      <c r="SKD90" s="61"/>
      <c r="SKE90" s="61"/>
      <c r="SKF90" s="61"/>
      <c r="SKG90" s="61"/>
      <c r="SKH90" s="61"/>
      <c r="SKI90" s="61"/>
      <c r="SKJ90" s="61"/>
      <c r="SKK90" s="61"/>
      <c r="SKL90" s="61"/>
      <c r="SKM90" s="61"/>
      <c r="SKN90" s="61"/>
      <c r="SKO90" s="61"/>
      <c r="SKP90" s="61"/>
      <c r="SKQ90" s="61"/>
      <c r="SKR90" s="61"/>
      <c r="SKS90" s="61"/>
      <c r="SKT90" s="61"/>
      <c r="SKU90" s="61"/>
      <c r="SKV90" s="61"/>
      <c r="SKW90" s="61"/>
      <c r="SKX90" s="61"/>
      <c r="SKY90" s="61"/>
      <c r="SKZ90" s="61"/>
      <c r="SLA90" s="61"/>
      <c r="SLB90" s="61"/>
      <c r="SLC90" s="61"/>
      <c r="SLD90" s="61"/>
      <c r="SLE90" s="61"/>
      <c r="SLF90" s="61"/>
      <c r="SLG90" s="61"/>
      <c r="SLH90" s="61"/>
      <c r="SLI90" s="61"/>
      <c r="SLJ90" s="61"/>
      <c r="SLK90" s="61"/>
      <c r="SLL90" s="61"/>
      <c r="SLM90" s="61"/>
      <c r="SLN90" s="61"/>
      <c r="SLO90" s="61"/>
      <c r="SLP90" s="61"/>
      <c r="SLQ90" s="61"/>
      <c r="SLR90" s="61"/>
      <c r="SLS90" s="61"/>
      <c r="SLT90" s="61"/>
      <c r="SLU90" s="61"/>
      <c r="SLV90" s="61"/>
      <c r="SLW90" s="61"/>
      <c r="SLX90" s="61"/>
      <c r="SLY90" s="61"/>
      <c r="SLZ90" s="61"/>
      <c r="SMA90" s="61"/>
      <c r="SMB90" s="61"/>
      <c r="SMC90" s="61"/>
      <c r="SMD90" s="61"/>
      <c r="SME90" s="61"/>
      <c r="SMF90" s="61"/>
      <c r="SMG90" s="61"/>
      <c r="SMH90" s="61"/>
      <c r="SMI90" s="61"/>
      <c r="SMJ90" s="61"/>
      <c r="SMK90" s="61"/>
      <c r="SML90" s="61"/>
      <c r="SMM90" s="61"/>
      <c r="SMN90" s="61"/>
      <c r="SMO90" s="61"/>
      <c r="SMP90" s="61"/>
      <c r="SMQ90" s="61"/>
      <c r="SMR90" s="61"/>
      <c r="SMS90" s="61"/>
      <c r="SMT90" s="61"/>
      <c r="SMU90" s="61"/>
      <c r="SMV90" s="61"/>
      <c r="SMW90" s="61"/>
      <c r="SMX90" s="61"/>
      <c r="SMY90" s="61"/>
      <c r="SMZ90" s="61"/>
      <c r="SNA90" s="61"/>
      <c r="SNB90" s="61"/>
      <c r="SNC90" s="61"/>
      <c r="SND90" s="61"/>
      <c r="SNE90" s="61"/>
      <c r="SNF90" s="61"/>
      <c r="SNG90" s="61"/>
      <c r="SNH90" s="61"/>
      <c r="SNI90" s="61"/>
      <c r="SNJ90" s="61"/>
      <c r="SNK90" s="61"/>
      <c r="SNL90" s="61"/>
      <c r="SNM90" s="61"/>
      <c r="SNN90" s="61"/>
      <c r="SNO90" s="61"/>
      <c r="SNP90" s="61"/>
      <c r="SNQ90" s="61"/>
      <c r="SNR90" s="61"/>
      <c r="SNS90" s="61"/>
      <c r="SNT90" s="61"/>
      <c r="SNU90" s="61"/>
      <c r="SNV90" s="61"/>
      <c r="SNW90" s="61"/>
      <c r="SNX90" s="61"/>
      <c r="SNY90" s="61"/>
      <c r="SNZ90" s="61"/>
      <c r="SOA90" s="61"/>
      <c r="SOB90" s="61"/>
      <c r="SOC90" s="61"/>
      <c r="SOD90" s="61"/>
      <c r="SOE90" s="61"/>
      <c r="SOF90" s="61"/>
      <c r="SOG90" s="61"/>
      <c r="SOH90" s="61"/>
      <c r="SOI90" s="61"/>
      <c r="SOJ90" s="61"/>
      <c r="SOK90" s="61"/>
      <c r="SOL90" s="61"/>
      <c r="SOM90" s="61"/>
      <c r="SON90" s="61"/>
      <c r="SOO90" s="61"/>
      <c r="SOP90" s="61"/>
      <c r="SOQ90" s="61"/>
      <c r="SOR90" s="61"/>
      <c r="SOS90" s="61"/>
      <c r="SOT90" s="61"/>
      <c r="SOU90" s="61"/>
      <c r="SOV90" s="61"/>
      <c r="SOW90" s="61"/>
      <c r="SOX90" s="61"/>
      <c r="SOY90" s="61"/>
      <c r="SOZ90" s="61"/>
      <c r="SPA90" s="61"/>
      <c r="SPB90" s="61"/>
      <c r="SPC90" s="61"/>
      <c r="SPD90" s="61"/>
      <c r="SPE90" s="61"/>
      <c r="SPF90" s="61"/>
      <c r="SPG90" s="61"/>
      <c r="SPH90" s="61"/>
      <c r="SPI90" s="61"/>
      <c r="SPJ90" s="61"/>
      <c r="SPK90" s="61"/>
      <c r="SPL90" s="61"/>
      <c r="SPM90" s="61"/>
      <c r="SPN90" s="61"/>
      <c r="SPO90" s="61"/>
      <c r="SPP90" s="61"/>
      <c r="SPQ90" s="61"/>
      <c r="SPR90" s="61"/>
      <c r="SPS90" s="61"/>
      <c r="SPT90" s="61"/>
      <c r="SPU90" s="61"/>
      <c r="SPV90" s="61"/>
      <c r="SPW90" s="61"/>
      <c r="SPX90" s="61"/>
      <c r="SPY90" s="61"/>
      <c r="SPZ90" s="61"/>
      <c r="SQA90" s="61"/>
      <c r="SQB90" s="61"/>
      <c r="SQC90" s="61"/>
      <c r="SQD90" s="61"/>
      <c r="SQE90" s="61"/>
      <c r="SQF90" s="61"/>
      <c r="SQG90" s="61"/>
      <c r="SQH90" s="61"/>
      <c r="SQI90" s="61"/>
      <c r="SQJ90" s="61"/>
      <c r="SQK90" s="61"/>
      <c r="SQL90" s="61"/>
      <c r="SQM90" s="61"/>
      <c r="SQN90" s="61"/>
      <c r="SQO90" s="61"/>
      <c r="SQP90" s="61"/>
      <c r="SQQ90" s="61"/>
      <c r="SQR90" s="61"/>
      <c r="SQS90" s="61"/>
      <c r="SQT90" s="61"/>
      <c r="SQU90" s="61"/>
      <c r="SQV90" s="61"/>
      <c r="SQW90" s="61"/>
      <c r="SQX90" s="61"/>
      <c r="SQY90" s="61"/>
      <c r="SQZ90" s="61"/>
      <c r="SRA90" s="61"/>
      <c r="SRB90" s="61"/>
      <c r="SRC90" s="61"/>
      <c r="SRD90" s="61"/>
      <c r="SRE90" s="61"/>
      <c r="SRF90" s="61"/>
      <c r="SRG90" s="61"/>
      <c r="SRH90" s="61"/>
      <c r="SRI90" s="61"/>
      <c r="SRJ90" s="61"/>
      <c r="SRK90" s="61"/>
      <c r="SRL90" s="61"/>
      <c r="SRM90" s="61"/>
      <c r="SRN90" s="61"/>
      <c r="SRO90" s="61"/>
      <c r="SRP90" s="61"/>
      <c r="SRQ90" s="61"/>
      <c r="SRR90" s="61"/>
      <c r="SRS90" s="61"/>
      <c r="SRT90" s="61"/>
      <c r="SRU90" s="61"/>
      <c r="SRV90" s="61"/>
      <c r="SRW90" s="61"/>
      <c r="SRX90" s="61"/>
      <c r="SRY90" s="61"/>
      <c r="SRZ90" s="61"/>
      <c r="SSA90" s="61"/>
      <c r="SSB90" s="61"/>
      <c r="SSC90" s="61"/>
      <c r="SSD90" s="61"/>
      <c r="SSE90" s="61"/>
      <c r="SSF90" s="61"/>
      <c r="SSG90" s="61"/>
      <c r="SSH90" s="61"/>
      <c r="SSI90" s="61"/>
      <c r="SSJ90" s="61"/>
      <c r="SSK90" s="61"/>
      <c r="SSL90" s="61"/>
      <c r="SSM90" s="61"/>
      <c r="SSN90" s="61"/>
      <c r="SSO90" s="61"/>
      <c r="SSP90" s="61"/>
      <c r="SSQ90" s="61"/>
      <c r="SSR90" s="61"/>
      <c r="SSS90" s="61"/>
      <c r="SST90" s="61"/>
      <c r="SSU90" s="61"/>
      <c r="SSV90" s="61"/>
      <c r="SSW90" s="61"/>
      <c r="SSX90" s="61"/>
      <c r="SSY90" s="61"/>
      <c r="SSZ90" s="61"/>
      <c r="STA90" s="61"/>
      <c r="STB90" s="61"/>
      <c r="STC90" s="61"/>
      <c r="STD90" s="61"/>
      <c r="STE90" s="61"/>
      <c r="STF90" s="61"/>
      <c r="STG90" s="61"/>
      <c r="STH90" s="61"/>
      <c r="STI90" s="61"/>
      <c r="STJ90" s="61"/>
      <c r="STK90" s="61"/>
      <c r="STL90" s="61"/>
      <c r="STM90" s="61"/>
      <c r="STN90" s="61"/>
      <c r="STO90" s="61"/>
      <c r="STP90" s="61"/>
      <c r="STQ90" s="61"/>
      <c r="STR90" s="61"/>
      <c r="STS90" s="61"/>
      <c r="STT90" s="61"/>
      <c r="STU90" s="61"/>
      <c r="STV90" s="61"/>
      <c r="STW90" s="61"/>
      <c r="STX90" s="61"/>
      <c r="STY90" s="61"/>
      <c r="STZ90" s="61"/>
      <c r="SUA90" s="61"/>
      <c r="SUB90" s="61"/>
      <c r="SUC90" s="61"/>
      <c r="SUD90" s="61"/>
      <c r="SUE90" s="61"/>
      <c r="SUF90" s="61"/>
      <c r="SUG90" s="61"/>
      <c r="SUH90" s="61"/>
      <c r="SUI90" s="61"/>
      <c r="SUJ90" s="61"/>
      <c r="SUK90" s="61"/>
      <c r="SUL90" s="61"/>
      <c r="SUM90" s="61"/>
      <c r="SUN90" s="61"/>
      <c r="SUO90" s="61"/>
      <c r="SUP90" s="61"/>
      <c r="SUQ90" s="61"/>
      <c r="SUR90" s="61"/>
      <c r="SUS90" s="61"/>
      <c r="SUT90" s="61"/>
      <c r="SUU90" s="61"/>
      <c r="SUV90" s="61"/>
      <c r="SUW90" s="61"/>
      <c r="SUX90" s="61"/>
      <c r="SUY90" s="61"/>
      <c r="SUZ90" s="61"/>
      <c r="SVA90" s="61"/>
      <c r="SVB90" s="61"/>
      <c r="SVC90" s="61"/>
      <c r="SVD90" s="61"/>
      <c r="SVE90" s="61"/>
      <c r="SVF90" s="61"/>
      <c r="SVG90" s="61"/>
      <c r="SVH90" s="61"/>
      <c r="SVI90" s="61"/>
      <c r="SVJ90" s="61"/>
      <c r="SVK90" s="61"/>
      <c r="SVL90" s="61"/>
      <c r="SVM90" s="61"/>
      <c r="SVN90" s="61"/>
      <c r="SVO90" s="61"/>
      <c r="SVP90" s="61"/>
      <c r="SVQ90" s="61"/>
      <c r="SVR90" s="61"/>
      <c r="SVS90" s="61"/>
      <c r="SVT90" s="61"/>
      <c r="SVU90" s="61"/>
      <c r="SVV90" s="61"/>
      <c r="SVW90" s="61"/>
      <c r="SVX90" s="61"/>
      <c r="SVY90" s="61"/>
      <c r="SVZ90" s="61"/>
      <c r="SWA90" s="61"/>
      <c r="SWB90" s="61"/>
      <c r="SWC90" s="61"/>
      <c r="SWD90" s="61"/>
      <c r="SWE90" s="61"/>
      <c r="SWF90" s="61"/>
      <c r="SWG90" s="61"/>
      <c r="SWH90" s="61"/>
      <c r="SWI90" s="61"/>
      <c r="SWJ90" s="61"/>
      <c r="SWK90" s="61"/>
      <c r="SWL90" s="61"/>
      <c r="SWM90" s="61"/>
      <c r="SWN90" s="61"/>
      <c r="SWO90" s="61"/>
      <c r="SWP90" s="61"/>
      <c r="SWQ90" s="61"/>
      <c r="SWR90" s="61"/>
      <c r="SWS90" s="61"/>
      <c r="SWT90" s="61"/>
      <c r="SWU90" s="61"/>
      <c r="SWV90" s="61"/>
      <c r="SWW90" s="61"/>
      <c r="SWX90" s="61"/>
      <c r="SWY90" s="61"/>
      <c r="SWZ90" s="61"/>
      <c r="SXA90" s="61"/>
      <c r="SXB90" s="61"/>
      <c r="SXC90" s="61"/>
      <c r="SXD90" s="61"/>
      <c r="SXE90" s="61"/>
      <c r="SXF90" s="61"/>
      <c r="SXG90" s="61"/>
      <c r="SXH90" s="61"/>
      <c r="SXI90" s="61"/>
      <c r="SXJ90" s="61"/>
      <c r="SXK90" s="61"/>
      <c r="SXL90" s="61"/>
      <c r="SXM90" s="61"/>
      <c r="SXN90" s="61"/>
      <c r="SXO90" s="61"/>
      <c r="SXP90" s="61"/>
      <c r="SXQ90" s="61"/>
      <c r="SXR90" s="61"/>
      <c r="SXS90" s="61"/>
      <c r="SXT90" s="61"/>
      <c r="SXU90" s="61"/>
      <c r="SXV90" s="61"/>
      <c r="SXW90" s="61"/>
      <c r="SXX90" s="61"/>
      <c r="SXY90" s="61"/>
      <c r="SXZ90" s="61"/>
      <c r="SYA90" s="61"/>
      <c r="SYB90" s="61"/>
      <c r="SYC90" s="61"/>
      <c r="SYD90" s="61"/>
      <c r="SYE90" s="61"/>
      <c r="SYF90" s="61"/>
      <c r="SYG90" s="61"/>
      <c r="SYH90" s="61"/>
      <c r="SYI90" s="61"/>
      <c r="SYJ90" s="61"/>
      <c r="SYK90" s="61"/>
      <c r="SYL90" s="61"/>
      <c r="SYM90" s="61"/>
      <c r="SYN90" s="61"/>
      <c r="SYO90" s="61"/>
      <c r="SYP90" s="61"/>
      <c r="SYQ90" s="61"/>
      <c r="SYR90" s="61"/>
      <c r="SYS90" s="61"/>
      <c r="SYT90" s="61"/>
      <c r="SYU90" s="61"/>
      <c r="SYV90" s="61"/>
      <c r="SYW90" s="61"/>
      <c r="SYX90" s="61"/>
      <c r="SYY90" s="61"/>
      <c r="SYZ90" s="61"/>
      <c r="SZA90" s="61"/>
      <c r="SZB90" s="61"/>
      <c r="SZC90" s="61"/>
      <c r="SZD90" s="61"/>
      <c r="SZE90" s="61"/>
      <c r="SZF90" s="61"/>
      <c r="SZG90" s="61"/>
      <c r="SZH90" s="61"/>
      <c r="SZI90" s="61"/>
      <c r="SZJ90" s="61"/>
      <c r="SZK90" s="61"/>
      <c r="SZL90" s="61"/>
      <c r="SZM90" s="61"/>
      <c r="SZN90" s="61"/>
      <c r="SZO90" s="61"/>
      <c r="SZP90" s="61"/>
      <c r="SZQ90" s="61"/>
      <c r="SZR90" s="61"/>
      <c r="SZS90" s="61"/>
      <c r="SZT90" s="61"/>
      <c r="SZU90" s="61"/>
      <c r="SZV90" s="61"/>
      <c r="SZW90" s="61"/>
      <c r="SZX90" s="61"/>
      <c r="SZY90" s="61"/>
      <c r="SZZ90" s="61"/>
      <c r="TAA90" s="61"/>
      <c r="TAB90" s="61"/>
      <c r="TAC90" s="61"/>
      <c r="TAD90" s="61"/>
      <c r="TAE90" s="61"/>
      <c r="TAF90" s="61"/>
      <c r="TAG90" s="61"/>
      <c r="TAH90" s="61"/>
      <c r="TAI90" s="61"/>
      <c r="TAJ90" s="61"/>
      <c r="TAK90" s="61"/>
      <c r="TAL90" s="61"/>
      <c r="TAM90" s="61"/>
      <c r="TAN90" s="61"/>
      <c r="TAO90" s="61"/>
      <c r="TAP90" s="61"/>
      <c r="TAQ90" s="61"/>
      <c r="TAR90" s="61"/>
      <c r="TAS90" s="61"/>
      <c r="TAT90" s="61"/>
      <c r="TAU90" s="61"/>
      <c r="TAV90" s="61"/>
      <c r="TAW90" s="61"/>
      <c r="TAX90" s="61"/>
      <c r="TAY90" s="61"/>
      <c r="TAZ90" s="61"/>
      <c r="TBA90" s="61"/>
      <c r="TBB90" s="61"/>
      <c r="TBC90" s="61"/>
      <c r="TBD90" s="61"/>
      <c r="TBE90" s="61"/>
      <c r="TBF90" s="61"/>
      <c r="TBG90" s="61"/>
      <c r="TBH90" s="61"/>
      <c r="TBI90" s="61"/>
      <c r="TBJ90" s="61"/>
      <c r="TBK90" s="61"/>
      <c r="TBL90" s="61"/>
      <c r="TBM90" s="61"/>
      <c r="TBN90" s="61"/>
      <c r="TBO90" s="61"/>
      <c r="TBP90" s="61"/>
      <c r="TBQ90" s="61"/>
      <c r="TBR90" s="61"/>
      <c r="TBS90" s="61"/>
      <c r="TBT90" s="61"/>
      <c r="TBU90" s="61"/>
      <c r="TBV90" s="61"/>
      <c r="TBW90" s="61"/>
      <c r="TBX90" s="61"/>
      <c r="TBY90" s="61"/>
      <c r="TBZ90" s="61"/>
      <c r="TCA90" s="61"/>
      <c r="TCB90" s="61"/>
      <c r="TCC90" s="61"/>
      <c r="TCD90" s="61"/>
      <c r="TCE90" s="61"/>
      <c r="TCF90" s="61"/>
      <c r="TCG90" s="61"/>
      <c r="TCH90" s="61"/>
      <c r="TCI90" s="61"/>
      <c r="TCJ90" s="61"/>
      <c r="TCK90" s="61"/>
      <c r="TCL90" s="61"/>
      <c r="TCM90" s="61"/>
      <c r="TCN90" s="61"/>
      <c r="TCO90" s="61"/>
      <c r="TCP90" s="61"/>
      <c r="TCQ90" s="61"/>
      <c r="TCR90" s="61"/>
      <c r="TCS90" s="61"/>
      <c r="TCT90" s="61"/>
      <c r="TCU90" s="61"/>
      <c r="TCV90" s="61"/>
      <c r="TCW90" s="61"/>
      <c r="TCX90" s="61"/>
      <c r="TCY90" s="61"/>
      <c r="TCZ90" s="61"/>
      <c r="TDA90" s="61"/>
      <c r="TDB90" s="61"/>
      <c r="TDC90" s="61"/>
      <c r="TDD90" s="61"/>
      <c r="TDE90" s="61"/>
      <c r="TDF90" s="61"/>
      <c r="TDG90" s="61"/>
      <c r="TDH90" s="61"/>
      <c r="TDI90" s="61"/>
      <c r="TDJ90" s="61"/>
      <c r="TDK90" s="61"/>
      <c r="TDL90" s="61"/>
      <c r="TDM90" s="61"/>
      <c r="TDN90" s="61"/>
      <c r="TDO90" s="61"/>
      <c r="TDP90" s="61"/>
      <c r="TDQ90" s="61"/>
      <c r="TDR90" s="61"/>
      <c r="TDS90" s="61"/>
      <c r="TDT90" s="61"/>
      <c r="TDU90" s="61"/>
      <c r="TDV90" s="61"/>
      <c r="TDW90" s="61"/>
      <c r="TDX90" s="61"/>
      <c r="TDY90" s="61"/>
      <c r="TDZ90" s="61"/>
      <c r="TEA90" s="61"/>
      <c r="TEB90" s="61"/>
      <c r="TEC90" s="61"/>
      <c r="TED90" s="61"/>
      <c r="TEE90" s="61"/>
      <c r="TEF90" s="61"/>
      <c r="TEG90" s="61"/>
      <c r="TEH90" s="61"/>
      <c r="TEI90" s="61"/>
      <c r="TEJ90" s="61"/>
      <c r="TEK90" s="61"/>
      <c r="TEL90" s="61"/>
      <c r="TEM90" s="61"/>
      <c r="TEN90" s="61"/>
      <c r="TEO90" s="61"/>
      <c r="TEP90" s="61"/>
      <c r="TEQ90" s="61"/>
      <c r="TER90" s="61"/>
      <c r="TES90" s="61"/>
      <c r="TET90" s="61"/>
      <c r="TEU90" s="61"/>
      <c r="TEV90" s="61"/>
      <c r="TEW90" s="61"/>
      <c r="TEX90" s="61"/>
      <c r="TEY90" s="61"/>
      <c r="TEZ90" s="61"/>
      <c r="TFA90" s="61"/>
      <c r="TFB90" s="61"/>
      <c r="TFC90" s="61"/>
      <c r="TFD90" s="61"/>
      <c r="TFE90" s="61"/>
      <c r="TFF90" s="61"/>
      <c r="TFG90" s="61"/>
      <c r="TFH90" s="61"/>
      <c r="TFI90" s="61"/>
      <c r="TFJ90" s="61"/>
      <c r="TFK90" s="61"/>
      <c r="TFL90" s="61"/>
      <c r="TFM90" s="61"/>
      <c r="TFN90" s="61"/>
      <c r="TFO90" s="61"/>
      <c r="TFP90" s="61"/>
      <c r="TFQ90" s="61"/>
      <c r="TFR90" s="61"/>
      <c r="TFS90" s="61"/>
      <c r="TFT90" s="61"/>
      <c r="TFU90" s="61"/>
      <c r="TFV90" s="61"/>
      <c r="TFW90" s="61"/>
      <c r="TFX90" s="61"/>
      <c r="TFY90" s="61"/>
      <c r="TFZ90" s="61"/>
      <c r="TGA90" s="61"/>
      <c r="TGB90" s="61"/>
      <c r="TGC90" s="61"/>
      <c r="TGD90" s="61"/>
      <c r="TGE90" s="61"/>
      <c r="TGF90" s="61"/>
      <c r="TGG90" s="61"/>
      <c r="TGH90" s="61"/>
      <c r="TGI90" s="61"/>
      <c r="TGJ90" s="61"/>
      <c r="TGK90" s="61"/>
      <c r="TGL90" s="61"/>
      <c r="TGM90" s="61"/>
      <c r="TGN90" s="61"/>
      <c r="TGO90" s="61"/>
      <c r="TGP90" s="61"/>
      <c r="TGQ90" s="61"/>
      <c r="TGR90" s="61"/>
      <c r="TGS90" s="61"/>
      <c r="TGT90" s="61"/>
      <c r="TGU90" s="61"/>
      <c r="TGV90" s="61"/>
      <c r="TGW90" s="61"/>
      <c r="TGX90" s="61"/>
      <c r="TGY90" s="61"/>
      <c r="TGZ90" s="61"/>
      <c r="THA90" s="61"/>
      <c r="THB90" s="61"/>
      <c r="THC90" s="61"/>
      <c r="THD90" s="61"/>
      <c r="THE90" s="61"/>
      <c r="THF90" s="61"/>
      <c r="THG90" s="61"/>
      <c r="THH90" s="61"/>
      <c r="THI90" s="61"/>
      <c r="THJ90" s="61"/>
      <c r="THK90" s="61"/>
      <c r="THL90" s="61"/>
      <c r="THM90" s="61"/>
      <c r="THN90" s="61"/>
      <c r="THO90" s="61"/>
      <c r="THP90" s="61"/>
      <c r="THQ90" s="61"/>
      <c r="THR90" s="61"/>
      <c r="THS90" s="61"/>
      <c r="THT90" s="61"/>
      <c r="THU90" s="61"/>
      <c r="THV90" s="61"/>
      <c r="THW90" s="61"/>
      <c r="THX90" s="61"/>
      <c r="THY90" s="61"/>
      <c r="THZ90" s="61"/>
      <c r="TIA90" s="61"/>
      <c r="TIB90" s="61"/>
      <c r="TIC90" s="61"/>
      <c r="TID90" s="61"/>
      <c r="TIE90" s="61"/>
      <c r="TIF90" s="61"/>
      <c r="TIG90" s="61"/>
      <c r="TIH90" s="61"/>
      <c r="TII90" s="61"/>
      <c r="TIJ90" s="61"/>
      <c r="TIK90" s="61"/>
      <c r="TIL90" s="61"/>
      <c r="TIM90" s="61"/>
      <c r="TIN90" s="61"/>
      <c r="TIO90" s="61"/>
      <c r="TIP90" s="61"/>
      <c r="TIQ90" s="61"/>
      <c r="TIR90" s="61"/>
      <c r="TIS90" s="61"/>
      <c r="TIT90" s="61"/>
      <c r="TIU90" s="61"/>
      <c r="TIV90" s="61"/>
      <c r="TIW90" s="61"/>
      <c r="TIX90" s="61"/>
      <c r="TIY90" s="61"/>
      <c r="TIZ90" s="61"/>
      <c r="TJA90" s="61"/>
      <c r="TJB90" s="61"/>
      <c r="TJC90" s="61"/>
      <c r="TJD90" s="61"/>
      <c r="TJE90" s="61"/>
      <c r="TJF90" s="61"/>
      <c r="TJG90" s="61"/>
      <c r="TJH90" s="61"/>
      <c r="TJI90" s="61"/>
      <c r="TJJ90" s="61"/>
      <c r="TJK90" s="61"/>
      <c r="TJL90" s="61"/>
      <c r="TJM90" s="61"/>
      <c r="TJN90" s="61"/>
      <c r="TJO90" s="61"/>
      <c r="TJP90" s="61"/>
      <c r="TJQ90" s="61"/>
      <c r="TJR90" s="61"/>
      <c r="TJS90" s="61"/>
      <c r="TJT90" s="61"/>
      <c r="TJU90" s="61"/>
      <c r="TJV90" s="61"/>
      <c r="TJW90" s="61"/>
      <c r="TJX90" s="61"/>
      <c r="TJY90" s="61"/>
      <c r="TJZ90" s="61"/>
      <c r="TKA90" s="61"/>
      <c r="TKB90" s="61"/>
      <c r="TKC90" s="61"/>
      <c r="TKD90" s="61"/>
      <c r="TKE90" s="61"/>
      <c r="TKF90" s="61"/>
      <c r="TKG90" s="61"/>
      <c r="TKH90" s="61"/>
      <c r="TKI90" s="61"/>
      <c r="TKJ90" s="61"/>
      <c r="TKK90" s="61"/>
      <c r="TKL90" s="61"/>
      <c r="TKM90" s="61"/>
      <c r="TKN90" s="61"/>
      <c r="TKO90" s="61"/>
      <c r="TKP90" s="61"/>
      <c r="TKQ90" s="61"/>
      <c r="TKR90" s="61"/>
      <c r="TKS90" s="61"/>
      <c r="TKT90" s="61"/>
      <c r="TKU90" s="61"/>
      <c r="TKV90" s="61"/>
      <c r="TKW90" s="61"/>
      <c r="TKX90" s="61"/>
      <c r="TKY90" s="61"/>
      <c r="TKZ90" s="61"/>
      <c r="TLA90" s="61"/>
      <c r="TLB90" s="61"/>
      <c r="TLC90" s="61"/>
      <c r="TLD90" s="61"/>
      <c r="TLE90" s="61"/>
      <c r="TLF90" s="61"/>
      <c r="TLG90" s="61"/>
      <c r="TLH90" s="61"/>
      <c r="TLI90" s="61"/>
      <c r="TLJ90" s="61"/>
      <c r="TLK90" s="61"/>
      <c r="TLL90" s="61"/>
      <c r="TLM90" s="61"/>
      <c r="TLN90" s="61"/>
      <c r="TLO90" s="61"/>
      <c r="TLP90" s="61"/>
      <c r="TLQ90" s="61"/>
      <c r="TLR90" s="61"/>
      <c r="TLS90" s="61"/>
      <c r="TLT90" s="61"/>
      <c r="TLU90" s="61"/>
      <c r="TLV90" s="61"/>
      <c r="TLW90" s="61"/>
      <c r="TLX90" s="61"/>
      <c r="TLY90" s="61"/>
      <c r="TLZ90" s="61"/>
      <c r="TMA90" s="61"/>
      <c r="TMB90" s="61"/>
      <c r="TMC90" s="61"/>
      <c r="TMD90" s="61"/>
      <c r="TME90" s="61"/>
      <c r="TMF90" s="61"/>
      <c r="TMG90" s="61"/>
      <c r="TMH90" s="61"/>
      <c r="TMI90" s="61"/>
      <c r="TMJ90" s="61"/>
      <c r="TMK90" s="61"/>
      <c r="TML90" s="61"/>
      <c r="TMM90" s="61"/>
      <c r="TMN90" s="61"/>
      <c r="TMO90" s="61"/>
      <c r="TMP90" s="61"/>
      <c r="TMQ90" s="61"/>
      <c r="TMR90" s="61"/>
      <c r="TMS90" s="61"/>
      <c r="TMT90" s="61"/>
      <c r="TMU90" s="61"/>
      <c r="TMV90" s="61"/>
      <c r="TMW90" s="61"/>
      <c r="TMX90" s="61"/>
      <c r="TMY90" s="61"/>
      <c r="TMZ90" s="61"/>
      <c r="TNA90" s="61"/>
      <c r="TNB90" s="61"/>
      <c r="TNC90" s="61"/>
      <c r="TND90" s="61"/>
      <c r="TNE90" s="61"/>
      <c r="TNF90" s="61"/>
      <c r="TNG90" s="61"/>
      <c r="TNH90" s="61"/>
      <c r="TNI90" s="61"/>
      <c r="TNJ90" s="61"/>
      <c r="TNK90" s="61"/>
      <c r="TNL90" s="61"/>
      <c r="TNM90" s="61"/>
      <c r="TNN90" s="61"/>
      <c r="TNO90" s="61"/>
      <c r="TNP90" s="61"/>
      <c r="TNQ90" s="61"/>
      <c r="TNR90" s="61"/>
      <c r="TNS90" s="61"/>
      <c r="TNT90" s="61"/>
      <c r="TNU90" s="61"/>
      <c r="TNV90" s="61"/>
      <c r="TNW90" s="61"/>
      <c r="TNX90" s="61"/>
      <c r="TNY90" s="61"/>
      <c r="TNZ90" s="61"/>
      <c r="TOA90" s="61"/>
      <c r="TOB90" s="61"/>
      <c r="TOC90" s="61"/>
      <c r="TOD90" s="61"/>
      <c r="TOE90" s="61"/>
      <c r="TOF90" s="61"/>
      <c r="TOG90" s="61"/>
      <c r="TOH90" s="61"/>
      <c r="TOI90" s="61"/>
      <c r="TOJ90" s="61"/>
      <c r="TOK90" s="61"/>
      <c r="TOL90" s="61"/>
      <c r="TOM90" s="61"/>
      <c r="TON90" s="61"/>
      <c r="TOO90" s="61"/>
      <c r="TOP90" s="61"/>
      <c r="TOQ90" s="61"/>
      <c r="TOR90" s="61"/>
      <c r="TOS90" s="61"/>
      <c r="TOT90" s="61"/>
      <c r="TOU90" s="61"/>
      <c r="TOV90" s="61"/>
      <c r="TOW90" s="61"/>
      <c r="TOX90" s="61"/>
      <c r="TOY90" s="61"/>
      <c r="TOZ90" s="61"/>
      <c r="TPA90" s="61"/>
      <c r="TPB90" s="61"/>
      <c r="TPC90" s="61"/>
      <c r="TPD90" s="61"/>
      <c r="TPE90" s="61"/>
      <c r="TPF90" s="61"/>
      <c r="TPG90" s="61"/>
      <c r="TPH90" s="61"/>
      <c r="TPI90" s="61"/>
      <c r="TPJ90" s="61"/>
      <c r="TPK90" s="61"/>
      <c r="TPL90" s="61"/>
      <c r="TPM90" s="61"/>
      <c r="TPN90" s="61"/>
      <c r="TPO90" s="61"/>
      <c r="TPP90" s="61"/>
      <c r="TPQ90" s="61"/>
      <c r="TPR90" s="61"/>
      <c r="TPS90" s="61"/>
      <c r="TPT90" s="61"/>
      <c r="TPU90" s="61"/>
      <c r="TPV90" s="61"/>
      <c r="TPW90" s="61"/>
      <c r="TPX90" s="61"/>
      <c r="TPY90" s="61"/>
      <c r="TPZ90" s="61"/>
      <c r="TQA90" s="61"/>
      <c r="TQB90" s="61"/>
      <c r="TQC90" s="61"/>
      <c r="TQD90" s="61"/>
      <c r="TQE90" s="61"/>
      <c r="TQF90" s="61"/>
      <c r="TQG90" s="61"/>
      <c r="TQH90" s="61"/>
      <c r="TQI90" s="61"/>
      <c r="TQJ90" s="61"/>
      <c r="TQK90" s="61"/>
      <c r="TQL90" s="61"/>
      <c r="TQM90" s="61"/>
      <c r="TQN90" s="61"/>
      <c r="TQO90" s="61"/>
      <c r="TQP90" s="61"/>
      <c r="TQQ90" s="61"/>
      <c r="TQR90" s="61"/>
      <c r="TQS90" s="61"/>
      <c r="TQT90" s="61"/>
      <c r="TQU90" s="61"/>
      <c r="TQV90" s="61"/>
      <c r="TQW90" s="61"/>
      <c r="TQX90" s="61"/>
      <c r="TQY90" s="61"/>
      <c r="TQZ90" s="61"/>
      <c r="TRA90" s="61"/>
      <c r="TRB90" s="61"/>
      <c r="TRC90" s="61"/>
      <c r="TRD90" s="61"/>
      <c r="TRE90" s="61"/>
      <c r="TRF90" s="61"/>
      <c r="TRG90" s="61"/>
      <c r="TRH90" s="61"/>
      <c r="TRI90" s="61"/>
      <c r="TRJ90" s="61"/>
      <c r="TRK90" s="61"/>
      <c r="TRL90" s="61"/>
      <c r="TRM90" s="61"/>
      <c r="TRN90" s="61"/>
      <c r="TRO90" s="61"/>
      <c r="TRP90" s="61"/>
      <c r="TRQ90" s="61"/>
      <c r="TRR90" s="61"/>
      <c r="TRS90" s="61"/>
      <c r="TRT90" s="61"/>
      <c r="TRU90" s="61"/>
      <c r="TRV90" s="61"/>
      <c r="TRW90" s="61"/>
      <c r="TRX90" s="61"/>
      <c r="TRY90" s="61"/>
      <c r="TRZ90" s="61"/>
      <c r="TSA90" s="61"/>
      <c r="TSB90" s="61"/>
      <c r="TSC90" s="61"/>
      <c r="TSD90" s="61"/>
      <c r="TSE90" s="61"/>
      <c r="TSF90" s="61"/>
      <c r="TSG90" s="61"/>
      <c r="TSH90" s="61"/>
      <c r="TSI90" s="61"/>
      <c r="TSJ90" s="61"/>
      <c r="TSK90" s="61"/>
      <c r="TSL90" s="61"/>
      <c r="TSM90" s="61"/>
      <c r="TSN90" s="61"/>
      <c r="TSO90" s="61"/>
      <c r="TSP90" s="61"/>
      <c r="TSQ90" s="61"/>
      <c r="TSR90" s="61"/>
      <c r="TSS90" s="61"/>
      <c r="TST90" s="61"/>
      <c r="TSU90" s="61"/>
      <c r="TSV90" s="61"/>
      <c r="TSW90" s="61"/>
      <c r="TSX90" s="61"/>
      <c r="TSY90" s="61"/>
      <c r="TSZ90" s="61"/>
      <c r="TTA90" s="61"/>
      <c r="TTB90" s="61"/>
      <c r="TTC90" s="61"/>
      <c r="TTD90" s="61"/>
      <c r="TTE90" s="61"/>
      <c r="TTF90" s="61"/>
      <c r="TTG90" s="61"/>
      <c r="TTH90" s="61"/>
      <c r="TTI90" s="61"/>
      <c r="TTJ90" s="61"/>
      <c r="TTK90" s="61"/>
      <c r="TTL90" s="61"/>
      <c r="TTM90" s="61"/>
      <c r="TTN90" s="61"/>
      <c r="TTO90" s="61"/>
      <c r="TTP90" s="61"/>
      <c r="TTQ90" s="61"/>
      <c r="TTR90" s="61"/>
      <c r="TTS90" s="61"/>
      <c r="TTT90" s="61"/>
      <c r="TTU90" s="61"/>
      <c r="TTV90" s="61"/>
      <c r="TTW90" s="61"/>
      <c r="TTX90" s="61"/>
      <c r="TTY90" s="61"/>
      <c r="TTZ90" s="61"/>
      <c r="TUA90" s="61"/>
      <c r="TUB90" s="61"/>
      <c r="TUC90" s="61"/>
      <c r="TUD90" s="61"/>
      <c r="TUE90" s="61"/>
      <c r="TUF90" s="61"/>
      <c r="TUG90" s="61"/>
      <c r="TUH90" s="61"/>
      <c r="TUI90" s="61"/>
      <c r="TUJ90" s="61"/>
      <c r="TUK90" s="61"/>
      <c r="TUL90" s="61"/>
      <c r="TUM90" s="61"/>
      <c r="TUN90" s="61"/>
      <c r="TUO90" s="61"/>
      <c r="TUP90" s="61"/>
      <c r="TUQ90" s="61"/>
      <c r="TUR90" s="61"/>
      <c r="TUS90" s="61"/>
      <c r="TUT90" s="61"/>
      <c r="TUU90" s="61"/>
      <c r="TUV90" s="61"/>
      <c r="TUW90" s="61"/>
      <c r="TUX90" s="61"/>
      <c r="TUY90" s="61"/>
      <c r="TUZ90" s="61"/>
      <c r="TVA90" s="61"/>
      <c r="TVB90" s="61"/>
      <c r="TVC90" s="61"/>
      <c r="TVD90" s="61"/>
      <c r="TVE90" s="61"/>
      <c r="TVF90" s="61"/>
      <c r="TVG90" s="61"/>
      <c r="TVH90" s="61"/>
      <c r="TVI90" s="61"/>
      <c r="TVJ90" s="61"/>
      <c r="TVK90" s="61"/>
      <c r="TVL90" s="61"/>
      <c r="TVM90" s="61"/>
      <c r="TVN90" s="61"/>
      <c r="TVO90" s="61"/>
      <c r="TVP90" s="61"/>
      <c r="TVQ90" s="61"/>
      <c r="TVR90" s="61"/>
      <c r="TVS90" s="61"/>
      <c r="TVT90" s="61"/>
      <c r="TVU90" s="61"/>
      <c r="TVV90" s="61"/>
      <c r="TVW90" s="61"/>
      <c r="TVX90" s="61"/>
      <c r="TVY90" s="61"/>
      <c r="TVZ90" s="61"/>
      <c r="TWA90" s="61"/>
      <c r="TWB90" s="61"/>
      <c r="TWC90" s="61"/>
      <c r="TWD90" s="61"/>
      <c r="TWE90" s="61"/>
      <c r="TWF90" s="61"/>
      <c r="TWG90" s="61"/>
      <c r="TWH90" s="61"/>
      <c r="TWI90" s="61"/>
      <c r="TWJ90" s="61"/>
      <c r="TWK90" s="61"/>
      <c r="TWL90" s="61"/>
      <c r="TWM90" s="61"/>
      <c r="TWN90" s="61"/>
      <c r="TWO90" s="61"/>
      <c r="TWP90" s="61"/>
      <c r="TWQ90" s="61"/>
      <c r="TWR90" s="61"/>
      <c r="TWS90" s="61"/>
      <c r="TWT90" s="61"/>
      <c r="TWU90" s="61"/>
      <c r="TWV90" s="61"/>
      <c r="TWW90" s="61"/>
      <c r="TWX90" s="61"/>
      <c r="TWY90" s="61"/>
      <c r="TWZ90" s="61"/>
      <c r="TXA90" s="61"/>
      <c r="TXB90" s="61"/>
      <c r="TXC90" s="61"/>
      <c r="TXD90" s="61"/>
      <c r="TXE90" s="61"/>
      <c r="TXF90" s="61"/>
      <c r="TXG90" s="61"/>
      <c r="TXH90" s="61"/>
      <c r="TXI90" s="61"/>
      <c r="TXJ90" s="61"/>
      <c r="TXK90" s="61"/>
      <c r="TXL90" s="61"/>
      <c r="TXM90" s="61"/>
      <c r="TXN90" s="61"/>
      <c r="TXO90" s="61"/>
      <c r="TXP90" s="61"/>
      <c r="TXQ90" s="61"/>
      <c r="TXR90" s="61"/>
      <c r="TXS90" s="61"/>
      <c r="TXT90" s="61"/>
      <c r="TXU90" s="61"/>
      <c r="TXV90" s="61"/>
      <c r="TXW90" s="61"/>
      <c r="TXX90" s="61"/>
      <c r="TXY90" s="61"/>
      <c r="TXZ90" s="61"/>
      <c r="TYA90" s="61"/>
      <c r="TYB90" s="61"/>
      <c r="TYC90" s="61"/>
      <c r="TYD90" s="61"/>
      <c r="TYE90" s="61"/>
      <c r="TYF90" s="61"/>
      <c r="TYG90" s="61"/>
      <c r="TYH90" s="61"/>
      <c r="TYI90" s="61"/>
      <c r="TYJ90" s="61"/>
      <c r="TYK90" s="61"/>
      <c r="TYL90" s="61"/>
      <c r="TYM90" s="61"/>
      <c r="TYN90" s="61"/>
      <c r="TYO90" s="61"/>
      <c r="TYP90" s="61"/>
      <c r="TYQ90" s="61"/>
      <c r="TYR90" s="61"/>
      <c r="TYS90" s="61"/>
      <c r="TYT90" s="61"/>
      <c r="TYU90" s="61"/>
      <c r="TYV90" s="61"/>
      <c r="TYW90" s="61"/>
      <c r="TYX90" s="61"/>
      <c r="TYY90" s="61"/>
      <c r="TYZ90" s="61"/>
      <c r="TZA90" s="61"/>
      <c r="TZB90" s="61"/>
      <c r="TZC90" s="61"/>
      <c r="TZD90" s="61"/>
      <c r="TZE90" s="61"/>
      <c r="TZF90" s="61"/>
      <c r="TZG90" s="61"/>
      <c r="TZH90" s="61"/>
      <c r="TZI90" s="61"/>
      <c r="TZJ90" s="61"/>
      <c r="TZK90" s="61"/>
      <c r="TZL90" s="61"/>
      <c r="TZM90" s="61"/>
      <c r="TZN90" s="61"/>
      <c r="TZO90" s="61"/>
      <c r="TZP90" s="61"/>
      <c r="TZQ90" s="61"/>
      <c r="TZR90" s="61"/>
      <c r="TZS90" s="61"/>
      <c r="TZT90" s="61"/>
      <c r="TZU90" s="61"/>
      <c r="TZV90" s="61"/>
      <c r="TZW90" s="61"/>
      <c r="TZX90" s="61"/>
      <c r="TZY90" s="61"/>
      <c r="TZZ90" s="61"/>
      <c r="UAA90" s="61"/>
      <c r="UAB90" s="61"/>
      <c r="UAC90" s="61"/>
      <c r="UAD90" s="61"/>
      <c r="UAE90" s="61"/>
      <c r="UAF90" s="61"/>
      <c r="UAG90" s="61"/>
      <c r="UAH90" s="61"/>
      <c r="UAI90" s="61"/>
      <c r="UAJ90" s="61"/>
      <c r="UAK90" s="61"/>
      <c r="UAL90" s="61"/>
      <c r="UAM90" s="61"/>
      <c r="UAN90" s="61"/>
      <c r="UAO90" s="61"/>
      <c r="UAP90" s="61"/>
      <c r="UAQ90" s="61"/>
      <c r="UAR90" s="61"/>
      <c r="UAS90" s="61"/>
      <c r="UAT90" s="61"/>
      <c r="UAU90" s="61"/>
      <c r="UAV90" s="61"/>
      <c r="UAW90" s="61"/>
      <c r="UAX90" s="61"/>
      <c r="UAY90" s="61"/>
      <c r="UAZ90" s="61"/>
      <c r="UBA90" s="61"/>
      <c r="UBB90" s="61"/>
      <c r="UBC90" s="61"/>
      <c r="UBD90" s="61"/>
      <c r="UBE90" s="61"/>
      <c r="UBF90" s="61"/>
      <c r="UBG90" s="61"/>
      <c r="UBH90" s="61"/>
      <c r="UBI90" s="61"/>
      <c r="UBJ90" s="61"/>
      <c r="UBK90" s="61"/>
      <c r="UBL90" s="61"/>
      <c r="UBM90" s="61"/>
      <c r="UBN90" s="61"/>
      <c r="UBO90" s="61"/>
      <c r="UBP90" s="61"/>
      <c r="UBQ90" s="61"/>
      <c r="UBR90" s="61"/>
      <c r="UBS90" s="61"/>
      <c r="UBT90" s="61"/>
      <c r="UBU90" s="61"/>
      <c r="UBV90" s="61"/>
      <c r="UBW90" s="61"/>
      <c r="UBX90" s="61"/>
      <c r="UBY90" s="61"/>
      <c r="UBZ90" s="61"/>
      <c r="UCA90" s="61"/>
      <c r="UCB90" s="61"/>
      <c r="UCC90" s="61"/>
      <c r="UCD90" s="61"/>
      <c r="UCE90" s="61"/>
      <c r="UCF90" s="61"/>
      <c r="UCG90" s="61"/>
      <c r="UCH90" s="61"/>
      <c r="UCI90" s="61"/>
      <c r="UCJ90" s="61"/>
      <c r="UCK90" s="61"/>
      <c r="UCL90" s="61"/>
      <c r="UCM90" s="61"/>
      <c r="UCN90" s="61"/>
      <c r="UCO90" s="61"/>
      <c r="UCP90" s="61"/>
      <c r="UCQ90" s="61"/>
      <c r="UCR90" s="61"/>
      <c r="UCS90" s="61"/>
      <c r="UCT90" s="61"/>
      <c r="UCU90" s="61"/>
      <c r="UCV90" s="61"/>
      <c r="UCW90" s="61"/>
      <c r="UCX90" s="61"/>
      <c r="UCY90" s="61"/>
      <c r="UCZ90" s="61"/>
      <c r="UDA90" s="61"/>
      <c r="UDB90" s="61"/>
      <c r="UDC90" s="61"/>
      <c r="UDD90" s="61"/>
      <c r="UDE90" s="61"/>
      <c r="UDF90" s="61"/>
      <c r="UDG90" s="61"/>
      <c r="UDH90" s="61"/>
      <c r="UDI90" s="61"/>
      <c r="UDJ90" s="61"/>
      <c r="UDK90" s="61"/>
      <c r="UDL90" s="61"/>
      <c r="UDM90" s="61"/>
      <c r="UDN90" s="61"/>
      <c r="UDO90" s="61"/>
      <c r="UDP90" s="61"/>
      <c r="UDQ90" s="61"/>
      <c r="UDR90" s="61"/>
      <c r="UDS90" s="61"/>
      <c r="UDT90" s="61"/>
      <c r="UDU90" s="61"/>
      <c r="UDV90" s="61"/>
      <c r="UDW90" s="61"/>
      <c r="UDX90" s="61"/>
      <c r="UDY90" s="61"/>
      <c r="UDZ90" s="61"/>
      <c r="UEA90" s="61"/>
      <c r="UEB90" s="61"/>
      <c r="UEC90" s="61"/>
      <c r="UED90" s="61"/>
      <c r="UEE90" s="61"/>
      <c r="UEF90" s="61"/>
      <c r="UEG90" s="61"/>
      <c r="UEH90" s="61"/>
      <c r="UEI90" s="61"/>
      <c r="UEJ90" s="61"/>
      <c r="UEK90" s="61"/>
      <c r="UEL90" s="61"/>
      <c r="UEM90" s="61"/>
      <c r="UEN90" s="61"/>
      <c r="UEO90" s="61"/>
      <c r="UEP90" s="61"/>
      <c r="UEQ90" s="61"/>
      <c r="UER90" s="61"/>
      <c r="UES90" s="61"/>
      <c r="UET90" s="61"/>
      <c r="UEU90" s="61"/>
      <c r="UEV90" s="61"/>
      <c r="UEW90" s="61"/>
      <c r="UEX90" s="61"/>
      <c r="UEY90" s="61"/>
      <c r="UEZ90" s="61"/>
      <c r="UFA90" s="61"/>
      <c r="UFB90" s="61"/>
      <c r="UFC90" s="61"/>
      <c r="UFD90" s="61"/>
      <c r="UFE90" s="61"/>
      <c r="UFF90" s="61"/>
      <c r="UFG90" s="61"/>
      <c r="UFH90" s="61"/>
      <c r="UFI90" s="61"/>
      <c r="UFJ90" s="61"/>
      <c r="UFK90" s="61"/>
      <c r="UFL90" s="61"/>
      <c r="UFM90" s="61"/>
      <c r="UFN90" s="61"/>
      <c r="UFO90" s="61"/>
      <c r="UFP90" s="61"/>
      <c r="UFQ90" s="61"/>
      <c r="UFR90" s="61"/>
      <c r="UFS90" s="61"/>
      <c r="UFT90" s="61"/>
      <c r="UFU90" s="61"/>
      <c r="UFV90" s="61"/>
      <c r="UFW90" s="61"/>
      <c r="UFX90" s="61"/>
      <c r="UFY90" s="61"/>
      <c r="UFZ90" s="61"/>
      <c r="UGA90" s="61"/>
      <c r="UGB90" s="61"/>
      <c r="UGC90" s="61"/>
      <c r="UGD90" s="61"/>
      <c r="UGE90" s="61"/>
      <c r="UGF90" s="61"/>
      <c r="UGG90" s="61"/>
      <c r="UGH90" s="61"/>
      <c r="UGI90" s="61"/>
      <c r="UGJ90" s="61"/>
      <c r="UGK90" s="61"/>
      <c r="UGL90" s="61"/>
      <c r="UGM90" s="61"/>
      <c r="UGN90" s="61"/>
      <c r="UGO90" s="61"/>
      <c r="UGP90" s="61"/>
      <c r="UGQ90" s="61"/>
      <c r="UGR90" s="61"/>
      <c r="UGS90" s="61"/>
      <c r="UGT90" s="61"/>
      <c r="UGU90" s="61"/>
      <c r="UGV90" s="61"/>
      <c r="UGW90" s="61"/>
      <c r="UGX90" s="61"/>
      <c r="UGY90" s="61"/>
      <c r="UGZ90" s="61"/>
      <c r="UHA90" s="61"/>
      <c r="UHB90" s="61"/>
      <c r="UHC90" s="61"/>
      <c r="UHD90" s="61"/>
      <c r="UHE90" s="61"/>
      <c r="UHF90" s="61"/>
      <c r="UHG90" s="61"/>
      <c r="UHH90" s="61"/>
      <c r="UHI90" s="61"/>
      <c r="UHJ90" s="61"/>
      <c r="UHK90" s="61"/>
      <c r="UHL90" s="61"/>
      <c r="UHM90" s="61"/>
      <c r="UHN90" s="61"/>
      <c r="UHO90" s="61"/>
      <c r="UHP90" s="61"/>
      <c r="UHQ90" s="61"/>
      <c r="UHR90" s="61"/>
      <c r="UHS90" s="61"/>
      <c r="UHT90" s="61"/>
      <c r="UHU90" s="61"/>
      <c r="UHV90" s="61"/>
      <c r="UHW90" s="61"/>
      <c r="UHX90" s="61"/>
      <c r="UHY90" s="61"/>
      <c r="UHZ90" s="61"/>
      <c r="UIA90" s="61"/>
      <c r="UIB90" s="61"/>
      <c r="UIC90" s="61"/>
      <c r="UID90" s="61"/>
      <c r="UIE90" s="61"/>
      <c r="UIF90" s="61"/>
      <c r="UIG90" s="61"/>
      <c r="UIH90" s="61"/>
      <c r="UII90" s="61"/>
      <c r="UIJ90" s="61"/>
      <c r="UIK90" s="61"/>
      <c r="UIL90" s="61"/>
      <c r="UIM90" s="61"/>
      <c r="UIN90" s="61"/>
      <c r="UIO90" s="61"/>
      <c r="UIP90" s="61"/>
      <c r="UIQ90" s="61"/>
      <c r="UIR90" s="61"/>
      <c r="UIS90" s="61"/>
      <c r="UIT90" s="61"/>
      <c r="UIU90" s="61"/>
      <c r="UIV90" s="61"/>
      <c r="UIW90" s="61"/>
      <c r="UIX90" s="61"/>
      <c r="UIY90" s="61"/>
      <c r="UIZ90" s="61"/>
      <c r="UJA90" s="61"/>
      <c r="UJB90" s="61"/>
      <c r="UJC90" s="61"/>
      <c r="UJD90" s="61"/>
      <c r="UJE90" s="61"/>
      <c r="UJF90" s="61"/>
      <c r="UJG90" s="61"/>
      <c r="UJH90" s="61"/>
      <c r="UJI90" s="61"/>
      <c r="UJJ90" s="61"/>
      <c r="UJK90" s="61"/>
      <c r="UJL90" s="61"/>
      <c r="UJM90" s="61"/>
      <c r="UJN90" s="61"/>
      <c r="UJO90" s="61"/>
      <c r="UJP90" s="61"/>
      <c r="UJQ90" s="61"/>
      <c r="UJR90" s="61"/>
      <c r="UJS90" s="61"/>
      <c r="UJT90" s="61"/>
      <c r="UJU90" s="61"/>
      <c r="UJV90" s="61"/>
      <c r="UJW90" s="61"/>
      <c r="UJX90" s="61"/>
      <c r="UJY90" s="61"/>
      <c r="UJZ90" s="61"/>
      <c r="UKA90" s="61"/>
      <c r="UKB90" s="61"/>
      <c r="UKC90" s="61"/>
      <c r="UKD90" s="61"/>
      <c r="UKE90" s="61"/>
      <c r="UKF90" s="61"/>
      <c r="UKG90" s="61"/>
      <c r="UKH90" s="61"/>
      <c r="UKI90" s="61"/>
      <c r="UKJ90" s="61"/>
      <c r="UKK90" s="61"/>
      <c r="UKL90" s="61"/>
      <c r="UKM90" s="61"/>
      <c r="UKN90" s="61"/>
      <c r="UKO90" s="61"/>
      <c r="UKP90" s="61"/>
      <c r="UKQ90" s="61"/>
      <c r="UKR90" s="61"/>
      <c r="UKS90" s="61"/>
      <c r="UKT90" s="61"/>
      <c r="UKU90" s="61"/>
      <c r="UKV90" s="61"/>
      <c r="UKW90" s="61"/>
      <c r="UKX90" s="61"/>
      <c r="UKY90" s="61"/>
      <c r="UKZ90" s="61"/>
      <c r="ULA90" s="61"/>
      <c r="ULB90" s="61"/>
      <c r="ULC90" s="61"/>
      <c r="ULD90" s="61"/>
      <c r="ULE90" s="61"/>
      <c r="ULF90" s="61"/>
      <c r="ULG90" s="61"/>
      <c r="ULH90" s="61"/>
      <c r="ULI90" s="61"/>
      <c r="ULJ90" s="61"/>
      <c r="ULK90" s="61"/>
      <c r="ULL90" s="61"/>
      <c r="ULM90" s="61"/>
      <c r="ULN90" s="61"/>
      <c r="ULO90" s="61"/>
      <c r="ULP90" s="61"/>
      <c r="ULQ90" s="61"/>
      <c r="ULR90" s="61"/>
      <c r="ULS90" s="61"/>
      <c r="ULT90" s="61"/>
      <c r="ULU90" s="61"/>
      <c r="ULV90" s="61"/>
      <c r="ULW90" s="61"/>
      <c r="ULX90" s="61"/>
      <c r="ULY90" s="61"/>
      <c r="ULZ90" s="61"/>
      <c r="UMA90" s="61"/>
      <c r="UMB90" s="61"/>
      <c r="UMC90" s="61"/>
      <c r="UMD90" s="61"/>
      <c r="UME90" s="61"/>
      <c r="UMF90" s="61"/>
      <c r="UMG90" s="61"/>
      <c r="UMH90" s="61"/>
      <c r="UMI90" s="61"/>
      <c r="UMJ90" s="61"/>
      <c r="UMK90" s="61"/>
      <c r="UML90" s="61"/>
      <c r="UMM90" s="61"/>
      <c r="UMN90" s="61"/>
      <c r="UMO90" s="61"/>
      <c r="UMP90" s="61"/>
      <c r="UMQ90" s="61"/>
      <c r="UMR90" s="61"/>
      <c r="UMS90" s="61"/>
      <c r="UMT90" s="61"/>
      <c r="UMU90" s="61"/>
      <c r="UMV90" s="61"/>
      <c r="UMW90" s="61"/>
      <c r="UMX90" s="61"/>
      <c r="UMY90" s="61"/>
      <c r="UMZ90" s="61"/>
      <c r="UNA90" s="61"/>
      <c r="UNB90" s="61"/>
      <c r="UNC90" s="61"/>
      <c r="UND90" s="61"/>
      <c r="UNE90" s="61"/>
      <c r="UNF90" s="61"/>
      <c r="UNG90" s="61"/>
      <c r="UNH90" s="61"/>
      <c r="UNI90" s="61"/>
      <c r="UNJ90" s="61"/>
      <c r="UNK90" s="61"/>
      <c r="UNL90" s="61"/>
      <c r="UNM90" s="61"/>
      <c r="UNN90" s="61"/>
      <c r="UNO90" s="61"/>
      <c r="UNP90" s="61"/>
      <c r="UNQ90" s="61"/>
      <c r="UNR90" s="61"/>
      <c r="UNS90" s="61"/>
      <c r="UNT90" s="61"/>
      <c r="UNU90" s="61"/>
      <c r="UNV90" s="61"/>
      <c r="UNW90" s="61"/>
      <c r="UNX90" s="61"/>
      <c r="UNY90" s="61"/>
      <c r="UNZ90" s="61"/>
      <c r="UOA90" s="61"/>
      <c r="UOB90" s="61"/>
      <c r="UOC90" s="61"/>
      <c r="UOD90" s="61"/>
      <c r="UOE90" s="61"/>
      <c r="UOF90" s="61"/>
      <c r="UOG90" s="61"/>
      <c r="UOH90" s="61"/>
      <c r="UOI90" s="61"/>
      <c r="UOJ90" s="61"/>
      <c r="UOK90" s="61"/>
      <c r="UOL90" s="61"/>
      <c r="UOM90" s="61"/>
      <c r="UON90" s="61"/>
      <c r="UOO90" s="61"/>
      <c r="UOP90" s="61"/>
      <c r="UOQ90" s="61"/>
      <c r="UOR90" s="61"/>
      <c r="UOS90" s="61"/>
      <c r="UOT90" s="61"/>
      <c r="UOU90" s="61"/>
      <c r="UOV90" s="61"/>
      <c r="UOW90" s="61"/>
      <c r="UOX90" s="61"/>
      <c r="UOY90" s="61"/>
      <c r="UOZ90" s="61"/>
      <c r="UPA90" s="61"/>
      <c r="UPB90" s="61"/>
      <c r="UPC90" s="61"/>
      <c r="UPD90" s="61"/>
      <c r="UPE90" s="61"/>
      <c r="UPF90" s="61"/>
      <c r="UPG90" s="61"/>
      <c r="UPH90" s="61"/>
      <c r="UPI90" s="61"/>
      <c r="UPJ90" s="61"/>
      <c r="UPK90" s="61"/>
      <c r="UPL90" s="61"/>
      <c r="UPM90" s="61"/>
      <c r="UPN90" s="61"/>
      <c r="UPO90" s="61"/>
      <c r="UPP90" s="61"/>
      <c r="UPQ90" s="61"/>
      <c r="UPR90" s="61"/>
      <c r="UPS90" s="61"/>
      <c r="UPT90" s="61"/>
      <c r="UPU90" s="61"/>
      <c r="UPV90" s="61"/>
      <c r="UPW90" s="61"/>
      <c r="UPX90" s="61"/>
      <c r="UPY90" s="61"/>
      <c r="UPZ90" s="61"/>
      <c r="UQA90" s="61"/>
      <c r="UQB90" s="61"/>
      <c r="UQC90" s="61"/>
      <c r="UQD90" s="61"/>
      <c r="UQE90" s="61"/>
      <c r="UQF90" s="61"/>
      <c r="UQG90" s="61"/>
      <c r="UQH90" s="61"/>
      <c r="UQI90" s="61"/>
      <c r="UQJ90" s="61"/>
      <c r="UQK90" s="61"/>
      <c r="UQL90" s="61"/>
      <c r="UQM90" s="61"/>
      <c r="UQN90" s="61"/>
      <c r="UQO90" s="61"/>
      <c r="UQP90" s="61"/>
      <c r="UQQ90" s="61"/>
      <c r="UQR90" s="61"/>
      <c r="UQS90" s="61"/>
      <c r="UQT90" s="61"/>
      <c r="UQU90" s="61"/>
      <c r="UQV90" s="61"/>
      <c r="UQW90" s="61"/>
      <c r="UQX90" s="61"/>
      <c r="UQY90" s="61"/>
      <c r="UQZ90" s="61"/>
      <c r="URA90" s="61"/>
      <c r="URB90" s="61"/>
      <c r="URC90" s="61"/>
      <c r="URD90" s="61"/>
      <c r="URE90" s="61"/>
      <c r="URF90" s="61"/>
      <c r="URG90" s="61"/>
      <c r="URH90" s="61"/>
      <c r="URI90" s="61"/>
      <c r="URJ90" s="61"/>
      <c r="URK90" s="61"/>
      <c r="URL90" s="61"/>
      <c r="URM90" s="61"/>
      <c r="URN90" s="61"/>
      <c r="URO90" s="61"/>
      <c r="URP90" s="61"/>
      <c r="URQ90" s="61"/>
      <c r="URR90" s="61"/>
      <c r="URS90" s="61"/>
      <c r="URT90" s="61"/>
      <c r="URU90" s="61"/>
      <c r="URV90" s="61"/>
      <c r="URW90" s="61"/>
      <c r="URX90" s="61"/>
      <c r="URY90" s="61"/>
      <c r="URZ90" s="61"/>
      <c r="USA90" s="61"/>
      <c r="USB90" s="61"/>
      <c r="USC90" s="61"/>
      <c r="USD90" s="61"/>
      <c r="USE90" s="61"/>
      <c r="USF90" s="61"/>
      <c r="USG90" s="61"/>
      <c r="USH90" s="61"/>
      <c r="USI90" s="61"/>
      <c r="USJ90" s="61"/>
      <c r="USK90" s="61"/>
      <c r="USL90" s="61"/>
      <c r="USM90" s="61"/>
      <c r="USN90" s="61"/>
      <c r="USO90" s="61"/>
      <c r="USP90" s="61"/>
      <c r="USQ90" s="61"/>
      <c r="USR90" s="61"/>
      <c r="USS90" s="61"/>
      <c r="UST90" s="61"/>
      <c r="USU90" s="61"/>
      <c r="USV90" s="61"/>
      <c r="USW90" s="61"/>
      <c r="USX90" s="61"/>
      <c r="USY90" s="61"/>
      <c r="USZ90" s="61"/>
      <c r="UTA90" s="61"/>
      <c r="UTB90" s="61"/>
      <c r="UTC90" s="61"/>
      <c r="UTD90" s="61"/>
      <c r="UTE90" s="61"/>
      <c r="UTF90" s="61"/>
      <c r="UTG90" s="61"/>
      <c r="UTH90" s="61"/>
      <c r="UTI90" s="61"/>
      <c r="UTJ90" s="61"/>
      <c r="UTK90" s="61"/>
      <c r="UTL90" s="61"/>
      <c r="UTM90" s="61"/>
      <c r="UTN90" s="61"/>
      <c r="UTO90" s="61"/>
      <c r="UTP90" s="61"/>
      <c r="UTQ90" s="61"/>
      <c r="UTR90" s="61"/>
      <c r="UTS90" s="61"/>
      <c r="UTT90" s="61"/>
      <c r="UTU90" s="61"/>
      <c r="UTV90" s="61"/>
      <c r="UTW90" s="61"/>
      <c r="UTX90" s="61"/>
      <c r="UTY90" s="61"/>
      <c r="UTZ90" s="61"/>
      <c r="UUA90" s="61"/>
      <c r="UUB90" s="61"/>
      <c r="UUC90" s="61"/>
      <c r="UUD90" s="61"/>
      <c r="UUE90" s="61"/>
      <c r="UUF90" s="61"/>
      <c r="UUG90" s="61"/>
      <c r="UUH90" s="61"/>
      <c r="UUI90" s="61"/>
      <c r="UUJ90" s="61"/>
      <c r="UUK90" s="61"/>
      <c r="UUL90" s="61"/>
      <c r="UUM90" s="61"/>
      <c r="UUN90" s="61"/>
      <c r="UUO90" s="61"/>
      <c r="UUP90" s="61"/>
      <c r="UUQ90" s="61"/>
      <c r="UUR90" s="61"/>
      <c r="UUS90" s="61"/>
      <c r="UUT90" s="61"/>
      <c r="UUU90" s="61"/>
      <c r="UUV90" s="61"/>
      <c r="UUW90" s="61"/>
      <c r="UUX90" s="61"/>
      <c r="UUY90" s="61"/>
      <c r="UUZ90" s="61"/>
      <c r="UVA90" s="61"/>
      <c r="UVB90" s="61"/>
      <c r="UVC90" s="61"/>
      <c r="UVD90" s="61"/>
      <c r="UVE90" s="61"/>
      <c r="UVF90" s="61"/>
      <c r="UVG90" s="61"/>
      <c r="UVH90" s="61"/>
      <c r="UVI90" s="61"/>
      <c r="UVJ90" s="61"/>
      <c r="UVK90" s="61"/>
      <c r="UVL90" s="61"/>
      <c r="UVM90" s="61"/>
      <c r="UVN90" s="61"/>
      <c r="UVO90" s="61"/>
      <c r="UVP90" s="61"/>
      <c r="UVQ90" s="61"/>
      <c r="UVR90" s="61"/>
      <c r="UVS90" s="61"/>
      <c r="UVT90" s="61"/>
      <c r="UVU90" s="61"/>
      <c r="UVV90" s="61"/>
      <c r="UVW90" s="61"/>
      <c r="UVX90" s="61"/>
      <c r="UVY90" s="61"/>
      <c r="UVZ90" s="61"/>
      <c r="UWA90" s="61"/>
      <c r="UWB90" s="61"/>
      <c r="UWC90" s="61"/>
      <c r="UWD90" s="61"/>
      <c r="UWE90" s="61"/>
      <c r="UWF90" s="61"/>
      <c r="UWG90" s="61"/>
      <c r="UWH90" s="61"/>
      <c r="UWI90" s="61"/>
      <c r="UWJ90" s="61"/>
      <c r="UWK90" s="61"/>
      <c r="UWL90" s="61"/>
      <c r="UWM90" s="61"/>
      <c r="UWN90" s="61"/>
      <c r="UWO90" s="61"/>
      <c r="UWP90" s="61"/>
      <c r="UWQ90" s="61"/>
      <c r="UWR90" s="61"/>
      <c r="UWS90" s="61"/>
      <c r="UWT90" s="61"/>
      <c r="UWU90" s="61"/>
      <c r="UWV90" s="61"/>
      <c r="UWW90" s="61"/>
      <c r="UWX90" s="61"/>
      <c r="UWY90" s="61"/>
      <c r="UWZ90" s="61"/>
      <c r="UXA90" s="61"/>
      <c r="UXB90" s="61"/>
      <c r="UXC90" s="61"/>
      <c r="UXD90" s="61"/>
      <c r="UXE90" s="61"/>
      <c r="UXF90" s="61"/>
      <c r="UXG90" s="61"/>
      <c r="UXH90" s="61"/>
      <c r="UXI90" s="61"/>
      <c r="UXJ90" s="61"/>
      <c r="UXK90" s="61"/>
      <c r="UXL90" s="61"/>
      <c r="UXM90" s="61"/>
      <c r="UXN90" s="61"/>
      <c r="UXO90" s="61"/>
      <c r="UXP90" s="61"/>
      <c r="UXQ90" s="61"/>
      <c r="UXR90" s="61"/>
      <c r="UXS90" s="61"/>
      <c r="UXT90" s="61"/>
      <c r="UXU90" s="61"/>
      <c r="UXV90" s="61"/>
      <c r="UXW90" s="61"/>
      <c r="UXX90" s="61"/>
      <c r="UXY90" s="61"/>
      <c r="UXZ90" s="61"/>
      <c r="UYA90" s="61"/>
      <c r="UYB90" s="61"/>
      <c r="UYC90" s="61"/>
      <c r="UYD90" s="61"/>
      <c r="UYE90" s="61"/>
      <c r="UYF90" s="61"/>
      <c r="UYG90" s="61"/>
      <c r="UYH90" s="61"/>
      <c r="UYI90" s="61"/>
      <c r="UYJ90" s="61"/>
      <c r="UYK90" s="61"/>
      <c r="UYL90" s="61"/>
      <c r="UYM90" s="61"/>
      <c r="UYN90" s="61"/>
      <c r="UYO90" s="61"/>
      <c r="UYP90" s="61"/>
      <c r="UYQ90" s="61"/>
      <c r="UYR90" s="61"/>
      <c r="UYS90" s="61"/>
      <c r="UYT90" s="61"/>
      <c r="UYU90" s="61"/>
      <c r="UYV90" s="61"/>
      <c r="UYW90" s="61"/>
      <c r="UYX90" s="61"/>
      <c r="UYY90" s="61"/>
      <c r="UYZ90" s="61"/>
      <c r="UZA90" s="61"/>
      <c r="UZB90" s="61"/>
      <c r="UZC90" s="61"/>
      <c r="UZD90" s="61"/>
      <c r="UZE90" s="61"/>
      <c r="UZF90" s="61"/>
      <c r="UZG90" s="61"/>
      <c r="UZH90" s="61"/>
      <c r="UZI90" s="61"/>
      <c r="UZJ90" s="61"/>
      <c r="UZK90" s="61"/>
      <c r="UZL90" s="61"/>
      <c r="UZM90" s="61"/>
      <c r="UZN90" s="61"/>
      <c r="UZO90" s="61"/>
      <c r="UZP90" s="61"/>
      <c r="UZQ90" s="61"/>
      <c r="UZR90" s="61"/>
      <c r="UZS90" s="61"/>
      <c r="UZT90" s="61"/>
      <c r="UZU90" s="61"/>
      <c r="UZV90" s="61"/>
      <c r="UZW90" s="61"/>
      <c r="UZX90" s="61"/>
      <c r="UZY90" s="61"/>
      <c r="UZZ90" s="61"/>
      <c r="VAA90" s="61"/>
      <c r="VAB90" s="61"/>
      <c r="VAC90" s="61"/>
      <c r="VAD90" s="61"/>
      <c r="VAE90" s="61"/>
      <c r="VAF90" s="61"/>
      <c r="VAG90" s="61"/>
      <c r="VAH90" s="61"/>
      <c r="VAI90" s="61"/>
      <c r="VAJ90" s="61"/>
      <c r="VAK90" s="61"/>
      <c r="VAL90" s="61"/>
      <c r="VAM90" s="61"/>
      <c r="VAN90" s="61"/>
      <c r="VAO90" s="61"/>
      <c r="VAP90" s="61"/>
      <c r="VAQ90" s="61"/>
      <c r="VAR90" s="61"/>
      <c r="VAS90" s="61"/>
      <c r="VAT90" s="61"/>
      <c r="VAU90" s="61"/>
      <c r="VAV90" s="61"/>
      <c r="VAW90" s="61"/>
      <c r="VAX90" s="61"/>
      <c r="VAY90" s="61"/>
      <c r="VAZ90" s="61"/>
      <c r="VBA90" s="61"/>
      <c r="VBB90" s="61"/>
      <c r="VBC90" s="61"/>
      <c r="VBD90" s="61"/>
      <c r="VBE90" s="61"/>
      <c r="VBF90" s="61"/>
      <c r="VBG90" s="61"/>
      <c r="VBH90" s="61"/>
      <c r="VBI90" s="61"/>
      <c r="VBJ90" s="61"/>
      <c r="VBK90" s="61"/>
      <c r="VBL90" s="61"/>
      <c r="VBM90" s="61"/>
      <c r="VBN90" s="61"/>
      <c r="VBO90" s="61"/>
      <c r="VBP90" s="61"/>
      <c r="VBQ90" s="61"/>
      <c r="VBR90" s="61"/>
      <c r="VBS90" s="61"/>
      <c r="VBT90" s="61"/>
      <c r="VBU90" s="61"/>
      <c r="VBV90" s="61"/>
      <c r="VBW90" s="61"/>
      <c r="VBX90" s="61"/>
      <c r="VBY90" s="61"/>
      <c r="VBZ90" s="61"/>
      <c r="VCA90" s="61"/>
      <c r="VCB90" s="61"/>
      <c r="VCC90" s="61"/>
      <c r="VCD90" s="61"/>
      <c r="VCE90" s="61"/>
      <c r="VCF90" s="61"/>
      <c r="VCG90" s="61"/>
      <c r="VCH90" s="61"/>
      <c r="VCI90" s="61"/>
      <c r="VCJ90" s="61"/>
      <c r="VCK90" s="61"/>
      <c r="VCL90" s="61"/>
      <c r="VCM90" s="61"/>
      <c r="VCN90" s="61"/>
      <c r="VCO90" s="61"/>
      <c r="VCP90" s="61"/>
      <c r="VCQ90" s="61"/>
      <c r="VCR90" s="61"/>
      <c r="VCS90" s="61"/>
      <c r="VCT90" s="61"/>
      <c r="VCU90" s="61"/>
      <c r="VCV90" s="61"/>
      <c r="VCW90" s="61"/>
      <c r="VCX90" s="61"/>
      <c r="VCY90" s="61"/>
      <c r="VCZ90" s="61"/>
      <c r="VDA90" s="61"/>
      <c r="VDB90" s="61"/>
      <c r="VDC90" s="61"/>
      <c r="VDD90" s="61"/>
      <c r="VDE90" s="61"/>
      <c r="VDF90" s="61"/>
      <c r="VDG90" s="61"/>
      <c r="VDH90" s="61"/>
      <c r="VDI90" s="61"/>
      <c r="VDJ90" s="61"/>
      <c r="VDK90" s="61"/>
      <c r="VDL90" s="61"/>
      <c r="VDM90" s="61"/>
      <c r="VDN90" s="61"/>
      <c r="VDO90" s="61"/>
      <c r="VDP90" s="61"/>
      <c r="VDQ90" s="61"/>
      <c r="VDR90" s="61"/>
      <c r="VDS90" s="61"/>
      <c r="VDT90" s="61"/>
      <c r="VDU90" s="61"/>
      <c r="VDV90" s="61"/>
      <c r="VDW90" s="61"/>
      <c r="VDX90" s="61"/>
      <c r="VDY90" s="61"/>
      <c r="VDZ90" s="61"/>
      <c r="VEA90" s="61"/>
      <c r="VEB90" s="61"/>
      <c r="VEC90" s="61"/>
      <c r="VED90" s="61"/>
      <c r="VEE90" s="61"/>
      <c r="VEF90" s="61"/>
      <c r="VEG90" s="61"/>
      <c r="VEH90" s="61"/>
      <c r="VEI90" s="61"/>
      <c r="VEJ90" s="61"/>
      <c r="VEK90" s="61"/>
      <c r="VEL90" s="61"/>
      <c r="VEM90" s="61"/>
      <c r="VEN90" s="61"/>
      <c r="VEO90" s="61"/>
      <c r="VEP90" s="61"/>
      <c r="VEQ90" s="61"/>
      <c r="VER90" s="61"/>
      <c r="VES90" s="61"/>
      <c r="VET90" s="61"/>
      <c r="VEU90" s="61"/>
      <c r="VEV90" s="61"/>
      <c r="VEW90" s="61"/>
      <c r="VEX90" s="61"/>
      <c r="VEY90" s="61"/>
      <c r="VEZ90" s="61"/>
      <c r="VFA90" s="61"/>
      <c r="VFB90" s="61"/>
      <c r="VFC90" s="61"/>
      <c r="VFD90" s="61"/>
      <c r="VFE90" s="61"/>
      <c r="VFF90" s="61"/>
      <c r="VFG90" s="61"/>
      <c r="VFH90" s="61"/>
      <c r="VFI90" s="61"/>
      <c r="VFJ90" s="61"/>
      <c r="VFK90" s="61"/>
      <c r="VFL90" s="61"/>
      <c r="VFM90" s="61"/>
      <c r="VFN90" s="61"/>
      <c r="VFO90" s="61"/>
      <c r="VFP90" s="61"/>
      <c r="VFQ90" s="61"/>
      <c r="VFR90" s="61"/>
      <c r="VFS90" s="61"/>
      <c r="VFT90" s="61"/>
      <c r="VFU90" s="61"/>
      <c r="VFV90" s="61"/>
      <c r="VFW90" s="61"/>
      <c r="VFX90" s="61"/>
      <c r="VFY90" s="61"/>
      <c r="VFZ90" s="61"/>
      <c r="VGA90" s="61"/>
      <c r="VGB90" s="61"/>
      <c r="VGC90" s="61"/>
      <c r="VGD90" s="61"/>
      <c r="VGE90" s="61"/>
      <c r="VGF90" s="61"/>
      <c r="VGG90" s="61"/>
      <c r="VGH90" s="61"/>
      <c r="VGI90" s="61"/>
      <c r="VGJ90" s="61"/>
      <c r="VGK90" s="61"/>
      <c r="VGL90" s="61"/>
      <c r="VGM90" s="61"/>
      <c r="VGN90" s="61"/>
      <c r="VGO90" s="61"/>
      <c r="VGP90" s="61"/>
      <c r="VGQ90" s="61"/>
      <c r="VGR90" s="61"/>
      <c r="VGS90" s="61"/>
      <c r="VGT90" s="61"/>
      <c r="VGU90" s="61"/>
      <c r="VGV90" s="61"/>
      <c r="VGW90" s="61"/>
      <c r="VGX90" s="61"/>
      <c r="VGY90" s="61"/>
      <c r="VGZ90" s="61"/>
      <c r="VHA90" s="61"/>
      <c r="VHB90" s="61"/>
      <c r="VHC90" s="61"/>
      <c r="VHD90" s="61"/>
      <c r="VHE90" s="61"/>
      <c r="VHF90" s="61"/>
      <c r="VHG90" s="61"/>
      <c r="VHH90" s="61"/>
      <c r="VHI90" s="61"/>
      <c r="VHJ90" s="61"/>
      <c r="VHK90" s="61"/>
      <c r="VHL90" s="61"/>
      <c r="VHM90" s="61"/>
      <c r="VHN90" s="61"/>
      <c r="VHO90" s="61"/>
      <c r="VHP90" s="61"/>
      <c r="VHQ90" s="61"/>
      <c r="VHR90" s="61"/>
      <c r="VHS90" s="61"/>
      <c r="VHT90" s="61"/>
      <c r="VHU90" s="61"/>
      <c r="VHV90" s="61"/>
      <c r="VHW90" s="61"/>
      <c r="VHX90" s="61"/>
      <c r="VHY90" s="61"/>
      <c r="VHZ90" s="61"/>
      <c r="VIA90" s="61"/>
      <c r="VIB90" s="61"/>
      <c r="VIC90" s="61"/>
      <c r="VID90" s="61"/>
      <c r="VIE90" s="61"/>
      <c r="VIF90" s="61"/>
      <c r="VIG90" s="61"/>
      <c r="VIH90" s="61"/>
      <c r="VII90" s="61"/>
      <c r="VIJ90" s="61"/>
      <c r="VIK90" s="61"/>
      <c r="VIL90" s="61"/>
      <c r="VIM90" s="61"/>
      <c r="VIN90" s="61"/>
      <c r="VIO90" s="61"/>
      <c r="VIP90" s="61"/>
      <c r="VIQ90" s="61"/>
      <c r="VIR90" s="61"/>
      <c r="VIS90" s="61"/>
      <c r="VIT90" s="61"/>
      <c r="VIU90" s="61"/>
      <c r="VIV90" s="61"/>
      <c r="VIW90" s="61"/>
      <c r="VIX90" s="61"/>
      <c r="VIY90" s="61"/>
      <c r="VIZ90" s="61"/>
      <c r="VJA90" s="61"/>
      <c r="VJB90" s="61"/>
      <c r="VJC90" s="61"/>
      <c r="VJD90" s="61"/>
      <c r="VJE90" s="61"/>
      <c r="VJF90" s="61"/>
      <c r="VJG90" s="61"/>
      <c r="VJH90" s="61"/>
      <c r="VJI90" s="61"/>
      <c r="VJJ90" s="61"/>
      <c r="VJK90" s="61"/>
      <c r="VJL90" s="61"/>
      <c r="VJM90" s="61"/>
      <c r="VJN90" s="61"/>
      <c r="VJO90" s="61"/>
      <c r="VJP90" s="61"/>
      <c r="VJQ90" s="61"/>
      <c r="VJR90" s="61"/>
      <c r="VJS90" s="61"/>
      <c r="VJT90" s="61"/>
      <c r="VJU90" s="61"/>
      <c r="VJV90" s="61"/>
      <c r="VJW90" s="61"/>
      <c r="VJX90" s="61"/>
      <c r="VJY90" s="61"/>
      <c r="VJZ90" s="61"/>
      <c r="VKA90" s="61"/>
      <c r="VKB90" s="61"/>
      <c r="VKC90" s="61"/>
      <c r="VKD90" s="61"/>
      <c r="VKE90" s="61"/>
      <c r="VKF90" s="61"/>
      <c r="VKG90" s="61"/>
      <c r="VKH90" s="61"/>
      <c r="VKI90" s="61"/>
      <c r="VKJ90" s="61"/>
      <c r="VKK90" s="61"/>
      <c r="VKL90" s="61"/>
      <c r="VKM90" s="61"/>
      <c r="VKN90" s="61"/>
      <c r="VKO90" s="61"/>
      <c r="VKP90" s="61"/>
      <c r="VKQ90" s="61"/>
      <c r="VKR90" s="61"/>
      <c r="VKS90" s="61"/>
      <c r="VKT90" s="61"/>
      <c r="VKU90" s="61"/>
      <c r="VKV90" s="61"/>
      <c r="VKW90" s="61"/>
      <c r="VKX90" s="61"/>
      <c r="VKY90" s="61"/>
      <c r="VKZ90" s="61"/>
      <c r="VLA90" s="61"/>
      <c r="VLB90" s="61"/>
      <c r="VLC90" s="61"/>
      <c r="VLD90" s="61"/>
      <c r="VLE90" s="61"/>
      <c r="VLF90" s="61"/>
      <c r="VLG90" s="61"/>
      <c r="VLH90" s="61"/>
      <c r="VLI90" s="61"/>
      <c r="VLJ90" s="61"/>
      <c r="VLK90" s="61"/>
      <c r="VLL90" s="61"/>
      <c r="VLM90" s="61"/>
      <c r="VLN90" s="61"/>
      <c r="VLO90" s="61"/>
      <c r="VLP90" s="61"/>
      <c r="VLQ90" s="61"/>
      <c r="VLR90" s="61"/>
      <c r="VLS90" s="61"/>
      <c r="VLT90" s="61"/>
      <c r="VLU90" s="61"/>
      <c r="VLV90" s="61"/>
      <c r="VLW90" s="61"/>
      <c r="VLX90" s="61"/>
      <c r="VLY90" s="61"/>
      <c r="VLZ90" s="61"/>
      <c r="VMA90" s="61"/>
      <c r="VMB90" s="61"/>
      <c r="VMC90" s="61"/>
      <c r="VMD90" s="61"/>
      <c r="VME90" s="61"/>
      <c r="VMF90" s="61"/>
      <c r="VMG90" s="61"/>
      <c r="VMH90" s="61"/>
      <c r="VMI90" s="61"/>
      <c r="VMJ90" s="61"/>
      <c r="VMK90" s="61"/>
      <c r="VML90" s="61"/>
      <c r="VMM90" s="61"/>
      <c r="VMN90" s="61"/>
      <c r="VMO90" s="61"/>
      <c r="VMP90" s="61"/>
      <c r="VMQ90" s="61"/>
      <c r="VMR90" s="61"/>
      <c r="VMS90" s="61"/>
      <c r="VMT90" s="61"/>
      <c r="VMU90" s="61"/>
      <c r="VMV90" s="61"/>
      <c r="VMW90" s="61"/>
      <c r="VMX90" s="61"/>
      <c r="VMY90" s="61"/>
      <c r="VMZ90" s="61"/>
      <c r="VNA90" s="61"/>
      <c r="VNB90" s="61"/>
      <c r="VNC90" s="61"/>
      <c r="VND90" s="61"/>
      <c r="VNE90" s="61"/>
      <c r="VNF90" s="61"/>
      <c r="VNG90" s="61"/>
      <c r="VNH90" s="61"/>
      <c r="VNI90" s="61"/>
      <c r="VNJ90" s="61"/>
      <c r="VNK90" s="61"/>
      <c r="VNL90" s="61"/>
      <c r="VNM90" s="61"/>
      <c r="VNN90" s="61"/>
      <c r="VNO90" s="61"/>
      <c r="VNP90" s="61"/>
      <c r="VNQ90" s="61"/>
      <c r="VNR90" s="61"/>
      <c r="VNS90" s="61"/>
      <c r="VNT90" s="61"/>
      <c r="VNU90" s="61"/>
      <c r="VNV90" s="61"/>
      <c r="VNW90" s="61"/>
      <c r="VNX90" s="61"/>
      <c r="VNY90" s="61"/>
      <c r="VNZ90" s="61"/>
      <c r="VOA90" s="61"/>
      <c r="VOB90" s="61"/>
      <c r="VOC90" s="61"/>
      <c r="VOD90" s="61"/>
      <c r="VOE90" s="61"/>
      <c r="VOF90" s="61"/>
      <c r="VOG90" s="61"/>
      <c r="VOH90" s="61"/>
      <c r="VOI90" s="61"/>
      <c r="VOJ90" s="61"/>
      <c r="VOK90" s="61"/>
      <c r="VOL90" s="61"/>
      <c r="VOM90" s="61"/>
      <c r="VON90" s="61"/>
      <c r="VOO90" s="61"/>
      <c r="VOP90" s="61"/>
      <c r="VOQ90" s="61"/>
      <c r="VOR90" s="61"/>
      <c r="VOS90" s="61"/>
      <c r="VOT90" s="61"/>
      <c r="VOU90" s="61"/>
      <c r="VOV90" s="61"/>
      <c r="VOW90" s="61"/>
      <c r="VOX90" s="61"/>
      <c r="VOY90" s="61"/>
      <c r="VOZ90" s="61"/>
      <c r="VPA90" s="61"/>
      <c r="VPB90" s="61"/>
      <c r="VPC90" s="61"/>
      <c r="VPD90" s="61"/>
      <c r="VPE90" s="61"/>
      <c r="VPF90" s="61"/>
      <c r="VPG90" s="61"/>
      <c r="VPH90" s="61"/>
      <c r="VPI90" s="61"/>
      <c r="VPJ90" s="61"/>
      <c r="VPK90" s="61"/>
      <c r="VPL90" s="61"/>
      <c r="VPM90" s="61"/>
      <c r="VPN90" s="61"/>
      <c r="VPO90" s="61"/>
      <c r="VPP90" s="61"/>
      <c r="VPQ90" s="61"/>
      <c r="VPR90" s="61"/>
      <c r="VPS90" s="61"/>
      <c r="VPT90" s="61"/>
      <c r="VPU90" s="61"/>
      <c r="VPV90" s="61"/>
      <c r="VPW90" s="61"/>
      <c r="VPX90" s="61"/>
      <c r="VPY90" s="61"/>
      <c r="VPZ90" s="61"/>
      <c r="VQA90" s="61"/>
      <c r="VQB90" s="61"/>
      <c r="VQC90" s="61"/>
      <c r="VQD90" s="61"/>
      <c r="VQE90" s="61"/>
      <c r="VQF90" s="61"/>
      <c r="VQG90" s="61"/>
      <c r="VQH90" s="61"/>
      <c r="VQI90" s="61"/>
      <c r="VQJ90" s="61"/>
      <c r="VQK90" s="61"/>
      <c r="VQL90" s="61"/>
      <c r="VQM90" s="61"/>
      <c r="VQN90" s="61"/>
      <c r="VQO90" s="61"/>
      <c r="VQP90" s="61"/>
      <c r="VQQ90" s="61"/>
      <c r="VQR90" s="61"/>
      <c r="VQS90" s="61"/>
      <c r="VQT90" s="61"/>
      <c r="VQU90" s="61"/>
      <c r="VQV90" s="61"/>
      <c r="VQW90" s="61"/>
      <c r="VQX90" s="61"/>
      <c r="VQY90" s="61"/>
      <c r="VQZ90" s="61"/>
      <c r="VRA90" s="61"/>
      <c r="VRB90" s="61"/>
      <c r="VRC90" s="61"/>
      <c r="VRD90" s="61"/>
      <c r="VRE90" s="61"/>
      <c r="VRF90" s="61"/>
      <c r="VRG90" s="61"/>
      <c r="VRH90" s="61"/>
      <c r="VRI90" s="61"/>
      <c r="VRJ90" s="61"/>
      <c r="VRK90" s="61"/>
      <c r="VRL90" s="61"/>
      <c r="VRM90" s="61"/>
      <c r="VRN90" s="61"/>
      <c r="VRO90" s="61"/>
      <c r="VRP90" s="61"/>
      <c r="VRQ90" s="61"/>
      <c r="VRR90" s="61"/>
      <c r="VRS90" s="61"/>
      <c r="VRT90" s="61"/>
      <c r="VRU90" s="61"/>
      <c r="VRV90" s="61"/>
      <c r="VRW90" s="61"/>
      <c r="VRX90" s="61"/>
      <c r="VRY90" s="61"/>
      <c r="VRZ90" s="61"/>
      <c r="VSA90" s="61"/>
      <c r="VSB90" s="61"/>
      <c r="VSC90" s="61"/>
      <c r="VSD90" s="61"/>
      <c r="VSE90" s="61"/>
      <c r="VSF90" s="61"/>
      <c r="VSG90" s="61"/>
      <c r="VSH90" s="61"/>
      <c r="VSI90" s="61"/>
      <c r="VSJ90" s="61"/>
      <c r="VSK90" s="61"/>
      <c r="VSL90" s="61"/>
      <c r="VSM90" s="61"/>
      <c r="VSN90" s="61"/>
      <c r="VSO90" s="61"/>
      <c r="VSP90" s="61"/>
      <c r="VSQ90" s="61"/>
      <c r="VSR90" s="61"/>
      <c r="VSS90" s="61"/>
      <c r="VST90" s="61"/>
      <c r="VSU90" s="61"/>
      <c r="VSV90" s="61"/>
      <c r="VSW90" s="61"/>
      <c r="VSX90" s="61"/>
      <c r="VSY90" s="61"/>
      <c r="VSZ90" s="61"/>
      <c r="VTA90" s="61"/>
      <c r="VTB90" s="61"/>
      <c r="VTC90" s="61"/>
      <c r="VTD90" s="61"/>
      <c r="VTE90" s="61"/>
      <c r="VTF90" s="61"/>
      <c r="VTG90" s="61"/>
      <c r="VTH90" s="61"/>
      <c r="VTI90" s="61"/>
      <c r="VTJ90" s="61"/>
      <c r="VTK90" s="61"/>
      <c r="VTL90" s="61"/>
      <c r="VTM90" s="61"/>
      <c r="VTN90" s="61"/>
      <c r="VTO90" s="61"/>
      <c r="VTP90" s="61"/>
      <c r="VTQ90" s="61"/>
      <c r="VTR90" s="61"/>
      <c r="VTS90" s="61"/>
      <c r="VTT90" s="61"/>
      <c r="VTU90" s="61"/>
      <c r="VTV90" s="61"/>
      <c r="VTW90" s="61"/>
      <c r="VTX90" s="61"/>
      <c r="VTY90" s="61"/>
      <c r="VTZ90" s="61"/>
      <c r="VUA90" s="61"/>
      <c r="VUB90" s="61"/>
      <c r="VUC90" s="61"/>
      <c r="VUD90" s="61"/>
      <c r="VUE90" s="61"/>
      <c r="VUF90" s="61"/>
      <c r="VUG90" s="61"/>
      <c r="VUH90" s="61"/>
      <c r="VUI90" s="61"/>
      <c r="VUJ90" s="61"/>
      <c r="VUK90" s="61"/>
      <c r="VUL90" s="61"/>
      <c r="VUM90" s="61"/>
      <c r="VUN90" s="61"/>
      <c r="VUO90" s="61"/>
      <c r="VUP90" s="61"/>
      <c r="VUQ90" s="61"/>
      <c r="VUR90" s="61"/>
      <c r="VUS90" s="61"/>
      <c r="VUT90" s="61"/>
      <c r="VUU90" s="61"/>
      <c r="VUV90" s="61"/>
      <c r="VUW90" s="61"/>
      <c r="VUX90" s="61"/>
      <c r="VUY90" s="61"/>
      <c r="VUZ90" s="61"/>
      <c r="VVA90" s="61"/>
      <c r="VVB90" s="61"/>
      <c r="VVC90" s="61"/>
      <c r="VVD90" s="61"/>
      <c r="VVE90" s="61"/>
      <c r="VVF90" s="61"/>
      <c r="VVG90" s="61"/>
      <c r="VVH90" s="61"/>
      <c r="VVI90" s="61"/>
      <c r="VVJ90" s="61"/>
      <c r="VVK90" s="61"/>
      <c r="VVL90" s="61"/>
      <c r="VVM90" s="61"/>
      <c r="VVN90" s="61"/>
      <c r="VVO90" s="61"/>
      <c r="VVP90" s="61"/>
      <c r="VVQ90" s="61"/>
      <c r="VVR90" s="61"/>
      <c r="VVS90" s="61"/>
      <c r="VVT90" s="61"/>
      <c r="VVU90" s="61"/>
      <c r="VVV90" s="61"/>
      <c r="VVW90" s="61"/>
      <c r="VVX90" s="61"/>
      <c r="VVY90" s="61"/>
      <c r="VVZ90" s="61"/>
      <c r="VWA90" s="61"/>
      <c r="VWB90" s="61"/>
      <c r="VWC90" s="61"/>
      <c r="VWD90" s="61"/>
      <c r="VWE90" s="61"/>
      <c r="VWF90" s="61"/>
      <c r="VWG90" s="61"/>
      <c r="VWH90" s="61"/>
      <c r="VWI90" s="61"/>
      <c r="VWJ90" s="61"/>
      <c r="VWK90" s="61"/>
      <c r="VWL90" s="61"/>
      <c r="VWM90" s="61"/>
      <c r="VWN90" s="61"/>
      <c r="VWO90" s="61"/>
      <c r="VWP90" s="61"/>
      <c r="VWQ90" s="61"/>
      <c r="VWR90" s="61"/>
      <c r="VWS90" s="61"/>
      <c r="VWT90" s="61"/>
      <c r="VWU90" s="61"/>
      <c r="VWV90" s="61"/>
      <c r="VWW90" s="61"/>
      <c r="VWX90" s="61"/>
      <c r="VWY90" s="61"/>
      <c r="VWZ90" s="61"/>
      <c r="VXA90" s="61"/>
      <c r="VXB90" s="61"/>
      <c r="VXC90" s="61"/>
      <c r="VXD90" s="61"/>
      <c r="VXE90" s="61"/>
      <c r="VXF90" s="61"/>
      <c r="VXG90" s="61"/>
      <c r="VXH90" s="61"/>
      <c r="VXI90" s="61"/>
      <c r="VXJ90" s="61"/>
      <c r="VXK90" s="61"/>
      <c r="VXL90" s="61"/>
      <c r="VXM90" s="61"/>
      <c r="VXN90" s="61"/>
      <c r="VXO90" s="61"/>
      <c r="VXP90" s="61"/>
      <c r="VXQ90" s="61"/>
      <c r="VXR90" s="61"/>
      <c r="VXS90" s="61"/>
      <c r="VXT90" s="61"/>
      <c r="VXU90" s="61"/>
      <c r="VXV90" s="61"/>
      <c r="VXW90" s="61"/>
      <c r="VXX90" s="61"/>
      <c r="VXY90" s="61"/>
      <c r="VXZ90" s="61"/>
      <c r="VYA90" s="61"/>
      <c r="VYB90" s="61"/>
      <c r="VYC90" s="61"/>
      <c r="VYD90" s="61"/>
      <c r="VYE90" s="61"/>
      <c r="VYF90" s="61"/>
      <c r="VYG90" s="61"/>
      <c r="VYH90" s="61"/>
      <c r="VYI90" s="61"/>
      <c r="VYJ90" s="61"/>
      <c r="VYK90" s="61"/>
      <c r="VYL90" s="61"/>
      <c r="VYM90" s="61"/>
      <c r="VYN90" s="61"/>
      <c r="VYO90" s="61"/>
      <c r="VYP90" s="61"/>
      <c r="VYQ90" s="61"/>
      <c r="VYR90" s="61"/>
      <c r="VYS90" s="61"/>
      <c r="VYT90" s="61"/>
      <c r="VYU90" s="61"/>
      <c r="VYV90" s="61"/>
      <c r="VYW90" s="61"/>
      <c r="VYX90" s="61"/>
      <c r="VYY90" s="61"/>
      <c r="VYZ90" s="61"/>
      <c r="VZA90" s="61"/>
      <c r="VZB90" s="61"/>
      <c r="VZC90" s="61"/>
      <c r="VZD90" s="61"/>
      <c r="VZE90" s="61"/>
      <c r="VZF90" s="61"/>
      <c r="VZG90" s="61"/>
      <c r="VZH90" s="61"/>
      <c r="VZI90" s="61"/>
      <c r="VZJ90" s="61"/>
      <c r="VZK90" s="61"/>
      <c r="VZL90" s="61"/>
      <c r="VZM90" s="61"/>
      <c r="VZN90" s="61"/>
      <c r="VZO90" s="61"/>
      <c r="VZP90" s="61"/>
      <c r="VZQ90" s="61"/>
      <c r="VZR90" s="61"/>
      <c r="VZS90" s="61"/>
      <c r="VZT90" s="61"/>
      <c r="VZU90" s="61"/>
      <c r="VZV90" s="61"/>
      <c r="VZW90" s="61"/>
      <c r="VZX90" s="61"/>
      <c r="VZY90" s="61"/>
      <c r="VZZ90" s="61"/>
      <c r="WAA90" s="61"/>
      <c r="WAB90" s="61"/>
      <c r="WAC90" s="61"/>
      <c r="WAD90" s="61"/>
      <c r="WAE90" s="61"/>
      <c r="WAF90" s="61"/>
      <c r="WAG90" s="61"/>
      <c r="WAH90" s="61"/>
      <c r="WAI90" s="61"/>
      <c r="WAJ90" s="61"/>
      <c r="WAK90" s="61"/>
      <c r="WAL90" s="61"/>
      <c r="WAM90" s="61"/>
      <c r="WAN90" s="61"/>
      <c r="WAO90" s="61"/>
      <c r="WAP90" s="61"/>
      <c r="WAQ90" s="61"/>
      <c r="WAR90" s="61"/>
      <c r="WAS90" s="61"/>
      <c r="WAT90" s="61"/>
      <c r="WAU90" s="61"/>
      <c r="WAV90" s="61"/>
      <c r="WAW90" s="61"/>
      <c r="WAX90" s="61"/>
      <c r="WAY90" s="61"/>
      <c r="WAZ90" s="61"/>
      <c r="WBA90" s="61"/>
      <c r="WBB90" s="61"/>
      <c r="WBC90" s="61"/>
      <c r="WBD90" s="61"/>
      <c r="WBE90" s="61"/>
      <c r="WBF90" s="61"/>
      <c r="WBG90" s="61"/>
      <c r="WBH90" s="61"/>
      <c r="WBI90" s="61"/>
      <c r="WBJ90" s="61"/>
      <c r="WBK90" s="61"/>
      <c r="WBL90" s="61"/>
      <c r="WBM90" s="61"/>
      <c r="WBN90" s="61"/>
      <c r="WBO90" s="61"/>
      <c r="WBP90" s="61"/>
      <c r="WBQ90" s="61"/>
      <c r="WBR90" s="61"/>
      <c r="WBS90" s="61"/>
      <c r="WBT90" s="61"/>
      <c r="WBU90" s="61"/>
      <c r="WBV90" s="61"/>
      <c r="WBW90" s="61"/>
      <c r="WBX90" s="61"/>
      <c r="WBY90" s="61"/>
      <c r="WBZ90" s="61"/>
      <c r="WCA90" s="61"/>
      <c r="WCB90" s="61"/>
      <c r="WCC90" s="61"/>
      <c r="WCD90" s="61"/>
      <c r="WCE90" s="61"/>
      <c r="WCF90" s="61"/>
      <c r="WCG90" s="61"/>
      <c r="WCH90" s="61"/>
      <c r="WCI90" s="61"/>
      <c r="WCJ90" s="61"/>
      <c r="WCK90" s="61"/>
      <c r="WCL90" s="61"/>
      <c r="WCM90" s="61"/>
      <c r="WCN90" s="61"/>
      <c r="WCO90" s="61"/>
      <c r="WCP90" s="61"/>
      <c r="WCQ90" s="61"/>
      <c r="WCR90" s="61"/>
      <c r="WCS90" s="61"/>
      <c r="WCT90" s="61"/>
      <c r="WCU90" s="61"/>
      <c r="WCV90" s="61"/>
      <c r="WCW90" s="61"/>
      <c r="WCX90" s="61"/>
      <c r="WCY90" s="61"/>
      <c r="WCZ90" s="61"/>
      <c r="WDA90" s="61"/>
      <c r="WDB90" s="61"/>
      <c r="WDC90" s="61"/>
      <c r="WDD90" s="61"/>
      <c r="WDE90" s="61"/>
      <c r="WDF90" s="61"/>
      <c r="WDG90" s="61"/>
      <c r="WDH90" s="61"/>
      <c r="WDI90" s="61"/>
      <c r="WDJ90" s="61"/>
      <c r="WDK90" s="61"/>
      <c r="WDL90" s="61"/>
      <c r="WDM90" s="61"/>
      <c r="WDN90" s="61"/>
      <c r="WDO90" s="61"/>
      <c r="WDP90" s="61"/>
      <c r="WDQ90" s="61"/>
      <c r="WDR90" s="61"/>
      <c r="WDS90" s="61"/>
      <c r="WDT90" s="61"/>
      <c r="WDU90" s="61"/>
      <c r="WDV90" s="61"/>
      <c r="WDW90" s="61"/>
      <c r="WDX90" s="61"/>
      <c r="WDY90" s="61"/>
      <c r="WDZ90" s="61"/>
      <c r="WEA90" s="61"/>
      <c r="WEB90" s="61"/>
      <c r="WEC90" s="61"/>
      <c r="WED90" s="61"/>
      <c r="WEE90" s="61"/>
      <c r="WEF90" s="61"/>
      <c r="WEG90" s="61"/>
      <c r="WEH90" s="61"/>
      <c r="WEI90" s="61"/>
      <c r="WEJ90" s="61"/>
      <c r="WEK90" s="61"/>
      <c r="WEL90" s="61"/>
      <c r="WEM90" s="61"/>
      <c r="WEN90" s="61"/>
      <c r="WEO90" s="61"/>
      <c r="WEP90" s="61"/>
      <c r="WEQ90" s="61"/>
      <c r="WER90" s="61"/>
      <c r="WES90" s="61"/>
      <c r="WET90" s="61"/>
      <c r="WEU90" s="61"/>
      <c r="WEV90" s="61"/>
      <c r="WEW90" s="61"/>
      <c r="WEX90" s="61"/>
      <c r="WEY90" s="61"/>
      <c r="WEZ90" s="61"/>
      <c r="WFA90" s="61"/>
      <c r="WFB90" s="61"/>
      <c r="WFC90" s="61"/>
      <c r="WFD90" s="61"/>
      <c r="WFE90" s="61"/>
      <c r="WFF90" s="61"/>
      <c r="WFG90" s="61"/>
      <c r="WFH90" s="61"/>
      <c r="WFI90" s="61"/>
      <c r="WFJ90" s="61"/>
      <c r="WFK90" s="61"/>
      <c r="WFL90" s="61"/>
      <c r="WFM90" s="61"/>
      <c r="WFN90" s="61"/>
      <c r="WFO90" s="61"/>
      <c r="WFP90" s="61"/>
      <c r="WFQ90" s="61"/>
      <c r="WFR90" s="61"/>
      <c r="WFS90" s="61"/>
      <c r="WFT90" s="61"/>
      <c r="WFU90" s="61"/>
      <c r="WFV90" s="61"/>
      <c r="WFW90" s="61"/>
      <c r="WFX90" s="61"/>
      <c r="WFY90" s="61"/>
      <c r="WFZ90" s="61"/>
      <c r="WGA90" s="61"/>
      <c r="WGB90" s="61"/>
      <c r="WGC90" s="61"/>
      <c r="WGD90" s="61"/>
      <c r="WGE90" s="61"/>
      <c r="WGF90" s="61"/>
      <c r="WGG90" s="61"/>
      <c r="WGH90" s="61"/>
      <c r="WGI90" s="61"/>
      <c r="WGJ90" s="61"/>
      <c r="WGK90" s="61"/>
      <c r="WGL90" s="61"/>
      <c r="WGM90" s="61"/>
      <c r="WGN90" s="61"/>
      <c r="WGO90" s="61"/>
      <c r="WGP90" s="61"/>
      <c r="WGQ90" s="61"/>
      <c r="WGR90" s="61"/>
      <c r="WGS90" s="61"/>
      <c r="WGT90" s="61"/>
      <c r="WGU90" s="61"/>
      <c r="WGV90" s="61"/>
      <c r="WGW90" s="61"/>
      <c r="WGX90" s="61"/>
      <c r="WGY90" s="61"/>
      <c r="WGZ90" s="61"/>
      <c r="WHA90" s="61"/>
      <c r="WHB90" s="61"/>
      <c r="WHC90" s="61"/>
      <c r="WHD90" s="61"/>
      <c r="WHE90" s="61"/>
      <c r="WHF90" s="61"/>
      <c r="WHG90" s="61"/>
      <c r="WHH90" s="61"/>
      <c r="WHI90" s="61"/>
      <c r="WHJ90" s="61"/>
      <c r="WHK90" s="61"/>
      <c r="WHL90" s="61"/>
      <c r="WHM90" s="61"/>
      <c r="WHN90" s="61"/>
      <c r="WHO90" s="61"/>
      <c r="WHP90" s="61"/>
      <c r="WHQ90" s="61"/>
      <c r="WHR90" s="61"/>
      <c r="WHS90" s="61"/>
      <c r="WHT90" s="61"/>
      <c r="WHU90" s="61"/>
      <c r="WHV90" s="61"/>
      <c r="WHW90" s="61"/>
      <c r="WHX90" s="61"/>
      <c r="WHY90" s="61"/>
      <c r="WHZ90" s="61"/>
      <c r="WIA90" s="61"/>
      <c r="WIB90" s="61"/>
      <c r="WIC90" s="61"/>
      <c r="WID90" s="61"/>
      <c r="WIE90" s="61"/>
      <c r="WIF90" s="61"/>
      <c r="WIG90" s="61"/>
      <c r="WIH90" s="61"/>
      <c r="WII90" s="61"/>
      <c r="WIJ90" s="61"/>
      <c r="WIK90" s="61"/>
      <c r="WIL90" s="61"/>
      <c r="WIM90" s="61"/>
      <c r="WIN90" s="61"/>
      <c r="WIO90" s="61"/>
      <c r="WIP90" s="61"/>
      <c r="WIQ90" s="61"/>
      <c r="WIR90" s="61"/>
      <c r="WIS90" s="61"/>
      <c r="WIT90" s="61"/>
      <c r="WIU90" s="61"/>
      <c r="WIV90" s="61"/>
      <c r="WIW90" s="61"/>
      <c r="WIX90" s="61"/>
      <c r="WIY90" s="61"/>
      <c r="WIZ90" s="61"/>
      <c r="WJA90" s="61"/>
      <c r="WJB90" s="61"/>
      <c r="WJC90" s="61"/>
      <c r="WJD90" s="61"/>
      <c r="WJE90" s="61"/>
      <c r="WJF90" s="61"/>
      <c r="WJG90" s="61"/>
      <c r="WJH90" s="61"/>
      <c r="WJI90" s="61"/>
      <c r="WJJ90" s="61"/>
      <c r="WJK90" s="61"/>
      <c r="WJL90" s="61"/>
      <c r="WJM90" s="61"/>
      <c r="WJN90" s="61"/>
      <c r="WJO90" s="61"/>
      <c r="WJP90" s="61"/>
      <c r="WJQ90" s="61"/>
      <c r="WJR90" s="61"/>
      <c r="WJS90" s="61"/>
      <c r="WJT90" s="61"/>
      <c r="WJU90" s="61"/>
      <c r="WJV90" s="61"/>
      <c r="WJW90" s="61"/>
      <c r="WJX90" s="61"/>
      <c r="WJY90" s="61"/>
      <c r="WJZ90" s="61"/>
      <c r="WKA90" s="61"/>
      <c r="WKB90" s="61"/>
      <c r="WKC90" s="61"/>
      <c r="WKD90" s="61"/>
      <c r="WKE90" s="61"/>
      <c r="WKF90" s="61"/>
      <c r="WKG90" s="61"/>
      <c r="WKH90" s="61"/>
      <c r="WKI90" s="61"/>
      <c r="WKJ90" s="61"/>
      <c r="WKK90" s="61"/>
      <c r="WKL90" s="61"/>
      <c r="WKM90" s="61"/>
      <c r="WKN90" s="61"/>
      <c r="WKO90" s="61"/>
      <c r="WKP90" s="61"/>
      <c r="WKQ90" s="61"/>
      <c r="WKR90" s="61"/>
      <c r="WKS90" s="61"/>
      <c r="WKT90" s="61"/>
      <c r="WKU90" s="61"/>
      <c r="WKV90" s="61"/>
      <c r="WKW90" s="61"/>
      <c r="WKX90" s="61"/>
      <c r="WKY90" s="61"/>
      <c r="WKZ90" s="61"/>
      <c r="WLA90" s="61"/>
      <c r="WLB90" s="61"/>
      <c r="WLC90" s="61"/>
      <c r="WLD90" s="61"/>
      <c r="WLE90" s="61"/>
      <c r="WLF90" s="61"/>
      <c r="WLG90" s="61"/>
      <c r="WLH90" s="61"/>
      <c r="WLI90" s="61"/>
      <c r="WLJ90" s="61"/>
      <c r="WLK90" s="61"/>
      <c r="WLL90" s="61"/>
      <c r="WLM90" s="61"/>
      <c r="WLN90" s="61"/>
      <c r="WLO90" s="61"/>
      <c r="WLP90" s="61"/>
      <c r="WLQ90" s="61"/>
      <c r="WLR90" s="61"/>
      <c r="WLS90" s="61"/>
      <c r="WLT90" s="61"/>
      <c r="WLU90" s="61"/>
      <c r="WLV90" s="61"/>
      <c r="WLW90" s="61"/>
      <c r="WLX90" s="61"/>
      <c r="WLY90" s="61"/>
      <c r="WLZ90" s="61"/>
      <c r="WMA90" s="61"/>
      <c r="WMB90" s="61"/>
      <c r="WMC90" s="61"/>
      <c r="WMD90" s="61"/>
      <c r="WME90" s="61"/>
      <c r="WMF90" s="61"/>
      <c r="WMG90" s="61"/>
      <c r="WMH90" s="61"/>
      <c r="WMI90" s="61"/>
      <c r="WMJ90" s="61"/>
      <c r="WMK90" s="61"/>
      <c r="WML90" s="61"/>
      <c r="WMM90" s="61"/>
      <c r="WMN90" s="61"/>
      <c r="WMO90" s="61"/>
      <c r="WMP90" s="61"/>
      <c r="WMQ90" s="61"/>
      <c r="WMR90" s="61"/>
      <c r="WMS90" s="61"/>
      <c r="WMT90" s="61"/>
      <c r="WMU90" s="61"/>
      <c r="WMV90" s="61"/>
      <c r="WMW90" s="61"/>
      <c r="WMX90" s="61"/>
      <c r="WMY90" s="61"/>
      <c r="WMZ90" s="61"/>
      <c r="WNA90" s="61"/>
      <c r="WNB90" s="61"/>
      <c r="WNC90" s="61"/>
      <c r="WND90" s="61"/>
      <c r="WNE90" s="61"/>
      <c r="WNF90" s="61"/>
      <c r="WNG90" s="61"/>
      <c r="WNH90" s="61"/>
      <c r="WNI90" s="61"/>
      <c r="WNJ90" s="61"/>
      <c r="WNK90" s="61"/>
      <c r="WNL90" s="61"/>
      <c r="WNM90" s="61"/>
      <c r="WNN90" s="61"/>
      <c r="WNO90" s="61"/>
      <c r="WNP90" s="61"/>
      <c r="WNQ90" s="61"/>
      <c r="WNR90" s="61"/>
      <c r="WNS90" s="61"/>
      <c r="WNT90" s="61"/>
      <c r="WNU90" s="61"/>
      <c r="WNV90" s="61"/>
      <c r="WNW90" s="61"/>
      <c r="WNX90" s="61"/>
      <c r="WNY90" s="61"/>
      <c r="WNZ90" s="61"/>
      <c r="WOA90" s="61"/>
      <c r="WOB90" s="61"/>
      <c r="WOC90" s="61"/>
      <c r="WOD90" s="61"/>
      <c r="WOE90" s="61"/>
      <c r="WOF90" s="61"/>
      <c r="WOG90" s="61"/>
      <c r="WOH90" s="61"/>
      <c r="WOI90" s="61"/>
      <c r="WOJ90" s="61"/>
      <c r="WOK90" s="61"/>
      <c r="WOL90" s="61"/>
      <c r="WOM90" s="61"/>
      <c r="WON90" s="61"/>
      <c r="WOO90" s="61"/>
      <c r="WOP90" s="61"/>
      <c r="WOQ90" s="61"/>
      <c r="WOR90" s="61"/>
      <c r="WOS90" s="61"/>
      <c r="WOT90" s="61"/>
      <c r="WOU90" s="61"/>
      <c r="WOV90" s="61"/>
      <c r="WOW90" s="61"/>
      <c r="WOX90" s="61"/>
      <c r="WOY90" s="61"/>
      <c r="WOZ90" s="61"/>
      <c r="WPA90" s="61"/>
      <c r="WPB90" s="61"/>
      <c r="WPC90" s="61"/>
      <c r="WPD90" s="61"/>
      <c r="WPE90" s="61"/>
      <c r="WPF90" s="61"/>
      <c r="WPG90" s="61"/>
      <c r="WPH90" s="61"/>
      <c r="WPI90" s="61"/>
      <c r="WPJ90" s="61"/>
      <c r="WPK90" s="61"/>
      <c r="WPL90" s="61"/>
      <c r="WPM90" s="61"/>
      <c r="WPN90" s="61"/>
      <c r="WPO90" s="61"/>
      <c r="WPP90" s="61"/>
      <c r="WPQ90" s="61"/>
      <c r="WPR90" s="61"/>
      <c r="WPS90" s="61"/>
      <c r="WPT90" s="61"/>
      <c r="WPU90" s="61"/>
      <c r="WPV90" s="61"/>
      <c r="WPW90" s="61"/>
      <c r="WPX90" s="61"/>
      <c r="WPY90" s="61"/>
      <c r="WPZ90" s="61"/>
      <c r="WQA90" s="61"/>
      <c r="WQB90" s="61"/>
      <c r="WQC90" s="61"/>
      <c r="WQD90" s="61"/>
      <c r="WQE90" s="61"/>
      <c r="WQF90" s="61"/>
      <c r="WQG90" s="61"/>
      <c r="WQH90" s="61"/>
      <c r="WQI90" s="61"/>
      <c r="WQJ90" s="61"/>
      <c r="WQK90" s="61"/>
      <c r="WQL90" s="61"/>
      <c r="WQM90" s="61"/>
      <c r="WQN90" s="61"/>
      <c r="WQO90" s="61"/>
      <c r="WQP90" s="61"/>
      <c r="WQQ90" s="61"/>
      <c r="WQR90" s="61"/>
      <c r="WQS90" s="61"/>
      <c r="WQT90" s="61"/>
      <c r="WQU90" s="61"/>
      <c r="WQV90" s="61"/>
      <c r="WQW90" s="61"/>
      <c r="WQX90" s="61"/>
      <c r="WQY90" s="61"/>
      <c r="WQZ90" s="61"/>
      <c r="WRA90" s="61"/>
      <c r="WRB90" s="61"/>
      <c r="WRC90" s="61"/>
      <c r="WRD90" s="61"/>
      <c r="WRE90" s="61"/>
      <c r="WRF90" s="61"/>
      <c r="WRG90" s="61"/>
      <c r="WRH90" s="61"/>
      <c r="WRI90" s="61"/>
      <c r="WRJ90" s="61"/>
      <c r="WRK90" s="61"/>
      <c r="WRL90" s="61"/>
      <c r="WRM90" s="61"/>
      <c r="WRN90" s="61"/>
      <c r="WRO90" s="61"/>
      <c r="WRP90" s="61"/>
      <c r="WRQ90" s="61"/>
      <c r="WRR90" s="61"/>
      <c r="WRS90" s="61"/>
      <c r="WRT90" s="61"/>
      <c r="WRU90" s="61"/>
      <c r="WRV90" s="61"/>
      <c r="WRW90" s="61"/>
      <c r="WRX90" s="61"/>
      <c r="WRY90" s="61"/>
      <c r="WRZ90" s="61"/>
      <c r="WSA90" s="61"/>
      <c r="WSB90" s="61"/>
      <c r="WSC90" s="61"/>
      <c r="WSD90" s="61"/>
      <c r="WSE90" s="61"/>
      <c r="WSF90" s="61"/>
      <c r="WSG90" s="61"/>
      <c r="WSH90" s="61"/>
      <c r="WSI90" s="61"/>
      <c r="WSJ90" s="61"/>
      <c r="WSK90" s="61"/>
      <c r="WSL90" s="61"/>
      <c r="WSM90" s="61"/>
      <c r="WSN90" s="61"/>
      <c r="WSO90" s="61"/>
      <c r="WSP90" s="61"/>
      <c r="WSQ90" s="61"/>
      <c r="WSR90" s="61"/>
      <c r="WSS90" s="61"/>
      <c r="WST90" s="61"/>
      <c r="WSU90" s="61"/>
      <c r="WSV90" s="61"/>
      <c r="WSW90" s="61"/>
      <c r="WSX90" s="61"/>
      <c r="WSY90" s="61"/>
      <c r="WSZ90" s="61"/>
      <c r="WTA90" s="61"/>
      <c r="WTB90" s="61"/>
      <c r="WTC90" s="61"/>
      <c r="WTD90" s="61"/>
      <c r="WTE90" s="61"/>
      <c r="WTF90" s="61"/>
      <c r="WTG90" s="61"/>
      <c r="WTH90" s="61"/>
      <c r="WTI90" s="61"/>
      <c r="WTJ90" s="61"/>
      <c r="WTK90" s="61"/>
      <c r="WTL90" s="61"/>
      <c r="WTM90" s="61"/>
      <c r="WTN90" s="61"/>
      <c r="WTO90" s="61"/>
      <c r="WTP90" s="61"/>
      <c r="WTQ90" s="61"/>
      <c r="WTR90" s="61"/>
      <c r="WTS90" s="61"/>
      <c r="WTT90" s="61"/>
      <c r="WTU90" s="61"/>
      <c r="WTV90" s="61"/>
      <c r="WTW90" s="61"/>
      <c r="WTX90" s="61"/>
      <c r="WTY90" s="61"/>
      <c r="WTZ90" s="61"/>
      <c r="WUA90" s="61"/>
      <c r="WUB90" s="61"/>
      <c r="WUC90" s="61"/>
      <c r="WUD90" s="61"/>
      <c r="WUE90" s="61"/>
      <c r="WUF90" s="61"/>
      <c r="WUG90" s="61"/>
      <c r="WUH90" s="61"/>
      <c r="WUI90" s="61"/>
      <c r="WUJ90" s="61"/>
      <c r="WUK90" s="61"/>
      <c r="WUL90" s="61"/>
      <c r="WUM90" s="61"/>
      <c r="WUN90" s="61"/>
      <c r="WUO90" s="61"/>
      <c r="WUP90" s="61"/>
      <c r="WUQ90" s="61"/>
      <c r="WUR90" s="61"/>
      <c r="WUS90" s="61"/>
      <c r="WUT90" s="61"/>
      <c r="WUU90" s="61"/>
      <c r="WUV90" s="61"/>
      <c r="WUW90" s="61"/>
      <c r="WUX90" s="61"/>
      <c r="WUY90" s="61"/>
      <c r="WUZ90" s="61"/>
      <c r="WVA90" s="61"/>
      <c r="WVB90" s="61"/>
      <c r="WVC90" s="61"/>
      <c r="WVD90" s="61"/>
      <c r="WVE90" s="61"/>
      <c r="WVF90" s="61"/>
      <c r="WVG90" s="61"/>
      <c r="WVH90" s="61"/>
      <c r="WVI90" s="61"/>
      <c r="WVJ90" s="61"/>
      <c r="WVK90" s="61"/>
      <c r="WVL90" s="61"/>
      <c r="WVM90" s="61"/>
      <c r="WVN90" s="61"/>
      <c r="WVO90" s="61"/>
      <c r="WVP90" s="61"/>
      <c r="WVQ90" s="61"/>
      <c r="WVR90" s="61"/>
      <c r="WVS90" s="61"/>
      <c r="WVT90" s="61"/>
      <c r="WVU90" s="61"/>
      <c r="WVV90" s="61"/>
      <c r="WVW90" s="61"/>
      <c r="WVX90" s="61"/>
      <c r="WVY90" s="61"/>
      <c r="WVZ90" s="61"/>
      <c r="WWA90" s="61"/>
      <c r="WWB90" s="61"/>
      <c r="WWC90" s="61"/>
      <c r="WWD90" s="61"/>
      <c r="WWE90" s="61"/>
      <c r="WWF90" s="61"/>
      <c r="WWG90" s="61"/>
      <c r="WWH90" s="61"/>
      <c r="WWI90" s="61"/>
      <c r="WWJ90" s="61"/>
      <c r="WWK90" s="61"/>
      <c r="WWL90" s="61"/>
      <c r="WWM90" s="61"/>
      <c r="WWN90" s="61"/>
      <c r="WWO90" s="61"/>
      <c r="WWP90" s="61"/>
      <c r="WWQ90" s="61"/>
      <c r="WWR90" s="61"/>
      <c r="WWS90" s="61"/>
      <c r="WWT90" s="61"/>
      <c r="WWU90" s="61"/>
      <c r="WWV90" s="61"/>
      <c r="WWW90" s="61"/>
      <c r="WWX90" s="61"/>
      <c r="WWY90" s="61"/>
      <c r="WWZ90" s="61"/>
      <c r="WXA90" s="61"/>
      <c r="WXB90" s="61"/>
      <c r="WXC90" s="61"/>
      <c r="WXD90" s="61"/>
      <c r="WXE90" s="61"/>
      <c r="WXF90" s="61"/>
      <c r="WXG90" s="61"/>
      <c r="WXH90" s="61"/>
      <c r="WXI90" s="61"/>
      <c r="WXJ90" s="61"/>
      <c r="WXK90" s="61"/>
      <c r="WXL90" s="61"/>
      <c r="WXM90" s="61"/>
      <c r="WXN90" s="61"/>
      <c r="WXO90" s="61"/>
      <c r="WXP90" s="61"/>
      <c r="WXQ90" s="61"/>
      <c r="WXR90" s="61"/>
      <c r="WXS90" s="61"/>
      <c r="WXT90" s="61"/>
      <c r="WXU90" s="61"/>
      <c r="WXV90" s="61"/>
      <c r="WXW90" s="61"/>
      <c r="WXX90" s="61"/>
      <c r="WXY90" s="61"/>
      <c r="WXZ90" s="61"/>
      <c r="WYA90" s="61"/>
      <c r="WYB90" s="61"/>
      <c r="WYC90" s="61"/>
      <c r="WYD90" s="61"/>
      <c r="WYE90" s="61"/>
      <c r="WYF90" s="61"/>
      <c r="WYG90" s="61"/>
      <c r="WYH90" s="61"/>
      <c r="WYI90" s="61"/>
      <c r="WYJ90" s="61"/>
      <c r="WYK90" s="61"/>
      <c r="WYL90" s="61"/>
      <c r="WYM90" s="61"/>
      <c r="WYN90" s="61"/>
      <c r="WYO90" s="61"/>
      <c r="WYP90" s="61"/>
      <c r="WYQ90" s="61"/>
      <c r="WYR90" s="61"/>
      <c r="WYS90" s="61"/>
      <c r="WYT90" s="61"/>
      <c r="WYU90" s="61"/>
      <c r="WYV90" s="61"/>
      <c r="WYW90" s="61"/>
      <c r="WYX90" s="61"/>
      <c r="WYY90" s="61"/>
      <c r="WYZ90" s="61"/>
      <c r="WZA90" s="61"/>
      <c r="WZB90" s="61"/>
      <c r="WZC90" s="61"/>
      <c r="WZD90" s="61"/>
      <c r="WZE90" s="61"/>
      <c r="WZF90" s="61"/>
      <c r="WZG90" s="61"/>
      <c r="WZH90" s="61"/>
      <c r="WZI90" s="61"/>
      <c r="WZJ90" s="61"/>
      <c r="WZK90" s="61"/>
      <c r="WZL90" s="61"/>
      <c r="WZM90" s="61"/>
      <c r="WZN90" s="61"/>
      <c r="WZO90" s="61"/>
      <c r="WZP90" s="61"/>
      <c r="WZQ90" s="61"/>
      <c r="WZR90" s="61"/>
      <c r="WZS90" s="61"/>
      <c r="WZT90" s="61"/>
      <c r="WZU90" s="61"/>
      <c r="WZV90" s="61"/>
      <c r="WZW90" s="61"/>
      <c r="WZX90" s="61"/>
      <c r="WZY90" s="61"/>
      <c r="WZZ90" s="61"/>
      <c r="XAA90" s="61"/>
      <c r="XAB90" s="61"/>
      <c r="XAC90" s="61"/>
      <c r="XAD90" s="61"/>
      <c r="XAE90" s="61"/>
      <c r="XAF90" s="61"/>
      <c r="XAG90" s="61"/>
      <c r="XAH90" s="61"/>
      <c r="XAI90" s="61"/>
      <c r="XAJ90" s="61"/>
      <c r="XAK90" s="61"/>
      <c r="XAL90" s="61"/>
      <c r="XAM90" s="61"/>
      <c r="XAN90" s="61"/>
      <c r="XAO90" s="61"/>
      <c r="XAP90" s="61"/>
      <c r="XAQ90" s="61"/>
      <c r="XAR90" s="61"/>
      <c r="XAS90" s="61"/>
      <c r="XAT90" s="61"/>
      <c r="XAU90" s="61"/>
      <c r="XAV90" s="61"/>
      <c r="XAW90" s="61"/>
      <c r="XAX90" s="61"/>
      <c r="XAY90" s="61"/>
      <c r="XAZ90" s="61"/>
      <c r="XBA90" s="61"/>
      <c r="XBB90" s="61"/>
      <c r="XBC90" s="61"/>
      <c r="XBD90" s="61"/>
      <c r="XBE90" s="61"/>
      <c r="XBF90" s="61"/>
      <c r="XBG90" s="61"/>
      <c r="XBH90" s="61"/>
      <c r="XBI90" s="61"/>
      <c r="XBJ90" s="61"/>
      <c r="XBK90" s="61"/>
      <c r="XBL90" s="61"/>
      <c r="XBM90" s="61"/>
      <c r="XBN90" s="61"/>
      <c r="XBO90" s="61"/>
      <c r="XBP90" s="61"/>
      <c r="XBQ90" s="61"/>
      <c r="XBR90" s="61"/>
      <c r="XBS90" s="61"/>
      <c r="XBT90" s="61"/>
      <c r="XBU90" s="61"/>
      <c r="XBV90" s="61"/>
      <c r="XBW90" s="61"/>
      <c r="XBX90" s="61"/>
      <c r="XBY90" s="61"/>
      <c r="XBZ90" s="61"/>
      <c r="XCA90" s="61"/>
      <c r="XCB90" s="61"/>
      <c r="XCC90" s="61"/>
      <c r="XCD90" s="61"/>
      <c r="XCE90" s="61"/>
      <c r="XCF90" s="61"/>
      <c r="XCG90" s="61"/>
      <c r="XCH90" s="61"/>
      <c r="XCI90" s="61"/>
      <c r="XCJ90" s="61"/>
      <c r="XCK90" s="61"/>
      <c r="XCL90" s="61"/>
      <c r="XCM90" s="61"/>
      <c r="XCN90" s="61"/>
      <c r="XCO90" s="61"/>
      <c r="XCP90" s="61"/>
      <c r="XCQ90" s="61"/>
      <c r="XCR90" s="61"/>
      <c r="XCS90" s="61"/>
      <c r="XCT90" s="61"/>
      <c r="XCU90" s="61"/>
      <c r="XCV90" s="61"/>
      <c r="XCW90" s="61"/>
      <c r="XCX90" s="61"/>
      <c r="XCY90" s="61"/>
      <c r="XCZ90" s="61"/>
    </row>
    <row r="91" spans="2:16328" x14ac:dyDescent="0.35">
      <c r="B91" s="20" t="s">
        <v>107</v>
      </c>
      <c r="C91" s="17">
        <f t="shared" ref="C91:L91" si="29">+C85</f>
        <v>144.02289093750005</v>
      </c>
      <c r="D91" s="17">
        <f t="shared" ca="1" si="29"/>
        <v>185.39258448281248</v>
      </c>
      <c r="E91" s="17">
        <f t="shared" ca="1" si="29"/>
        <v>232.09382982520299</v>
      </c>
      <c r="F91" s="17">
        <f t="shared" ca="1" si="29"/>
        <v>283.98268407421057</v>
      </c>
      <c r="G91" s="17">
        <f t="shared" ca="1" si="29"/>
        <v>332.6966756223465</v>
      </c>
      <c r="H91" s="17">
        <f t="shared" ca="1" si="29"/>
        <v>375.89846794509924</v>
      </c>
      <c r="I91" s="17">
        <f t="shared" ca="1" si="29"/>
        <v>413.45003801144878</v>
      </c>
      <c r="J91" s="17">
        <f t="shared" ca="1" si="29"/>
        <v>446.88643297832709</v>
      </c>
      <c r="K91" s="17">
        <f t="shared" ca="1" si="29"/>
        <v>471.84103859088759</v>
      </c>
      <c r="L91" s="17">
        <f t="shared" ca="1" si="29"/>
        <v>498.22001217862714</v>
      </c>
      <c r="M91" s="94">
        <f ca="1">+M85</f>
        <v>513.16661254398593</v>
      </c>
      <c r="N91" s="27"/>
      <c r="O91" s="27"/>
      <c r="P91" s="27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1"/>
      <c r="HT91" s="61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/>
      <c r="IQ91" s="61"/>
      <c r="IR91" s="61"/>
      <c r="IS91" s="61"/>
      <c r="IT91" s="61"/>
      <c r="IU91" s="61"/>
      <c r="IV91" s="61"/>
      <c r="IW91" s="61"/>
      <c r="IX91" s="61"/>
      <c r="IY91" s="61"/>
      <c r="IZ91" s="61"/>
      <c r="JA91" s="61"/>
      <c r="JB91" s="61"/>
      <c r="JC91" s="61"/>
      <c r="JD91" s="61"/>
      <c r="JE91" s="61"/>
      <c r="JF91" s="61"/>
      <c r="JG91" s="61"/>
      <c r="JH91" s="61"/>
      <c r="JI91" s="61"/>
      <c r="JJ91" s="61"/>
      <c r="JK91" s="61"/>
      <c r="JL91" s="61"/>
      <c r="JM91" s="61"/>
      <c r="JN91" s="61"/>
      <c r="JO91" s="61"/>
      <c r="JP91" s="61"/>
      <c r="JQ91" s="61"/>
      <c r="JR91" s="61"/>
      <c r="JS91" s="61"/>
      <c r="JT91" s="61"/>
      <c r="JU91" s="61"/>
      <c r="JV91" s="61"/>
      <c r="JW91" s="61"/>
      <c r="JX91" s="61"/>
      <c r="JY91" s="61"/>
      <c r="JZ91" s="61"/>
      <c r="KA91" s="61"/>
      <c r="KB91" s="61"/>
      <c r="KC91" s="61"/>
      <c r="KD91" s="61"/>
      <c r="KE91" s="61"/>
      <c r="KF91" s="61"/>
      <c r="KG91" s="61"/>
      <c r="KH91" s="61"/>
      <c r="KI91" s="61"/>
      <c r="KJ91" s="61"/>
      <c r="KK91" s="61"/>
      <c r="KL91" s="61"/>
      <c r="KM91" s="61"/>
      <c r="KN91" s="61"/>
      <c r="KO91" s="61"/>
      <c r="KP91" s="61"/>
      <c r="KQ91" s="61"/>
      <c r="KR91" s="61"/>
      <c r="KS91" s="61"/>
      <c r="KT91" s="61"/>
      <c r="KU91" s="61"/>
      <c r="KV91" s="61"/>
      <c r="KW91" s="61"/>
      <c r="KX91" s="61"/>
      <c r="KY91" s="61"/>
      <c r="KZ91" s="61"/>
      <c r="LA91" s="61"/>
      <c r="LB91" s="61"/>
      <c r="LC91" s="61"/>
      <c r="LD91" s="61"/>
      <c r="LE91" s="61"/>
      <c r="LF91" s="61"/>
      <c r="LG91" s="61"/>
      <c r="LH91" s="61"/>
      <c r="LI91" s="61"/>
      <c r="LJ91" s="61"/>
      <c r="LK91" s="61"/>
      <c r="LL91" s="61"/>
      <c r="LM91" s="61"/>
      <c r="LN91" s="61"/>
      <c r="LO91" s="61"/>
      <c r="LP91" s="61"/>
      <c r="LQ91" s="61"/>
      <c r="LR91" s="61"/>
      <c r="LS91" s="61"/>
      <c r="LT91" s="61"/>
      <c r="LU91" s="61"/>
      <c r="LV91" s="61"/>
      <c r="LW91" s="61"/>
      <c r="LX91" s="61"/>
      <c r="LY91" s="61"/>
      <c r="LZ91" s="61"/>
      <c r="MA91" s="61"/>
      <c r="MB91" s="61"/>
      <c r="MC91" s="61"/>
      <c r="MD91" s="61"/>
      <c r="ME91" s="61"/>
      <c r="MF91" s="61"/>
      <c r="MG91" s="61"/>
      <c r="MH91" s="61"/>
      <c r="MI91" s="61"/>
      <c r="MJ91" s="61"/>
      <c r="MK91" s="61"/>
      <c r="ML91" s="61"/>
      <c r="MM91" s="61"/>
      <c r="MN91" s="61"/>
      <c r="MO91" s="61"/>
      <c r="MP91" s="61"/>
      <c r="MQ91" s="61"/>
      <c r="MR91" s="61"/>
      <c r="MS91" s="61"/>
      <c r="MT91" s="61"/>
      <c r="MU91" s="61"/>
      <c r="MV91" s="61"/>
      <c r="MW91" s="61"/>
      <c r="MX91" s="61"/>
      <c r="MY91" s="61"/>
      <c r="MZ91" s="61"/>
      <c r="NA91" s="61"/>
      <c r="NB91" s="61"/>
      <c r="NC91" s="61"/>
      <c r="ND91" s="61"/>
      <c r="NE91" s="61"/>
      <c r="NF91" s="61"/>
      <c r="NG91" s="61"/>
      <c r="NH91" s="61"/>
      <c r="NI91" s="61"/>
      <c r="NJ91" s="61"/>
      <c r="NK91" s="61"/>
      <c r="NL91" s="61"/>
      <c r="NM91" s="61"/>
      <c r="NN91" s="61"/>
      <c r="NO91" s="61"/>
      <c r="NP91" s="61"/>
      <c r="NQ91" s="61"/>
      <c r="NR91" s="61"/>
      <c r="NS91" s="61"/>
      <c r="NT91" s="61"/>
      <c r="NU91" s="61"/>
      <c r="NV91" s="61"/>
      <c r="NW91" s="61"/>
      <c r="NX91" s="61"/>
      <c r="NY91" s="61"/>
      <c r="NZ91" s="61"/>
      <c r="OA91" s="61"/>
      <c r="OB91" s="61"/>
      <c r="OC91" s="61"/>
      <c r="OD91" s="61"/>
      <c r="OE91" s="61"/>
      <c r="OF91" s="61"/>
      <c r="OG91" s="61"/>
      <c r="OH91" s="61"/>
      <c r="OI91" s="61"/>
      <c r="OJ91" s="61"/>
      <c r="OK91" s="61"/>
      <c r="OL91" s="61"/>
      <c r="OM91" s="61"/>
      <c r="ON91" s="61"/>
      <c r="OO91" s="61"/>
      <c r="OP91" s="61"/>
      <c r="OQ91" s="61"/>
      <c r="OR91" s="61"/>
      <c r="OS91" s="61"/>
      <c r="OT91" s="61"/>
      <c r="OU91" s="61"/>
      <c r="OV91" s="61"/>
      <c r="OW91" s="61"/>
      <c r="OX91" s="61"/>
      <c r="OY91" s="61"/>
      <c r="OZ91" s="61"/>
      <c r="PA91" s="61"/>
      <c r="PB91" s="61"/>
      <c r="PC91" s="61"/>
      <c r="PD91" s="61"/>
      <c r="PE91" s="61"/>
      <c r="PF91" s="61"/>
      <c r="PG91" s="61"/>
      <c r="PH91" s="61"/>
      <c r="PI91" s="61"/>
      <c r="PJ91" s="61"/>
      <c r="PK91" s="61"/>
      <c r="PL91" s="61"/>
      <c r="PM91" s="61"/>
      <c r="PN91" s="61"/>
      <c r="PO91" s="61"/>
      <c r="PP91" s="61"/>
      <c r="PQ91" s="61"/>
      <c r="PR91" s="61"/>
      <c r="PS91" s="61"/>
      <c r="PT91" s="61"/>
      <c r="PU91" s="61"/>
      <c r="PV91" s="61"/>
      <c r="PW91" s="61"/>
      <c r="PX91" s="61"/>
      <c r="PY91" s="61"/>
      <c r="PZ91" s="61"/>
      <c r="QA91" s="61"/>
      <c r="QB91" s="61"/>
      <c r="QC91" s="61"/>
      <c r="QD91" s="61"/>
      <c r="QE91" s="61"/>
      <c r="QF91" s="61"/>
      <c r="QG91" s="61"/>
      <c r="QH91" s="61"/>
      <c r="QI91" s="61"/>
      <c r="QJ91" s="61"/>
      <c r="QK91" s="61"/>
      <c r="QL91" s="61"/>
      <c r="QM91" s="61"/>
      <c r="QN91" s="61"/>
      <c r="QO91" s="61"/>
      <c r="QP91" s="61"/>
      <c r="QQ91" s="61"/>
      <c r="QR91" s="61"/>
      <c r="QS91" s="61"/>
      <c r="QT91" s="61"/>
      <c r="QU91" s="61"/>
      <c r="QV91" s="61"/>
      <c r="QW91" s="61"/>
      <c r="QX91" s="61"/>
      <c r="QY91" s="61"/>
      <c r="QZ91" s="61"/>
      <c r="RA91" s="61"/>
      <c r="RB91" s="61"/>
      <c r="RC91" s="61"/>
      <c r="RD91" s="61"/>
      <c r="RE91" s="61"/>
      <c r="RF91" s="61"/>
      <c r="RG91" s="61"/>
      <c r="RH91" s="61"/>
      <c r="RI91" s="61"/>
      <c r="RJ91" s="61"/>
      <c r="RK91" s="61"/>
      <c r="RL91" s="61"/>
      <c r="RM91" s="61"/>
      <c r="RN91" s="61"/>
      <c r="RO91" s="61"/>
      <c r="RP91" s="61"/>
      <c r="RQ91" s="61"/>
      <c r="RR91" s="61"/>
      <c r="RS91" s="61"/>
      <c r="RT91" s="61"/>
      <c r="RU91" s="61"/>
      <c r="RV91" s="61"/>
      <c r="RW91" s="61"/>
      <c r="RX91" s="61"/>
      <c r="RY91" s="61"/>
      <c r="RZ91" s="61"/>
      <c r="SA91" s="61"/>
      <c r="SB91" s="61"/>
      <c r="SC91" s="61"/>
      <c r="SD91" s="61"/>
      <c r="SE91" s="61"/>
      <c r="SF91" s="61"/>
      <c r="SG91" s="61"/>
      <c r="SH91" s="61"/>
      <c r="SI91" s="61"/>
      <c r="SJ91" s="61"/>
      <c r="SK91" s="61"/>
      <c r="SL91" s="61"/>
      <c r="SM91" s="61"/>
      <c r="SN91" s="61"/>
      <c r="SO91" s="61"/>
      <c r="SP91" s="61"/>
      <c r="SQ91" s="61"/>
      <c r="SR91" s="61"/>
      <c r="SS91" s="61"/>
      <c r="ST91" s="61"/>
      <c r="SU91" s="61"/>
      <c r="SV91" s="61"/>
      <c r="SW91" s="61"/>
      <c r="SX91" s="61"/>
      <c r="SY91" s="61"/>
      <c r="SZ91" s="61"/>
      <c r="TA91" s="61"/>
      <c r="TB91" s="61"/>
      <c r="TC91" s="61"/>
      <c r="TD91" s="61"/>
      <c r="TE91" s="61"/>
      <c r="TF91" s="61"/>
      <c r="TG91" s="61"/>
      <c r="TH91" s="61"/>
      <c r="TI91" s="61"/>
      <c r="TJ91" s="61"/>
      <c r="TK91" s="61"/>
      <c r="TL91" s="61"/>
      <c r="TM91" s="61"/>
      <c r="TN91" s="61"/>
      <c r="TO91" s="61"/>
      <c r="TP91" s="61"/>
      <c r="TQ91" s="61"/>
      <c r="TR91" s="61"/>
      <c r="TS91" s="61"/>
      <c r="TT91" s="61"/>
      <c r="TU91" s="61"/>
      <c r="TV91" s="61"/>
      <c r="TW91" s="61"/>
      <c r="TX91" s="61"/>
      <c r="TY91" s="61"/>
      <c r="TZ91" s="61"/>
      <c r="UA91" s="61"/>
      <c r="UB91" s="61"/>
      <c r="UC91" s="61"/>
      <c r="UD91" s="61"/>
      <c r="UE91" s="61"/>
      <c r="UF91" s="61"/>
      <c r="UG91" s="61"/>
      <c r="UH91" s="61"/>
      <c r="UI91" s="61"/>
      <c r="UJ91" s="61"/>
      <c r="UK91" s="61"/>
      <c r="UL91" s="61"/>
      <c r="UM91" s="61"/>
      <c r="UN91" s="61"/>
      <c r="UO91" s="61"/>
      <c r="UP91" s="61"/>
      <c r="UQ91" s="61"/>
      <c r="UR91" s="61"/>
      <c r="US91" s="61"/>
      <c r="UT91" s="61"/>
      <c r="UU91" s="61"/>
      <c r="UV91" s="61"/>
      <c r="UW91" s="61"/>
      <c r="UX91" s="61"/>
      <c r="UY91" s="61"/>
      <c r="UZ91" s="61"/>
      <c r="VA91" s="61"/>
      <c r="VB91" s="61"/>
      <c r="VC91" s="61"/>
      <c r="VD91" s="61"/>
      <c r="VE91" s="61"/>
      <c r="VF91" s="61"/>
      <c r="VG91" s="61"/>
      <c r="VH91" s="61"/>
      <c r="VI91" s="61"/>
      <c r="VJ91" s="61"/>
      <c r="VK91" s="61"/>
      <c r="VL91" s="61"/>
      <c r="VM91" s="61"/>
      <c r="VN91" s="61"/>
      <c r="VO91" s="61"/>
      <c r="VP91" s="61"/>
      <c r="VQ91" s="61"/>
      <c r="VR91" s="61"/>
      <c r="VS91" s="61"/>
      <c r="VT91" s="61"/>
      <c r="VU91" s="61"/>
      <c r="VV91" s="61"/>
      <c r="VW91" s="61"/>
      <c r="VX91" s="61"/>
      <c r="VY91" s="61"/>
      <c r="VZ91" s="61"/>
      <c r="WA91" s="61"/>
      <c r="WB91" s="61"/>
      <c r="WC91" s="61"/>
      <c r="WD91" s="61"/>
      <c r="WE91" s="61"/>
      <c r="WF91" s="61"/>
      <c r="WG91" s="61"/>
      <c r="WH91" s="61"/>
      <c r="WI91" s="61"/>
      <c r="WJ91" s="61"/>
      <c r="WK91" s="61"/>
      <c r="WL91" s="61"/>
      <c r="WM91" s="61"/>
      <c r="WN91" s="61"/>
      <c r="WO91" s="61"/>
      <c r="WP91" s="61"/>
      <c r="WQ91" s="61"/>
      <c r="WR91" s="61"/>
      <c r="WS91" s="61"/>
      <c r="WT91" s="61"/>
      <c r="WU91" s="61"/>
      <c r="WV91" s="61"/>
      <c r="WW91" s="61"/>
      <c r="WX91" s="61"/>
      <c r="WY91" s="61"/>
      <c r="WZ91" s="61"/>
      <c r="XA91" s="61"/>
      <c r="XB91" s="61"/>
      <c r="XC91" s="61"/>
      <c r="XD91" s="61"/>
      <c r="XE91" s="61"/>
      <c r="XF91" s="61"/>
      <c r="XG91" s="61"/>
      <c r="XH91" s="61"/>
      <c r="XI91" s="61"/>
      <c r="XJ91" s="61"/>
      <c r="XK91" s="61"/>
      <c r="XL91" s="61"/>
      <c r="XM91" s="61"/>
      <c r="XN91" s="61"/>
      <c r="XO91" s="61"/>
      <c r="XP91" s="61"/>
      <c r="XQ91" s="61"/>
      <c r="XR91" s="61"/>
      <c r="XS91" s="61"/>
      <c r="XT91" s="61"/>
      <c r="XU91" s="61"/>
      <c r="XV91" s="61"/>
      <c r="XW91" s="61"/>
      <c r="XX91" s="61"/>
      <c r="XY91" s="61"/>
      <c r="XZ91" s="61"/>
      <c r="YA91" s="61"/>
      <c r="YB91" s="61"/>
      <c r="YC91" s="61"/>
      <c r="YD91" s="61"/>
      <c r="YE91" s="61"/>
      <c r="YF91" s="61"/>
      <c r="YG91" s="61"/>
      <c r="YH91" s="61"/>
      <c r="YI91" s="61"/>
      <c r="YJ91" s="61"/>
      <c r="YK91" s="61"/>
      <c r="YL91" s="61"/>
      <c r="YM91" s="61"/>
      <c r="YN91" s="61"/>
      <c r="YO91" s="61"/>
      <c r="YP91" s="61"/>
      <c r="YQ91" s="61"/>
      <c r="YR91" s="61"/>
      <c r="YS91" s="61"/>
      <c r="YT91" s="61"/>
      <c r="YU91" s="61"/>
      <c r="YV91" s="61"/>
      <c r="YW91" s="61"/>
      <c r="YX91" s="61"/>
      <c r="YY91" s="61"/>
      <c r="YZ91" s="61"/>
      <c r="ZA91" s="61"/>
      <c r="ZB91" s="61"/>
      <c r="ZC91" s="61"/>
      <c r="ZD91" s="61"/>
      <c r="ZE91" s="61"/>
      <c r="ZF91" s="61"/>
      <c r="ZG91" s="61"/>
      <c r="ZH91" s="61"/>
      <c r="ZI91" s="61"/>
      <c r="ZJ91" s="61"/>
      <c r="ZK91" s="61"/>
      <c r="ZL91" s="61"/>
      <c r="ZM91" s="61"/>
      <c r="ZN91" s="61"/>
      <c r="ZO91" s="61"/>
      <c r="ZP91" s="61"/>
      <c r="ZQ91" s="61"/>
      <c r="ZR91" s="61"/>
      <c r="ZS91" s="61"/>
      <c r="ZT91" s="61"/>
      <c r="ZU91" s="61"/>
      <c r="ZV91" s="61"/>
      <c r="ZW91" s="61"/>
      <c r="ZX91" s="61"/>
      <c r="ZY91" s="61"/>
      <c r="ZZ91" s="61"/>
      <c r="AAA91" s="61"/>
      <c r="AAB91" s="61"/>
      <c r="AAC91" s="61"/>
      <c r="AAD91" s="61"/>
      <c r="AAE91" s="61"/>
      <c r="AAF91" s="61"/>
      <c r="AAG91" s="61"/>
      <c r="AAH91" s="61"/>
      <c r="AAI91" s="61"/>
      <c r="AAJ91" s="61"/>
      <c r="AAK91" s="61"/>
      <c r="AAL91" s="61"/>
      <c r="AAM91" s="61"/>
      <c r="AAN91" s="61"/>
      <c r="AAO91" s="61"/>
      <c r="AAP91" s="61"/>
      <c r="AAQ91" s="61"/>
      <c r="AAR91" s="61"/>
      <c r="AAS91" s="61"/>
      <c r="AAT91" s="61"/>
      <c r="AAU91" s="61"/>
      <c r="AAV91" s="61"/>
      <c r="AAW91" s="61"/>
      <c r="AAX91" s="61"/>
      <c r="AAY91" s="61"/>
      <c r="AAZ91" s="61"/>
      <c r="ABA91" s="61"/>
      <c r="ABB91" s="61"/>
      <c r="ABC91" s="61"/>
      <c r="ABD91" s="61"/>
      <c r="ABE91" s="61"/>
      <c r="ABF91" s="61"/>
      <c r="ABG91" s="61"/>
      <c r="ABH91" s="61"/>
      <c r="ABI91" s="61"/>
      <c r="ABJ91" s="61"/>
      <c r="ABK91" s="61"/>
      <c r="ABL91" s="61"/>
      <c r="ABM91" s="61"/>
      <c r="ABN91" s="61"/>
      <c r="ABO91" s="61"/>
      <c r="ABP91" s="61"/>
      <c r="ABQ91" s="61"/>
      <c r="ABR91" s="61"/>
      <c r="ABS91" s="61"/>
      <c r="ABT91" s="61"/>
      <c r="ABU91" s="61"/>
      <c r="ABV91" s="61"/>
      <c r="ABW91" s="61"/>
      <c r="ABX91" s="61"/>
      <c r="ABY91" s="61"/>
      <c r="ABZ91" s="61"/>
      <c r="ACA91" s="61"/>
      <c r="ACB91" s="61"/>
      <c r="ACC91" s="61"/>
      <c r="ACD91" s="61"/>
      <c r="ACE91" s="61"/>
      <c r="ACF91" s="61"/>
      <c r="ACG91" s="61"/>
      <c r="ACH91" s="61"/>
      <c r="ACI91" s="61"/>
      <c r="ACJ91" s="61"/>
      <c r="ACK91" s="61"/>
      <c r="ACL91" s="61"/>
      <c r="ACM91" s="61"/>
      <c r="ACN91" s="61"/>
      <c r="ACO91" s="61"/>
      <c r="ACP91" s="61"/>
      <c r="ACQ91" s="61"/>
      <c r="ACR91" s="61"/>
      <c r="ACS91" s="61"/>
      <c r="ACT91" s="61"/>
      <c r="ACU91" s="61"/>
      <c r="ACV91" s="61"/>
      <c r="ACW91" s="61"/>
      <c r="ACX91" s="61"/>
      <c r="ACY91" s="61"/>
      <c r="ACZ91" s="61"/>
      <c r="ADA91" s="61"/>
      <c r="ADB91" s="61"/>
      <c r="ADC91" s="61"/>
      <c r="ADD91" s="61"/>
      <c r="ADE91" s="61"/>
      <c r="ADF91" s="61"/>
      <c r="ADG91" s="61"/>
      <c r="ADH91" s="61"/>
      <c r="ADI91" s="61"/>
      <c r="ADJ91" s="61"/>
      <c r="ADK91" s="61"/>
      <c r="ADL91" s="61"/>
      <c r="ADM91" s="61"/>
      <c r="ADN91" s="61"/>
      <c r="ADO91" s="61"/>
      <c r="ADP91" s="61"/>
      <c r="ADQ91" s="61"/>
      <c r="ADR91" s="61"/>
      <c r="ADS91" s="61"/>
      <c r="ADT91" s="61"/>
      <c r="ADU91" s="61"/>
      <c r="ADV91" s="61"/>
      <c r="ADW91" s="61"/>
      <c r="ADX91" s="61"/>
      <c r="ADY91" s="61"/>
      <c r="ADZ91" s="61"/>
      <c r="AEA91" s="61"/>
      <c r="AEB91" s="61"/>
      <c r="AEC91" s="61"/>
      <c r="AED91" s="61"/>
      <c r="AEE91" s="61"/>
      <c r="AEF91" s="61"/>
      <c r="AEG91" s="61"/>
      <c r="AEH91" s="61"/>
      <c r="AEI91" s="61"/>
      <c r="AEJ91" s="61"/>
      <c r="AEK91" s="61"/>
      <c r="AEL91" s="61"/>
      <c r="AEM91" s="61"/>
      <c r="AEN91" s="61"/>
      <c r="AEO91" s="61"/>
      <c r="AEP91" s="61"/>
      <c r="AEQ91" s="61"/>
      <c r="AER91" s="61"/>
      <c r="AES91" s="61"/>
      <c r="AET91" s="61"/>
      <c r="AEU91" s="61"/>
      <c r="AEV91" s="61"/>
      <c r="AEW91" s="61"/>
      <c r="AEX91" s="61"/>
      <c r="AEY91" s="61"/>
      <c r="AEZ91" s="61"/>
      <c r="AFA91" s="61"/>
      <c r="AFB91" s="61"/>
      <c r="AFC91" s="61"/>
      <c r="AFD91" s="61"/>
      <c r="AFE91" s="61"/>
      <c r="AFF91" s="61"/>
      <c r="AFG91" s="61"/>
      <c r="AFH91" s="61"/>
      <c r="AFI91" s="61"/>
      <c r="AFJ91" s="61"/>
      <c r="AFK91" s="61"/>
      <c r="AFL91" s="61"/>
      <c r="AFM91" s="61"/>
      <c r="AFN91" s="61"/>
      <c r="AFO91" s="61"/>
      <c r="AFP91" s="61"/>
      <c r="AFQ91" s="61"/>
      <c r="AFR91" s="61"/>
      <c r="AFS91" s="61"/>
      <c r="AFT91" s="61"/>
      <c r="AFU91" s="61"/>
      <c r="AFV91" s="61"/>
      <c r="AFW91" s="61"/>
      <c r="AFX91" s="61"/>
      <c r="AFY91" s="61"/>
      <c r="AFZ91" s="61"/>
      <c r="AGA91" s="61"/>
      <c r="AGB91" s="61"/>
      <c r="AGC91" s="61"/>
      <c r="AGD91" s="61"/>
      <c r="AGE91" s="61"/>
      <c r="AGF91" s="61"/>
      <c r="AGG91" s="61"/>
      <c r="AGH91" s="61"/>
      <c r="AGI91" s="61"/>
      <c r="AGJ91" s="61"/>
      <c r="AGK91" s="61"/>
      <c r="AGL91" s="61"/>
      <c r="AGM91" s="61"/>
      <c r="AGN91" s="61"/>
      <c r="AGO91" s="61"/>
      <c r="AGP91" s="61"/>
      <c r="AGQ91" s="61"/>
      <c r="AGR91" s="61"/>
      <c r="AGS91" s="61"/>
      <c r="AGT91" s="61"/>
      <c r="AGU91" s="61"/>
      <c r="AGV91" s="61"/>
      <c r="AGW91" s="61"/>
      <c r="AGX91" s="61"/>
      <c r="AGY91" s="61"/>
      <c r="AGZ91" s="61"/>
      <c r="AHA91" s="61"/>
      <c r="AHB91" s="61"/>
      <c r="AHC91" s="61"/>
      <c r="AHD91" s="61"/>
      <c r="AHE91" s="61"/>
      <c r="AHF91" s="61"/>
      <c r="AHG91" s="61"/>
      <c r="AHH91" s="61"/>
      <c r="AHI91" s="61"/>
      <c r="AHJ91" s="61"/>
      <c r="AHK91" s="61"/>
      <c r="AHL91" s="61"/>
      <c r="AHM91" s="61"/>
      <c r="AHN91" s="61"/>
      <c r="AHO91" s="61"/>
      <c r="AHP91" s="61"/>
      <c r="AHQ91" s="61"/>
      <c r="AHR91" s="61"/>
      <c r="AHS91" s="61"/>
      <c r="AHT91" s="61"/>
      <c r="AHU91" s="61"/>
      <c r="AHV91" s="61"/>
      <c r="AHW91" s="61"/>
      <c r="AHX91" s="61"/>
      <c r="AHY91" s="61"/>
      <c r="AHZ91" s="61"/>
      <c r="AIA91" s="61"/>
      <c r="AIB91" s="61"/>
      <c r="AIC91" s="61"/>
      <c r="AID91" s="61"/>
      <c r="AIE91" s="61"/>
      <c r="AIF91" s="61"/>
      <c r="AIG91" s="61"/>
      <c r="AIH91" s="61"/>
      <c r="AII91" s="61"/>
      <c r="AIJ91" s="61"/>
      <c r="AIK91" s="61"/>
      <c r="AIL91" s="61"/>
      <c r="AIM91" s="61"/>
      <c r="AIN91" s="61"/>
      <c r="AIO91" s="61"/>
      <c r="AIP91" s="61"/>
      <c r="AIQ91" s="61"/>
      <c r="AIR91" s="61"/>
      <c r="AIS91" s="61"/>
      <c r="AIT91" s="61"/>
      <c r="AIU91" s="61"/>
      <c r="AIV91" s="61"/>
      <c r="AIW91" s="61"/>
      <c r="AIX91" s="61"/>
      <c r="AIY91" s="61"/>
      <c r="AIZ91" s="61"/>
      <c r="AJA91" s="61"/>
      <c r="AJB91" s="61"/>
      <c r="AJC91" s="61"/>
      <c r="AJD91" s="61"/>
      <c r="AJE91" s="61"/>
      <c r="AJF91" s="61"/>
      <c r="AJG91" s="61"/>
      <c r="AJH91" s="61"/>
      <c r="AJI91" s="61"/>
      <c r="AJJ91" s="61"/>
      <c r="AJK91" s="61"/>
      <c r="AJL91" s="61"/>
      <c r="AJM91" s="61"/>
      <c r="AJN91" s="61"/>
      <c r="AJO91" s="61"/>
      <c r="AJP91" s="61"/>
      <c r="AJQ91" s="61"/>
      <c r="AJR91" s="61"/>
      <c r="AJS91" s="61"/>
      <c r="AJT91" s="61"/>
      <c r="AJU91" s="61"/>
      <c r="AJV91" s="61"/>
      <c r="AJW91" s="61"/>
      <c r="AJX91" s="61"/>
      <c r="AJY91" s="61"/>
      <c r="AJZ91" s="61"/>
      <c r="AKA91" s="61"/>
      <c r="AKB91" s="61"/>
      <c r="AKC91" s="61"/>
      <c r="AKD91" s="61"/>
      <c r="AKE91" s="61"/>
      <c r="AKF91" s="61"/>
      <c r="AKG91" s="61"/>
      <c r="AKH91" s="61"/>
      <c r="AKI91" s="61"/>
      <c r="AKJ91" s="61"/>
      <c r="AKK91" s="61"/>
      <c r="AKL91" s="61"/>
      <c r="AKM91" s="61"/>
      <c r="AKN91" s="61"/>
      <c r="AKO91" s="61"/>
      <c r="AKP91" s="61"/>
      <c r="AKQ91" s="61"/>
      <c r="AKR91" s="61"/>
      <c r="AKS91" s="61"/>
      <c r="AKT91" s="61"/>
      <c r="AKU91" s="61"/>
      <c r="AKV91" s="61"/>
      <c r="AKW91" s="61"/>
      <c r="AKX91" s="61"/>
      <c r="AKY91" s="61"/>
      <c r="AKZ91" s="61"/>
      <c r="ALA91" s="61"/>
      <c r="ALB91" s="61"/>
      <c r="ALC91" s="61"/>
      <c r="ALD91" s="61"/>
      <c r="ALE91" s="61"/>
      <c r="ALF91" s="61"/>
      <c r="ALG91" s="61"/>
      <c r="ALH91" s="61"/>
      <c r="ALI91" s="61"/>
      <c r="ALJ91" s="61"/>
      <c r="ALK91" s="61"/>
      <c r="ALL91" s="61"/>
      <c r="ALM91" s="61"/>
      <c r="ALN91" s="61"/>
      <c r="ALO91" s="61"/>
      <c r="ALP91" s="61"/>
      <c r="ALQ91" s="61"/>
      <c r="ALR91" s="61"/>
      <c r="ALS91" s="61"/>
      <c r="ALT91" s="61"/>
      <c r="ALU91" s="61"/>
      <c r="ALV91" s="61"/>
      <c r="ALW91" s="61"/>
      <c r="ALX91" s="61"/>
      <c r="ALY91" s="61"/>
      <c r="ALZ91" s="61"/>
      <c r="AMA91" s="61"/>
      <c r="AMB91" s="61"/>
      <c r="AMC91" s="61"/>
      <c r="AMD91" s="61"/>
      <c r="AME91" s="61"/>
      <c r="AMF91" s="61"/>
      <c r="AMG91" s="61"/>
      <c r="AMH91" s="61"/>
      <c r="AMI91" s="61"/>
      <c r="AMJ91" s="61"/>
      <c r="AMK91" s="61"/>
      <c r="AML91" s="61"/>
      <c r="AMM91" s="61"/>
      <c r="AMN91" s="61"/>
      <c r="AMO91" s="61"/>
      <c r="AMP91" s="61"/>
      <c r="AMQ91" s="61"/>
      <c r="AMR91" s="61"/>
      <c r="AMS91" s="61"/>
      <c r="AMT91" s="61"/>
      <c r="AMU91" s="61"/>
      <c r="AMV91" s="61"/>
      <c r="AMW91" s="61"/>
      <c r="AMX91" s="61"/>
      <c r="AMY91" s="61"/>
      <c r="AMZ91" s="61"/>
      <c r="ANA91" s="61"/>
      <c r="ANB91" s="61"/>
      <c r="ANC91" s="61"/>
      <c r="AND91" s="61"/>
      <c r="ANE91" s="61"/>
      <c r="ANF91" s="61"/>
      <c r="ANG91" s="61"/>
      <c r="ANH91" s="61"/>
      <c r="ANI91" s="61"/>
      <c r="ANJ91" s="61"/>
      <c r="ANK91" s="61"/>
      <c r="ANL91" s="61"/>
      <c r="ANM91" s="61"/>
      <c r="ANN91" s="61"/>
      <c r="ANO91" s="61"/>
      <c r="ANP91" s="61"/>
      <c r="ANQ91" s="61"/>
      <c r="ANR91" s="61"/>
      <c r="ANS91" s="61"/>
      <c r="ANT91" s="61"/>
      <c r="ANU91" s="61"/>
      <c r="ANV91" s="61"/>
      <c r="ANW91" s="61"/>
      <c r="ANX91" s="61"/>
      <c r="ANY91" s="61"/>
      <c r="ANZ91" s="61"/>
      <c r="AOA91" s="61"/>
      <c r="AOB91" s="61"/>
      <c r="AOC91" s="61"/>
      <c r="AOD91" s="61"/>
      <c r="AOE91" s="61"/>
      <c r="AOF91" s="61"/>
      <c r="AOG91" s="61"/>
      <c r="AOH91" s="61"/>
      <c r="AOI91" s="61"/>
      <c r="AOJ91" s="61"/>
      <c r="AOK91" s="61"/>
      <c r="AOL91" s="61"/>
      <c r="AOM91" s="61"/>
      <c r="AON91" s="61"/>
      <c r="AOO91" s="61"/>
      <c r="AOP91" s="61"/>
      <c r="AOQ91" s="61"/>
      <c r="AOR91" s="61"/>
      <c r="AOS91" s="61"/>
      <c r="AOT91" s="61"/>
      <c r="AOU91" s="61"/>
      <c r="AOV91" s="61"/>
      <c r="AOW91" s="61"/>
      <c r="AOX91" s="61"/>
      <c r="AOY91" s="61"/>
      <c r="AOZ91" s="61"/>
      <c r="APA91" s="61"/>
      <c r="APB91" s="61"/>
      <c r="APC91" s="61"/>
      <c r="APD91" s="61"/>
      <c r="APE91" s="61"/>
      <c r="APF91" s="61"/>
      <c r="APG91" s="61"/>
      <c r="APH91" s="61"/>
      <c r="API91" s="61"/>
      <c r="APJ91" s="61"/>
      <c r="APK91" s="61"/>
      <c r="APL91" s="61"/>
      <c r="APM91" s="61"/>
      <c r="APN91" s="61"/>
      <c r="APO91" s="61"/>
      <c r="APP91" s="61"/>
      <c r="APQ91" s="61"/>
      <c r="APR91" s="61"/>
      <c r="APS91" s="61"/>
      <c r="APT91" s="61"/>
      <c r="APU91" s="61"/>
      <c r="APV91" s="61"/>
      <c r="APW91" s="61"/>
      <c r="APX91" s="61"/>
      <c r="APY91" s="61"/>
      <c r="APZ91" s="61"/>
      <c r="AQA91" s="61"/>
      <c r="AQB91" s="61"/>
      <c r="AQC91" s="61"/>
      <c r="AQD91" s="61"/>
      <c r="AQE91" s="61"/>
      <c r="AQF91" s="61"/>
      <c r="AQG91" s="61"/>
      <c r="AQH91" s="61"/>
      <c r="AQI91" s="61"/>
      <c r="AQJ91" s="61"/>
      <c r="AQK91" s="61"/>
      <c r="AQL91" s="61"/>
      <c r="AQM91" s="61"/>
      <c r="AQN91" s="61"/>
      <c r="AQO91" s="61"/>
      <c r="AQP91" s="61"/>
      <c r="AQQ91" s="61"/>
      <c r="AQR91" s="61"/>
      <c r="AQS91" s="61"/>
      <c r="AQT91" s="61"/>
      <c r="AQU91" s="61"/>
      <c r="AQV91" s="61"/>
      <c r="AQW91" s="61"/>
      <c r="AQX91" s="61"/>
      <c r="AQY91" s="61"/>
      <c r="AQZ91" s="61"/>
      <c r="ARA91" s="61"/>
      <c r="ARB91" s="61"/>
      <c r="ARC91" s="61"/>
      <c r="ARD91" s="61"/>
      <c r="ARE91" s="61"/>
      <c r="ARF91" s="61"/>
      <c r="ARG91" s="61"/>
      <c r="ARH91" s="61"/>
      <c r="ARI91" s="61"/>
      <c r="ARJ91" s="61"/>
      <c r="ARK91" s="61"/>
      <c r="ARL91" s="61"/>
      <c r="ARM91" s="61"/>
      <c r="ARN91" s="61"/>
      <c r="ARO91" s="61"/>
      <c r="ARP91" s="61"/>
      <c r="ARQ91" s="61"/>
      <c r="ARR91" s="61"/>
      <c r="ARS91" s="61"/>
      <c r="ART91" s="61"/>
      <c r="ARU91" s="61"/>
      <c r="ARV91" s="61"/>
      <c r="ARW91" s="61"/>
      <c r="ARX91" s="61"/>
      <c r="ARY91" s="61"/>
      <c r="ARZ91" s="61"/>
      <c r="ASA91" s="61"/>
      <c r="ASB91" s="61"/>
      <c r="ASC91" s="61"/>
      <c r="ASD91" s="61"/>
      <c r="ASE91" s="61"/>
      <c r="ASF91" s="61"/>
      <c r="ASG91" s="61"/>
      <c r="ASH91" s="61"/>
      <c r="ASI91" s="61"/>
      <c r="ASJ91" s="61"/>
      <c r="ASK91" s="61"/>
      <c r="ASL91" s="61"/>
      <c r="ASM91" s="61"/>
      <c r="ASN91" s="61"/>
      <c r="ASO91" s="61"/>
      <c r="ASP91" s="61"/>
      <c r="ASQ91" s="61"/>
      <c r="ASR91" s="61"/>
      <c r="ASS91" s="61"/>
      <c r="AST91" s="61"/>
      <c r="ASU91" s="61"/>
      <c r="ASV91" s="61"/>
      <c r="ASW91" s="61"/>
      <c r="ASX91" s="61"/>
      <c r="ASY91" s="61"/>
      <c r="ASZ91" s="61"/>
      <c r="ATA91" s="61"/>
      <c r="ATB91" s="61"/>
      <c r="ATC91" s="61"/>
      <c r="ATD91" s="61"/>
      <c r="ATE91" s="61"/>
      <c r="ATF91" s="61"/>
      <c r="ATG91" s="61"/>
      <c r="ATH91" s="61"/>
      <c r="ATI91" s="61"/>
      <c r="ATJ91" s="61"/>
      <c r="ATK91" s="61"/>
      <c r="ATL91" s="61"/>
      <c r="ATM91" s="61"/>
      <c r="ATN91" s="61"/>
      <c r="ATO91" s="61"/>
      <c r="ATP91" s="61"/>
      <c r="ATQ91" s="61"/>
      <c r="ATR91" s="61"/>
      <c r="ATS91" s="61"/>
      <c r="ATT91" s="61"/>
      <c r="ATU91" s="61"/>
      <c r="ATV91" s="61"/>
      <c r="ATW91" s="61"/>
      <c r="ATX91" s="61"/>
      <c r="ATY91" s="61"/>
      <c r="ATZ91" s="61"/>
      <c r="AUA91" s="61"/>
      <c r="AUB91" s="61"/>
      <c r="AUC91" s="61"/>
      <c r="AUD91" s="61"/>
      <c r="AUE91" s="61"/>
      <c r="AUF91" s="61"/>
      <c r="AUG91" s="61"/>
      <c r="AUH91" s="61"/>
      <c r="AUI91" s="61"/>
      <c r="AUJ91" s="61"/>
      <c r="AUK91" s="61"/>
      <c r="AUL91" s="61"/>
      <c r="AUM91" s="61"/>
      <c r="AUN91" s="61"/>
      <c r="AUO91" s="61"/>
      <c r="AUP91" s="61"/>
      <c r="AUQ91" s="61"/>
      <c r="AUR91" s="61"/>
      <c r="AUS91" s="61"/>
      <c r="AUT91" s="61"/>
      <c r="AUU91" s="61"/>
      <c r="AUV91" s="61"/>
      <c r="AUW91" s="61"/>
      <c r="AUX91" s="61"/>
      <c r="AUY91" s="61"/>
      <c r="AUZ91" s="61"/>
      <c r="AVA91" s="61"/>
      <c r="AVB91" s="61"/>
      <c r="AVC91" s="61"/>
      <c r="AVD91" s="61"/>
      <c r="AVE91" s="61"/>
      <c r="AVF91" s="61"/>
      <c r="AVG91" s="61"/>
      <c r="AVH91" s="61"/>
      <c r="AVI91" s="61"/>
      <c r="AVJ91" s="61"/>
      <c r="AVK91" s="61"/>
      <c r="AVL91" s="61"/>
      <c r="AVM91" s="61"/>
      <c r="AVN91" s="61"/>
      <c r="AVO91" s="61"/>
      <c r="AVP91" s="61"/>
      <c r="AVQ91" s="61"/>
      <c r="AVR91" s="61"/>
      <c r="AVS91" s="61"/>
      <c r="AVT91" s="61"/>
      <c r="AVU91" s="61"/>
      <c r="AVV91" s="61"/>
      <c r="AVW91" s="61"/>
      <c r="AVX91" s="61"/>
      <c r="AVY91" s="61"/>
      <c r="AVZ91" s="61"/>
      <c r="AWA91" s="61"/>
      <c r="AWB91" s="61"/>
      <c r="AWC91" s="61"/>
      <c r="AWD91" s="61"/>
      <c r="AWE91" s="61"/>
      <c r="AWF91" s="61"/>
      <c r="AWG91" s="61"/>
      <c r="AWH91" s="61"/>
      <c r="AWI91" s="61"/>
      <c r="AWJ91" s="61"/>
      <c r="AWK91" s="61"/>
      <c r="AWL91" s="61"/>
      <c r="AWM91" s="61"/>
      <c r="AWN91" s="61"/>
      <c r="AWO91" s="61"/>
      <c r="AWP91" s="61"/>
      <c r="AWQ91" s="61"/>
      <c r="AWR91" s="61"/>
      <c r="AWS91" s="61"/>
      <c r="AWT91" s="61"/>
      <c r="AWU91" s="61"/>
      <c r="AWV91" s="61"/>
      <c r="AWW91" s="61"/>
      <c r="AWX91" s="61"/>
      <c r="AWY91" s="61"/>
      <c r="AWZ91" s="61"/>
      <c r="AXA91" s="61"/>
      <c r="AXB91" s="61"/>
      <c r="AXC91" s="61"/>
      <c r="AXD91" s="61"/>
      <c r="AXE91" s="61"/>
      <c r="AXF91" s="61"/>
      <c r="AXG91" s="61"/>
      <c r="AXH91" s="61"/>
      <c r="AXI91" s="61"/>
      <c r="AXJ91" s="61"/>
      <c r="AXK91" s="61"/>
      <c r="AXL91" s="61"/>
      <c r="AXM91" s="61"/>
      <c r="AXN91" s="61"/>
      <c r="AXO91" s="61"/>
      <c r="AXP91" s="61"/>
      <c r="AXQ91" s="61"/>
      <c r="AXR91" s="61"/>
      <c r="AXS91" s="61"/>
      <c r="AXT91" s="61"/>
      <c r="AXU91" s="61"/>
      <c r="AXV91" s="61"/>
      <c r="AXW91" s="61"/>
      <c r="AXX91" s="61"/>
      <c r="AXY91" s="61"/>
      <c r="AXZ91" s="61"/>
      <c r="AYA91" s="61"/>
      <c r="AYB91" s="61"/>
      <c r="AYC91" s="61"/>
      <c r="AYD91" s="61"/>
      <c r="AYE91" s="61"/>
      <c r="AYF91" s="61"/>
      <c r="AYG91" s="61"/>
      <c r="AYH91" s="61"/>
      <c r="AYI91" s="61"/>
      <c r="AYJ91" s="61"/>
      <c r="AYK91" s="61"/>
      <c r="AYL91" s="61"/>
      <c r="AYM91" s="61"/>
      <c r="AYN91" s="61"/>
      <c r="AYO91" s="61"/>
      <c r="AYP91" s="61"/>
      <c r="AYQ91" s="61"/>
      <c r="AYR91" s="61"/>
      <c r="AYS91" s="61"/>
      <c r="AYT91" s="61"/>
      <c r="AYU91" s="61"/>
      <c r="AYV91" s="61"/>
      <c r="AYW91" s="61"/>
      <c r="AYX91" s="61"/>
      <c r="AYY91" s="61"/>
      <c r="AYZ91" s="61"/>
      <c r="AZA91" s="61"/>
      <c r="AZB91" s="61"/>
      <c r="AZC91" s="61"/>
      <c r="AZD91" s="61"/>
      <c r="AZE91" s="61"/>
      <c r="AZF91" s="61"/>
      <c r="AZG91" s="61"/>
      <c r="AZH91" s="61"/>
      <c r="AZI91" s="61"/>
      <c r="AZJ91" s="61"/>
      <c r="AZK91" s="61"/>
      <c r="AZL91" s="61"/>
      <c r="AZM91" s="61"/>
      <c r="AZN91" s="61"/>
      <c r="AZO91" s="61"/>
      <c r="AZP91" s="61"/>
      <c r="AZQ91" s="61"/>
      <c r="AZR91" s="61"/>
      <c r="AZS91" s="61"/>
      <c r="AZT91" s="61"/>
      <c r="AZU91" s="61"/>
      <c r="AZV91" s="61"/>
      <c r="AZW91" s="61"/>
      <c r="AZX91" s="61"/>
      <c r="AZY91" s="61"/>
      <c r="AZZ91" s="61"/>
      <c r="BAA91" s="61"/>
      <c r="BAB91" s="61"/>
      <c r="BAC91" s="61"/>
      <c r="BAD91" s="61"/>
      <c r="BAE91" s="61"/>
      <c r="BAF91" s="61"/>
      <c r="BAG91" s="61"/>
      <c r="BAH91" s="61"/>
      <c r="BAI91" s="61"/>
      <c r="BAJ91" s="61"/>
      <c r="BAK91" s="61"/>
      <c r="BAL91" s="61"/>
      <c r="BAM91" s="61"/>
      <c r="BAN91" s="61"/>
      <c r="BAO91" s="61"/>
      <c r="BAP91" s="61"/>
      <c r="BAQ91" s="61"/>
      <c r="BAR91" s="61"/>
      <c r="BAS91" s="61"/>
      <c r="BAT91" s="61"/>
      <c r="BAU91" s="61"/>
      <c r="BAV91" s="61"/>
      <c r="BAW91" s="61"/>
      <c r="BAX91" s="61"/>
      <c r="BAY91" s="61"/>
      <c r="BAZ91" s="61"/>
      <c r="BBA91" s="61"/>
      <c r="BBB91" s="61"/>
      <c r="BBC91" s="61"/>
      <c r="BBD91" s="61"/>
      <c r="BBE91" s="61"/>
      <c r="BBF91" s="61"/>
      <c r="BBG91" s="61"/>
      <c r="BBH91" s="61"/>
      <c r="BBI91" s="61"/>
      <c r="BBJ91" s="61"/>
      <c r="BBK91" s="61"/>
      <c r="BBL91" s="61"/>
      <c r="BBM91" s="61"/>
      <c r="BBN91" s="61"/>
      <c r="BBO91" s="61"/>
      <c r="BBP91" s="61"/>
      <c r="BBQ91" s="61"/>
      <c r="BBR91" s="61"/>
      <c r="BBS91" s="61"/>
      <c r="BBT91" s="61"/>
      <c r="BBU91" s="61"/>
      <c r="BBV91" s="61"/>
      <c r="BBW91" s="61"/>
      <c r="BBX91" s="61"/>
      <c r="BBY91" s="61"/>
      <c r="BBZ91" s="61"/>
      <c r="BCA91" s="61"/>
      <c r="BCB91" s="61"/>
      <c r="BCC91" s="61"/>
      <c r="BCD91" s="61"/>
      <c r="BCE91" s="61"/>
      <c r="BCF91" s="61"/>
      <c r="BCG91" s="61"/>
      <c r="BCH91" s="61"/>
      <c r="BCI91" s="61"/>
      <c r="BCJ91" s="61"/>
      <c r="BCK91" s="61"/>
      <c r="BCL91" s="61"/>
      <c r="BCM91" s="61"/>
      <c r="BCN91" s="61"/>
      <c r="BCO91" s="61"/>
      <c r="BCP91" s="61"/>
      <c r="BCQ91" s="61"/>
      <c r="BCR91" s="61"/>
      <c r="BCS91" s="61"/>
      <c r="BCT91" s="61"/>
      <c r="BCU91" s="61"/>
      <c r="BCV91" s="61"/>
      <c r="BCW91" s="61"/>
      <c r="BCX91" s="61"/>
      <c r="BCY91" s="61"/>
      <c r="BCZ91" s="61"/>
      <c r="BDA91" s="61"/>
      <c r="BDB91" s="61"/>
      <c r="BDC91" s="61"/>
      <c r="BDD91" s="61"/>
      <c r="BDE91" s="61"/>
      <c r="BDF91" s="61"/>
      <c r="BDG91" s="61"/>
      <c r="BDH91" s="61"/>
      <c r="BDI91" s="61"/>
      <c r="BDJ91" s="61"/>
      <c r="BDK91" s="61"/>
      <c r="BDL91" s="61"/>
      <c r="BDM91" s="61"/>
      <c r="BDN91" s="61"/>
      <c r="BDO91" s="61"/>
      <c r="BDP91" s="61"/>
      <c r="BDQ91" s="61"/>
      <c r="BDR91" s="61"/>
      <c r="BDS91" s="61"/>
      <c r="BDT91" s="61"/>
      <c r="BDU91" s="61"/>
      <c r="BDV91" s="61"/>
      <c r="BDW91" s="61"/>
      <c r="BDX91" s="61"/>
      <c r="BDY91" s="61"/>
      <c r="BDZ91" s="61"/>
      <c r="BEA91" s="61"/>
      <c r="BEB91" s="61"/>
      <c r="BEC91" s="61"/>
      <c r="BED91" s="61"/>
      <c r="BEE91" s="61"/>
      <c r="BEF91" s="61"/>
      <c r="BEG91" s="61"/>
      <c r="BEH91" s="61"/>
      <c r="BEI91" s="61"/>
      <c r="BEJ91" s="61"/>
      <c r="BEK91" s="61"/>
      <c r="BEL91" s="61"/>
      <c r="BEM91" s="61"/>
      <c r="BEN91" s="61"/>
      <c r="BEO91" s="61"/>
      <c r="BEP91" s="61"/>
      <c r="BEQ91" s="61"/>
      <c r="BER91" s="61"/>
      <c r="BES91" s="61"/>
      <c r="BET91" s="61"/>
      <c r="BEU91" s="61"/>
      <c r="BEV91" s="61"/>
      <c r="BEW91" s="61"/>
      <c r="BEX91" s="61"/>
      <c r="BEY91" s="61"/>
      <c r="BEZ91" s="61"/>
      <c r="BFA91" s="61"/>
      <c r="BFB91" s="61"/>
      <c r="BFC91" s="61"/>
      <c r="BFD91" s="61"/>
      <c r="BFE91" s="61"/>
      <c r="BFF91" s="61"/>
      <c r="BFG91" s="61"/>
      <c r="BFH91" s="61"/>
      <c r="BFI91" s="61"/>
      <c r="BFJ91" s="61"/>
      <c r="BFK91" s="61"/>
      <c r="BFL91" s="61"/>
      <c r="BFM91" s="61"/>
      <c r="BFN91" s="61"/>
      <c r="BFO91" s="61"/>
      <c r="BFP91" s="61"/>
      <c r="BFQ91" s="61"/>
      <c r="BFR91" s="61"/>
      <c r="BFS91" s="61"/>
      <c r="BFT91" s="61"/>
      <c r="BFU91" s="61"/>
      <c r="BFV91" s="61"/>
      <c r="BFW91" s="61"/>
      <c r="BFX91" s="61"/>
      <c r="BFY91" s="61"/>
      <c r="BFZ91" s="61"/>
      <c r="BGA91" s="61"/>
      <c r="BGB91" s="61"/>
      <c r="BGC91" s="61"/>
      <c r="BGD91" s="61"/>
      <c r="BGE91" s="61"/>
      <c r="BGF91" s="61"/>
      <c r="BGG91" s="61"/>
      <c r="BGH91" s="61"/>
      <c r="BGI91" s="61"/>
      <c r="BGJ91" s="61"/>
      <c r="BGK91" s="61"/>
      <c r="BGL91" s="61"/>
      <c r="BGM91" s="61"/>
      <c r="BGN91" s="61"/>
      <c r="BGO91" s="61"/>
      <c r="BGP91" s="61"/>
      <c r="BGQ91" s="61"/>
      <c r="BGR91" s="61"/>
      <c r="BGS91" s="61"/>
      <c r="BGT91" s="61"/>
      <c r="BGU91" s="61"/>
      <c r="BGV91" s="61"/>
      <c r="BGW91" s="61"/>
      <c r="BGX91" s="61"/>
      <c r="BGY91" s="61"/>
      <c r="BGZ91" s="61"/>
      <c r="BHA91" s="61"/>
      <c r="BHB91" s="61"/>
      <c r="BHC91" s="61"/>
      <c r="BHD91" s="61"/>
      <c r="BHE91" s="61"/>
      <c r="BHF91" s="61"/>
      <c r="BHG91" s="61"/>
      <c r="BHH91" s="61"/>
      <c r="BHI91" s="61"/>
      <c r="BHJ91" s="61"/>
      <c r="BHK91" s="61"/>
      <c r="BHL91" s="61"/>
      <c r="BHM91" s="61"/>
      <c r="BHN91" s="61"/>
      <c r="BHO91" s="61"/>
      <c r="BHP91" s="61"/>
      <c r="BHQ91" s="61"/>
      <c r="BHR91" s="61"/>
      <c r="BHS91" s="61"/>
      <c r="BHT91" s="61"/>
      <c r="BHU91" s="61"/>
      <c r="BHV91" s="61"/>
      <c r="BHW91" s="61"/>
      <c r="BHX91" s="61"/>
      <c r="BHY91" s="61"/>
      <c r="BHZ91" s="61"/>
      <c r="BIA91" s="61"/>
      <c r="BIB91" s="61"/>
      <c r="BIC91" s="61"/>
      <c r="BID91" s="61"/>
      <c r="BIE91" s="61"/>
      <c r="BIF91" s="61"/>
      <c r="BIG91" s="61"/>
      <c r="BIH91" s="61"/>
      <c r="BII91" s="61"/>
      <c r="BIJ91" s="61"/>
      <c r="BIK91" s="61"/>
      <c r="BIL91" s="61"/>
      <c r="BIM91" s="61"/>
      <c r="BIN91" s="61"/>
      <c r="BIO91" s="61"/>
      <c r="BIP91" s="61"/>
      <c r="BIQ91" s="61"/>
      <c r="BIR91" s="61"/>
      <c r="BIS91" s="61"/>
      <c r="BIT91" s="61"/>
      <c r="BIU91" s="61"/>
      <c r="BIV91" s="61"/>
      <c r="BIW91" s="61"/>
      <c r="BIX91" s="61"/>
      <c r="BIY91" s="61"/>
      <c r="BIZ91" s="61"/>
      <c r="BJA91" s="61"/>
      <c r="BJB91" s="61"/>
      <c r="BJC91" s="61"/>
      <c r="BJD91" s="61"/>
      <c r="BJE91" s="61"/>
      <c r="BJF91" s="61"/>
      <c r="BJG91" s="61"/>
      <c r="BJH91" s="61"/>
      <c r="BJI91" s="61"/>
      <c r="BJJ91" s="61"/>
      <c r="BJK91" s="61"/>
      <c r="BJL91" s="61"/>
      <c r="BJM91" s="61"/>
      <c r="BJN91" s="61"/>
      <c r="BJO91" s="61"/>
      <c r="BJP91" s="61"/>
      <c r="BJQ91" s="61"/>
      <c r="BJR91" s="61"/>
      <c r="BJS91" s="61"/>
      <c r="BJT91" s="61"/>
      <c r="BJU91" s="61"/>
      <c r="BJV91" s="61"/>
      <c r="BJW91" s="61"/>
      <c r="BJX91" s="61"/>
      <c r="BJY91" s="61"/>
      <c r="BJZ91" s="61"/>
      <c r="BKA91" s="61"/>
      <c r="BKB91" s="61"/>
      <c r="BKC91" s="61"/>
      <c r="BKD91" s="61"/>
      <c r="BKE91" s="61"/>
      <c r="BKF91" s="61"/>
      <c r="BKG91" s="61"/>
      <c r="BKH91" s="61"/>
      <c r="BKI91" s="61"/>
      <c r="BKJ91" s="61"/>
      <c r="BKK91" s="61"/>
      <c r="BKL91" s="61"/>
      <c r="BKM91" s="61"/>
      <c r="BKN91" s="61"/>
      <c r="BKO91" s="61"/>
      <c r="BKP91" s="61"/>
      <c r="BKQ91" s="61"/>
      <c r="BKR91" s="61"/>
      <c r="BKS91" s="61"/>
      <c r="BKT91" s="61"/>
      <c r="BKU91" s="61"/>
      <c r="BKV91" s="61"/>
      <c r="BKW91" s="61"/>
      <c r="BKX91" s="61"/>
      <c r="BKY91" s="61"/>
      <c r="BKZ91" s="61"/>
      <c r="BLA91" s="61"/>
      <c r="BLB91" s="61"/>
      <c r="BLC91" s="61"/>
      <c r="BLD91" s="61"/>
      <c r="BLE91" s="61"/>
      <c r="BLF91" s="61"/>
      <c r="BLG91" s="61"/>
      <c r="BLH91" s="61"/>
      <c r="BLI91" s="61"/>
      <c r="BLJ91" s="61"/>
      <c r="BLK91" s="61"/>
      <c r="BLL91" s="61"/>
      <c r="BLM91" s="61"/>
      <c r="BLN91" s="61"/>
      <c r="BLO91" s="61"/>
      <c r="BLP91" s="61"/>
      <c r="BLQ91" s="61"/>
      <c r="BLR91" s="61"/>
      <c r="BLS91" s="61"/>
      <c r="BLT91" s="61"/>
      <c r="BLU91" s="61"/>
      <c r="BLV91" s="61"/>
      <c r="BLW91" s="61"/>
      <c r="BLX91" s="61"/>
      <c r="BLY91" s="61"/>
      <c r="BLZ91" s="61"/>
      <c r="BMA91" s="61"/>
      <c r="BMB91" s="61"/>
      <c r="BMC91" s="61"/>
      <c r="BMD91" s="61"/>
      <c r="BME91" s="61"/>
      <c r="BMF91" s="61"/>
      <c r="BMG91" s="61"/>
      <c r="BMH91" s="61"/>
      <c r="BMI91" s="61"/>
      <c r="BMJ91" s="61"/>
      <c r="BMK91" s="61"/>
      <c r="BML91" s="61"/>
      <c r="BMM91" s="61"/>
      <c r="BMN91" s="61"/>
      <c r="BMO91" s="61"/>
      <c r="BMP91" s="61"/>
      <c r="BMQ91" s="61"/>
      <c r="BMR91" s="61"/>
      <c r="BMS91" s="61"/>
      <c r="BMT91" s="61"/>
      <c r="BMU91" s="61"/>
      <c r="BMV91" s="61"/>
      <c r="BMW91" s="61"/>
      <c r="BMX91" s="61"/>
      <c r="BMY91" s="61"/>
      <c r="BMZ91" s="61"/>
      <c r="BNA91" s="61"/>
      <c r="BNB91" s="61"/>
      <c r="BNC91" s="61"/>
      <c r="BND91" s="61"/>
      <c r="BNE91" s="61"/>
      <c r="BNF91" s="61"/>
      <c r="BNG91" s="61"/>
      <c r="BNH91" s="61"/>
      <c r="BNI91" s="61"/>
      <c r="BNJ91" s="61"/>
      <c r="BNK91" s="61"/>
      <c r="BNL91" s="61"/>
      <c r="BNM91" s="61"/>
      <c r="BNN91" s="61"/>
      <c r="BNO91" s="61"/>
      <c r="BNP91" s="61"/>
      <c r="BNQ91" s="61"/>
      <c r="BNR91" s="61"/>
      <c r="BNS91" s="61"/>
      <c r="BNT91" s="61"/>
      <c r="BNU91" s="61"/>
      <c r="BNV91" s="61"/>
      <c r="BNW91" s="61"/>
      <c r="BNX91" s="61"/>
      <c r="BNY91" s="61"/>
      <c r="BNZ91" s="61"/>
      <c r="BOA91" s="61"/>
      <c r="BOB91" s="61"/>
      <c r="BOC91" s="61"/>
      <c r="BOD91" s="61"/>
      <c r="BOE91" s="61"/>
      <c r="BOF91" s="61"/>
      <c r="BOG91" s="61"/>
      <c r="BOH91" s="61"/>
      <c r="BOI91" s="61"/>
      <c r="BOJ91" s="61"/>
      <c r="BOK91" s="61"/>
      <c r="BOL91" s="61"/>
      <c r="BOM91" s="61"/>
      <c r="BON91" s="61"/>
      <c r="BOO91" s="61"/>
      <c r="BOP91" s="61"/>
      <c r="BOQ91" s="61"/>
      <c r="BOR91" s="61"/>
      <c r="BOS91" s="61"/>
      <c r="BOT91" s="61"/>
      <c r="BOU91" s="61"/>
      <c r="BOV91" s="61"/>
      <c r="BOW91" s="61"/>
      <c r="BOX91" s="61"/>
      <c r="BOY91" s="61"/>
      <c r="BOZ91" s="61"/>
      <c r="BPA91" s="61"/>
      <c r="BPB91" s="61"/>
      <c r="BPC91" s="61"/>
      <c r="BPD91" s="61"/>
      <c r="BPE91" s="61"/>
      <c r="BPF91" s="61"/>
      <c r="BPG91" s="61"/>
      <c r="BPH91" s="61"/>
      <c r="BPI91" s="61"/>
      <c r="BPJ91" s="61"/>
      <c r="BPK91" s="61"/>
      <c r="BPL91" s="61"/>
      <c r="BPM91" s="61"/>
      <c r="BPN91" s="61"/>
      <c r="BPO91" s="61"/>
      <c r="BPP91" s="61"/>
      <c r="BPQ91" s="61"/>
      <c r="BPR91" s="61"/>
      <c r="BPS91" s="61"/>
      <c r="BPT91" s="61"/>
      <c r="BPU91" s="61"/>
      <c r="BPV91" s="61"/>
      <c r="BPW91" s="61"/>
      <c r="BPX91" s="61"/>
      <c r="BPY91" s="61"/>
      <c r="BPZ91" s="61"/>
      <c r="BQA91" s="61"/>
      <c r="BQB91" s="61"/>
      <c r="BQC91" s="61"/>
      <c r="BQD91" s="61"/>
      <c r="BQE91" s="61"/>
      <c r="BQF91" s="61"/>
      <c r="BQG91" s="61"/>
      <c r="BQH91" s="61"/>
      <c r="BQI91" s="61"/>
      <c r="BQJ91" s="61"/>
      <c r="BQK91" s="61"/>
      <c r="BQL91" s="61"/>
      <c r="BQM91" s="61"/>
      <c r="BQN91" s="61"/>
      <c r="BQO91" s="61"/>
      <c r="BQP91" s="61"/>
      <c r="BQQ91" s="61"/>
      <c r="BQR91" s="61"/>
      <c r="BQS91" s="61"/>
      <c r="BQT91" s="61"/>
      <c r="BQU91" s="61"/>
      <c r="BQV91" s="61"/>
      <c r="BQW91" s="61"/>
      <c r="BQX91" s="61"/>
      <c r="BQY91" s="61"/>
      <c r="BQZ91" s="61"/>
      <c r="BRA91" s="61"/>
      <c r="BRB91" s="61"/>
      <c r="BRC91" s="61"/>
      <c r="BRD91" s="61"/>
      <c r="BRE91" s="61"/>
      <c r="BRF91" s="61"/>
      <c r="BRG91" s="61"/>
      <c r="BRH91" s="61"/>
      <c r="BRI91" s="61"/>
      <c r="BRJ91" s="61"/>
      <c r="BRK91" s="61"/>
      <c r="BRL91" s="61"/>
      <c r="BRM91" s="61"/>
      <c r="BRN91" s="61"/>
      <c r="BRO91" s="61"/>
      <c r="BRP91" s="61"/>
      <c r="BRQ91" s="61"/>
      <c r="BRR91" s="61"/>
      <c r="BRS91" s="61"/>
      <c r="BRT91" s="61"/>
      <c r="BRU91" s="61"/>
      <c r="BRV91" s="61"/>
      <c r="BRW91" s="61"/>
      <c r="BRX91" s="61"/>
      <c r="BRY91" s="61"/>
      <c r="BRZ91" s="61"/>
      <c r="BSA91" s="61"/>
      <c r="BSB91" s="61"/>
      <c r="BSC91" s="61"/>
      <c r="BSD91" s="61"/>
      <c r="BSE91" s="61"/>
      <c r="BSF91" s="61"/>
      <c r="BSG91" s="61"/>
      <c r="BSH91" s="61"/>
      <c r="BSI91" s="61"/>
      <c r="BSJ91" s="61"/>
      <c r="BSK91" s="61"/>
      <c r="BSL91" s="61"/>
      <c r="BSM91" s="61"/>
      <c r="BSN91" s="61"/>
      <c r="BSO91" s="61"/>
      <c r="BSP91" s="61"/>
      <c r="BSQ91" s="61"/>
      <c r="BSR91" s="61"/>
      <c r="BSS91" s="61"/>
      <c r="BST91" s="61"/>
      <c r="BSU91" s="61"/>
      <c r="BSV91" s="61"/>
      <c r="BSW91" s="61"/>
      <c r="BSX91" s="61"/>
      <c r="BSY91" s="61"/>
      <c r="BSZ91" s="61"/>
      <c r="BTA91" s="61"/>
      <c r="BTB91" s="61"/>
      <c r="BTC91" s="61"/>
      <c r="BTD91" s="61"/>
      <c r="BTE91" s="61"/>
      <c r="BTF91" s="61"/>
      <c r="BTG91" s="61"/>
      <c r="BTH91" s="61"/>
      <c r="BTI91" s="61"/>
      <c r="BTJ91" s="61"/>
      <c r="BTK91" s="61"/>
      <c r="BTL91" s="61"/>
      <c r="BTM91" s="61"/>
      <c r="BTN91" s="61"/>
      <c r="BTO91" s="61"/>
      <c r="BTP91" s="61"/>
      <c r="BTQ91" s="61"/>
      <c r="BTR91" s="61"/>
      <c r="BTS91" s="61"/>
      <c r="BTT91" s="61"/>
      <c r="BTU91" s="61"/>
      <c r="BTV91" s="61"/>
      <c r="BTW91" s="61"/>
      <c r="BTX91" s="61"/>
      <c r="BTY91" s="61"/>
      <c r="BTZ91" s="61"/>
      <c r="BUA91" s="61"/>
      <c r="BUB91" s="61"/>
      <c r="BUC91" s="61"/>
      <c r="BUD91" s="61"/>
      <c r="BUE91" s="61"/>
      <c r="BUF91" s="61"/>
      <c r="BUG91" s="61"/>
      <c r="BUH91" s="61"/>
      <c r="BUI91" s="61"/>
      <c r="BUJ91" s="61"/>
      <c r="BUK91" s="61"/>
      <c r="BUL91" s="61"/>
      <c r="BUM91" s="61"/>
      <c r="BUN91" s="61"/>
      <c r="BUO91" s="61"/>
      <c r="BUP91" s="61"/>
      <c r="BUQ91" s="61"/>
      <c r="BUR91" s="61"/>
      <c r="BUS91" s="61"/>
      <c r="BUT91" s="61"/>
      <c r="BUU91" s="61"/>
      <c r="BUV91" s="61"/>
      <c r="BUW91" s="61"/>
      <c r="BUX91" s="61"/>
      <c r="BUY91" s="61"/>
      <c r="BUZ91" s="61"/>
      <c r="BVA91" s="61"/>
      <c r="BVB91" s="61"/>
      <c r="BVC91" s="61"/>
      <c r="BVD91" s="61"/>
      <c r="BVE91" s="61"/>
      <c r="BVF91" s="61"/>
      <c r="BVG91" s="61"/>
      <c r="BVH91" s="61"/>
      <c r="BVI91" s="61"/>
      <c r="BVJ91" s="61"/>
      <c r="BVK91" s="61"/>
      <c r="BVL91" s="61"/>
      <c r="BVM91" s="61"/>
      <c r="BVN91" s="61"/>
      <c r="BVO91" s="61"/>
      <c r="BVP91" s="61"/>
      <c r="BVQ91" s="61"/>
      <c r="BVR91" s="61"/>
      <c r="BVS91" s="61"/>
      <c r="BVT91" s="61"/>
      <c r="BVU91" s="61"/>
      <c r="BVV91" s="61"/>
      <c r="BVW91" s="61"/>
      <c r="BVX91" s="61"/>
      <c r="BVY91" s="61"/>
      <c r="BVZ91" s="61"/>
      <c r="BWA91" s="61"/>
      <c r="BWB91" s="61"/>
      <c r="BWC91" s="61"/>
      <c r="BWD91" s="61"/>
      <c r="BWE91" s="61"/>
      <c r="BWF91" s="61"/>
      <c r="BWG91" s="61"/>
      <c r="BWH91" s="61"/>
      <c r="BWI91" s="61"/>
      <c r="BWJ91" s="61"/>
      <c r="BWK91" s="61"/>
      <c r="BWL91" s="61"/>
      <c r="BWM91" s="61"/>
      <c r="BWN91" s="61"/>
      <c r="BWO91" s="61"/>
      <c r="BWP91" s="61"/>
      <c r="BWQ91" s="61"/>
      <c r="BWR91" s="61"/>
      <c r="BWS91" s="61"/>
      <c r="BWT91" s="61"/>
      <c r="BWU91" s="61"/>
      <c r="BWV91" s="61"/>
      <c r="BWW91" s="61"/>
      <c r="BWX91" s="61"/>
      <c r="BWY91" s="61"/>
      <c r="BWZ91" s="61"/>
      <c r="BXA91" s="61"/>
      <c r="BXB91" s="61"/>
      <c r="BXC91" s="61"/>
      <c r="BXD91" s="61"/>
      <c r="BXE91" s="61"/>
      <c r="BXF91" s="61"/>
      <c r="BXG91" s="61"/>
      <c r="BXH91" s="61"/>
      <c r="BXI91" s="61"/>
      <c r="BXJ91" s="61"/>
      <c r="BXK91" s="61"/>
      <c r="BXL91" s="61"/>
      <c r="BXM91" s="61"/>
      <c r="BXN91" s="61"/>
      <c r="BXO91" s="61"/>
      <c r="BXP91" s="61"/>
      <c r="BXQ91" s="61"/>
      <c r="BXR91" s="61"/>
      <c r="BXS91" s="61"/>
      <c r="BXT91" s="61"/>
      <c r="BXU91" s="61"/>
      <c r="BXV91" s="61"/>
      <c r="BXW91" s="61"/>
      <c r="BXX91" s="61"/>
      <c r="BXY91" s="61"/>
      <c r="BXZ91" s="61"/>
      <c r="BYA91" s="61"/>
      <c r="BYB91" s="61"/>
      <c r="BYC91" s="61"/>
      <c r="BYD91" s="61"/>
      <c r="BYE91" s="61"/>
      <c r="BYF91" s="61"/>
      <c r="BYG91" s="61"/>
      <c r="BYH91" s="61"/>
      <c r="BYI91" s="61"/>
      <c r="BYJ91" s="61"/>
      <c r="BYK91" s="61"/>
      <c r="BYL91" s="61"/>
      <c r="BYM91" s="61"/>
      <c r="BYN91" s="61"/>
      <c r="BYO91" s="61"/>
      <c r="BYP91" s="61"/>
      <c r="BYQ91" s="61"/>
      <c r="BYR91" s="61"/>
      <c r="BYS91" s="61"/>
      <c r="BYT91" s="61"/>
      <c r="BYU91" s="61"/>
      <c r="BYV91" s="61"/>
      <c r="BYW91" s="61"/>
      <c r="BYX91" s="61"/>
      <c r="BYY91" s="61"/>
      <c r="BYZ91" s="61"/>
      <c r="BZA91" s="61"/>
      <c r="BZB91" s="61"/>
      <c r="BZC91" s="61"/>
      <c r="BZD91" s="61"/>
      <c r="BZE91" s="61"/>
      <c r="BZF91" s="61"/>
      <c r="BZG91" s="61"/>
      <c r="BZH91" s="61"/>
      <c r="BZI91" s="61"/>
      <c r="BZJ91" s="61"/>
      <c r="BZK91" s="61"/>
      <c r="BZL91" s="61"/>
      <c r="BZM91" s="61"/>
      <c r="BZN91" s="61"/>
      <c r="BZO91" s="61"/>
      <c r="BZP91" s="61"/>
      <c r="BZQ91" s="61"/>
      <c r="BZR91" s="61"/>
      <c r="BZS91" s="61"/>
      <c r="BZT91" s="61"/>
      <c r="BZU91" s="61"/>
      <c r="BZV91" s="61"/>
      <c r="BZW91" s="61"/>
      <c r="BZX91" s="61"/>
      <c r="BZY91" s="61"/>
      <c r="BZZ91" s="61"/>
      <c r="CAA91" s="61"/>
      <c r="CAB91" s="61"/>
      <c r="CAC91" s="61"/>
      <c r="CAD91" s="61"/>
      <c r="CAE91" s="61"/>
      <c r="CAF91" s="61"/>
      <c r="CAG91" s="61"/>
      <c r="CAH91" s="61"/>
      <c r="CAI91" s="61"/>
      <c r="CAJ91" s="61"/>
      <c r="CAK91" s="61"/>
      <c r="CAL91" s="61"/>
      <c r="CAM91" s="61"/>
      <c r="CAN91" s="61"/>
      <c r="CAO91" s="61"/>
      <c r="CAP91" s="61"/>
      <c r="CAQ91" s="61"/>
      <c r="CAR91" s="61"/>
      <c r="CAS91" s="61"/>
      <c r="CAT91" s="61"/>
      <c r="CAU91" s="61"/>
      <c r="CAV91" s="61"/>
      <c r="CAW91" s="61"/>
      <c r="CAX91" s="61"/>
      <c r="CAY91" s="61"/>
      <c r="CAZ91" s="61"/>
      <c r="CBA91" s="61"/>
      <c r="CBB91" s="61"/>
      <c r="CBC91" s="61"/>
      <c r="CBD91" s="61"/>
      <c r="CBE91" s="61"/>
      <c r="CBF91" s="61"/>
      <c r="CBG91" s="61"/>
      <c r="CBH91" s="61"/>
      <c r="CBI91" s="61"/>
      <c r="CBJ91" s="61"/>
      <c r="CBK91" s="61"/>
      <c r="CBL91" s="61"/>
      <c r="CBM91" s="61"/>
      <c r="CBN91" s="61"/>
      <c r="CBO91" s="61"/>
      <c r="CBP91" s="61"/>
      <c r="CBQ91" s="61"/>
      <c r="CBR91" s="61"/>
      <c r="CBS91" s="61"/>
      <c r="CBT91" s="61"/>
      <c r="CBU91" s="61"/>
      <c r="CBV91" s="61"/>
      <c r="CBW91" s="61"/>
      <c r="CBX91" s="61"/>
      <c r="CBY91" s="61"/>
      <c r="CBZ91" s="61"/>
      <c r="CCA91" s="61"/>
      <c r="CCB91" s="61"/>
      <c r="CCC91" s="61"/>
      <c r="CCD91" s="61"/>
      <c r="CCE91" s="61"/>
      <c r="CCF91" s="61"/>
      <c r="CCG91" s="61"/>
      <c r="CCH91" s="61"/>
      <c r="CCI91" s="61"/>
      <c r="CCJ91" s="61"/>
      <c r="CCK91" s="61"/>
      <c r="CCL91" s="61"/>
      <c r="CCM91" s="61"/>
      <c r="CCN91" s="61"/>
      <c r="CCO91" s="61"/>
      <c r="CCP91" s="61"/>
      <c r="CCQ91" s="61"/>
      <c r="CCR91" s="61"/>
      <c r="CCS91" s="61"/>
      <c r="CCT91" s="61"/>
      <c r="CCU91" s="61"/>
      <c r="CCV91" s="61"/>
      <c r="CCW91" s="61"/>
      <c r="CCX91" s="61"/>
      <c r="CCY91" s="61"/>
      <c r="CCZ91" s="61"/>
      <c r="CDA91" s="61"/>
      <c r="CDB91" s="61"/>
      <c r="CDC91" s="61"/>
      <c r="CDD91" s="61"/>
      <c r="CDE91" s="61"/>
      <c r="CDF91" s="61"/>
      <c r="CDG91" s="61"/>
      <c r="CDH91" s="61"/>
      <c r="CDI91" s="61"/>
      <c r="CDJ91" s="61"/>
      <c r="CDK91" s="61"/>
      <c r="CDL91" s="61"/>
      <c r="CDM91" s="61"/>
      <c r="CDN91" s="61"/>
      <c r="CDO91" s="61"/>
      <c r="CDP91" s="61"/>
      <c r="CDQ91" s="61"/>
      <c r="CDR91" s="61"/>
      <c r="CDS91" s="61"/>
      <c r="CDT91" s="61"/>
      <c r="CDU91" s="61"/>
      <c r="CDV91" s="61"/>
      <c r="CDW91" s="61"/>
      <c r="CDX91" s="61"/>
      <c r="CDY91" s="61"/>
      <c r="CDZ91" s="61"/>
      <c r="CEA91" s="61"/>
      <c r="CEB91" s="61"/>
      <c r="CEC91" s="61"/>
      <c r="CED91" s="61"/>
      <c r="CEE91" s="61"/>
      <c r="CEF91" s="61"/>
      <c r="CEG91" s="61"/>
      <c r="CEH91" s="61"/>
      <c r="CEI91" s="61"/>
      <c r="CEJ91" s="61"/>
      <c r="CEK91" s="61"/>
      <c r="CEL91" s="61"/>
      <c r="CEM91" s="61"/>
      <c r="CEN91" s="61"/>
      <c r="CEO91" s="61"/>
      <c r="CEP91" s="61"/>
      <c r="CEQ91" s="61"/>
      <c r="CER91" s="61"/>
      <c r="CES91" s="61"/>
      <c r="CET91" s="61"/>
      <c r="CEU91" s="61"/>
      <c r="CEV91" s="61"/>
      <c r="CEW91" s="61"/>
      <c r="CEX91" s="61"/>
      <c r="CEY91" s="61"/>
      <c r="CEZ91" s="61"/>
      <c r="CFA91" s="61"/>
      <c r="CFB91" s="61"/>
      <c r="CFC91" s="61"/>
      <c r="CFD91" s="61"/>
      <c r="CFE91" s="61"/>
      <c r="CFF91" s="61"/>
      <c r="CFG91" s="61"/>
      <c r="CFH91" s="61"/>
      <c r="CFI91" s="61"/>
      <c r="CFJ91" s="61"/>
      <c r="CFK91" s="61"/>
      <c r="CFL91" s="61"/>
      <c r="CFM91" s="61"/>
      <c r="CFN91" s="61"/>
      <c r="CFO91" s="61"/>
      <c r="CFP91" s="61"/>
      <c r="CFQ91" s="61"/>
      <c r="CFR91" s="61"/>
      <c r="CFS91" s="61"/>
      <c r="CFT91" s="61"/>
      <c r="CFU91" s="61"/>
      <c r="CFV91" s="61"/>
      <c r="CFW91" s="61"/>
      <c r="CFX91" s="61"/>
      <c r="CFY91" s="61"/>
      <c r="CFZ91" s="61"/>
      <c r="CGA91" s="61"/>
      <c r="CGB91" s="61"/>
      <c r="CGC91" s="61"/>
      <c r="CGD91" s="61"/>
      <c r="CGE91" s="61"/>
      <c r="CGF91" s="61"/>
      <c r="CGG91" s="61"/>
      <c r="CGH91" s="61"/>
      <c r="CGI91" s="61"/>
      <c r="CGJ91" s="61"/>
      <c r="CGK91" s="61"/>
      <c r="CGL91" s="61"/>
      <c r="CGM91" s="61"/>
      <c r="CGN91" s="61"/>
      <c r="CGO91" s="61"/>
      <c r="CGP91" s="61"/>
      <c r="CGQ91" s="61"/>
      <c r="CGR91" s="61"/>
      <c r="CGS91" s="61"/>
      <c r="CGT91" s="61"/>
      <c r="CGU91" s="61"/>
      <c r="CGV91" s="61"/>
      <c r="CGW91" s="61"/>
      <c r="CGX91" s="61"/>
      <c r="CGY91" s="61"/>
      <c r="CGZ91" s="61"/>
      <c r="CHA91" s="61"/>
      <c r="CHB91" s="61"/>
      <c r="CHC91" s="61"/>
      <c r="CHD91" s="61"/>
      <c r="CHE91" s="61"/>
      <c r="CHF91" s="61"/>
      <c r="CHG91" s="61"/>
      <c r="CHH91" s="61"/>
      <c r="CHI91" s="61"/>
      <c r="CHJ91" s="61"/>
      <c r="CHK91" s="61"/>
      <c r="CHL91" s="61"/>
      <c r="CHM91" s="61"/>
      <c r="CHN91" s="61"/>
      <c r="CHO91" s="61"/>
      <c r="CHP91" s="61"/>
      <c r="CHQ91" s="61"/>
      <c r="CHR91" s="61"/>
      <c r="CHS91" s="61"/>
      <c r="CHT91" s="61"/>
      <c r="CHU91" s="61"/>
      <c r="CHV91" s="61"/>
      <c r="CHW91" s="61"/>
      <c r="CHX91" s="61"/>
      <c r="CHY91" s="61"/>
      <c r="CHZ91" s="61"/>
      <c r="CIA91" s="61"/>
      <c r="CIB91" s="61"/>
      <c r="CIC91" s="61"/>
      <c r="CID91" s="61"/>
      <c r="CIE91" s="61"/>
      <c r="CIF91" s="61"/>
      <c r="CIG91" s="61"/>
      <c r="CIH91" s="61"/>
      <c r="CII91" s="61"/>
      <c r="CIJ91" s="61"/>
      <c r="CIK91" s="61"/>
      <c r="CIL91" s="61"/>
      <c r="CIM91" s="61"/>
      <c r="CIN91" s="61"/>
      <c r="CIO91" s="61"/>
      <c r="CIP91" s="61"/>
      <c r="CIQ91" s="61"/>
      <c r="CIR91" s="61"/>
      <c r="CIS91" s="61"/>
      <c r="CIT91" s="61"/>
      <c r="CIU91" s="61"/>
      <c r="CIV91" s="61"/>
      <c r="CIW91" s="61"/>
      <c r="CIX91" s="61"/>
      <c r="CIY91" s="61"/>
      <c r="CIZ91" s="61"/>
      <c r="CJA91" s="61"/>
      <c r="CJB91" s="61"/>
      <c r="CJC91" s="61"/>
      <c r="CJD91" s="61"/>
      <c r="CJE91" s="61"/>
      <c r="CJF91" s="61"/>
      <c r="CJG91" s="61"/>
      <c r="CJH91" s="61"/>
      <c r="CJI91" s="61"/>
      <c r="CJJ91" s="61"/>
      <c r="CJK91" s="61"/>
      <c r="CJL91" s="61"/>
      <c r="CJM91" s="61"/>
      <c r="CJN91" s="61"/>
      <c r="CJO91" s="61"/>
      <c r="CJP91" s="61"/>
      <c r="CJQ91" s="61"/>
      <c r="CJR91" s="61"/>
      <c r="CJS91" s="61"/>
      <c r="CJT91" s="61"/>
      <c r="CJU91" s="61"/>
      <c r="CJV91" s="61"/>
      <c r="CJW91" s="61"/>
      <c r="CJX91" s="61"/>
      <c r="CJY91" s="61"/>
      <c r="CJZ91" s="61"/>
      <c r="CKA91" s="61"/>
      <c r="CKB91" s="61"/>
      <c r="CKC91" s="61"/>
      <c r="CKD91" s="61"/>
      <c r="CKE91" s="61"/>
      <c r="CKF91" s="61"/>
      <c r="CKG91" s="61"/>
      <c r="CKH91" s="61"/>
      <c r="CKI91" s="61"/>
      <c r="CKJ91" s="61"/>
      <c r="CKK91" s="61"/>
      <c r="CKL91" s="61"/>
      <c r="CKM91" s="61"/>
      <c r="CKN91" s="61"/>
      <c r="CKO91" s="61"/>
      <c r="CKP91" s="61"/>
      <c r="CKQ91" s="61"/>
      <c r="CKR91" s="61"/>
      <c r="CKS91" s="61"/>
      <c r="CKT91" s="61"/>
      <c r="CKU91" s="61"/>
      <c r="CKV91" s="61"/>
      <c r="CKW91" s="61"/>
      <c r="CKX91" s="61"/>
      <c r="CKY91" s="61"/>
      <c r="CKZ91" s="61"/>
      <c r="CLA91" s="61"/>
      <c r="CLB91" s="61"/>
      <c r="CLC91" s="61"/>
      <c r="CLD91" s="61"/>
      <c r="CLE91" s="61"/>
      <c r="CLF91" s="61"/>
      <c r="CLG91" s="61"/>
      <c r="CLH91" s="61"/>
      <c r="CLI91" s="61"/>
      <c r="CLJ91" s="61"/>
      <c r="CLK91" s="61"/>
      <c r="CLL91" s="61"/>
      <c r="CLM91" s="61"/>
      <c r="CLN91" s="61"/>
      <c r="CLO91" s="61"/>
      <c r="CLP91" s="61"/>
      <c r="CLQ91" s="61"/>
      <c r="CLR91" s="61"/>
      <c r="CLS91" s="61"/>
      <c r="CLT91" s="61"/>
      <c r="CLU91" s="61"/>
      <c r="CLV91" s="61"/>
      <c r="CLW91" s="61"/>
      <c r="CLX91" s="61"/>
      <c r="CLY91" s="61"/>
      <c r="CLZ91" s="61"/>
      <c r="CMA91" s="61"/>
      <c r="CMB91" s="61"/>
      <c r="CMC91" s="61"/>
      <c r="CMD91" s="61"/>
      <c r="CME91" s="61"/>
      <c r="CMF91" s="61"/>
      <c r="CMG91" s="61"/>
      <c r="CMH91" s="61"/>
      <c r="CMI91" s="61"/>
      <c r="CMJ91" s="61"/>
      <c r="CMK91" s="61"/>
      <c r="CML91" s="61"/>
      <c r="CMM91" s="61"/>
      <c r="CMN91" s="61"/>
      <c r="CMO91" s="61"/>
      <c r="CMP91" s="61"/>
      <c r="CMQ91" s="61"/>
      <c r="CMR91" s="61"/>
      <c r="CMS91" s="61"/>
      <c r="CMT91" s="61"/>
      <c r="CMU91" s="61"/>
      <c r="CMV91" s="61"/>
      <c r="CMW91" s="61"/>
      <c r="CMX91" s="61"/>
      <c r="CMY91" s="61"/>
      <c r="CMZ91" s="61"/>
      <c r="CNA91" s="61"/>
      <c r="CNB91" s="61"/>
      <c r="CNC91" s="61"/>
      <c r="CND91" s="61"/>
      <c r="CNE91" s="61"/>
      <c r="CNF91" s="61"/>
      <c r="CNG91" s="61"/>
      <c r="CNH91" s="61"/>
      <c r="CNI91" s="61"/>
      <c r="CNJ91" s="61"/>
      <c r="CNK91" s="61"/>
      <c r="CNL91" s="61"/>
      <c r="CNM91" s="61"/>
      <c r="CNN91" s="61"/>
      <c r="CNO91" s="61"/>
      <c r="CNP91" s="61"/>
      <c r="CNQ91" s="61"/>
      <c r="CNR91" s="61"/>
      <c r="CNS91" s="61"/>
      <c r="CNT91" s="61"/>
      <c r="CNU91" s="61"/>
      <c r="CNV91" s="61"/>
      <c r="CNW91" s="61"/>
      <c r="CNX91" s="61"/>
      <c r="CNY91" s="61"/>
      <c r="CNZ91" s="61"/>
      <c r="COA91" s="61"/>
      <c r="COB91" s="61"/>
      <c r="COC91" s="61"/>
      <c r="COD91" s="61"/>
      <c r="COE91" s="61"/>
      <c r="COF91" s="61"/>
      <c r="COG91" s="61"/>
      <c r="COH91" s="61"/>
      <c r="COI91" s="61"/>
      <c r="COJ91" s="61"/>
      <c r="COK91" s="61"/>
      <c r="COL91" s="61"/>
      <c r="COM91" s="61"/>
      <c r="CON91" s="61"/>
      <c r="COO91" s="61"/>
      <c r="COP91" s="61"/>
      <c r="COQ91" s="61"/>
      <c r="COR91" s="61"/>
      <c r="COS91" s="61"/>
      <c r="COT91" s="61"/>
      <c r="COU91" s="61"/>
      <c r="COV91" s="61"/>
      <c r="COW91" s="61"/>
      <c r="COX91" s="61"/>
      <c r="COY91" s="61"/>
      <c r="COZ91" s="61"/>
      <c r="CPA91" s="61"/>
      <c r="CPB91" s="61"/>
      <c r="CPC91" s="61"/>
      <c r="CPD91" s="61"/>
      <c r="CPE91" s="61"/>
      <c r="CPF91" s="61"/>
      <c r="CPG91" s="61"/>
      <c r="CPH91" s="61"/>
      <c r="CPI91" s="61"/>
      <c r="CPJ91" s="61"/>
      <c r="CPK91" s="61"/>
      <c r="CPL91" s="61"/>
      <c r="CPM91" s="61"/>
      <c r="CPN91" s="61"/>
      <c r="CPO91" s="61"/>
      <c r="CPP91" s="61"/>
      <c r="CPQ91" s="61"/>
      <c r="CPR91" s="61"/>
      <c r="CPS91" s="61"/>
      <c r="CPT91" s="61"/>
      <c r="CPU91" s="61"/>
      <c r="CPV91" s="61"/>
      <c r="CPW91" s="61"/>
      <c r="CPX91" s="61"/>
      <c r="CPY91" s="61"/>
      <c r="CPZ91" s="61"/>
      <c r="CQA91" s="61"/>
      <c r="CQB91" s="61"/>
      <c r="CQC91" s="61"/>
      <c r="CQD91" s="61"/>
      <c r="CQE91" s="61"/>
      <c r="CQF91" s="61"/>
      <c r="CQG91" s="61"/>
      <c r="CQH91" s="61"/>
      <c r="CQI91" s="61"/>
      <c r="CQJ91" s="61"/>
      <c r="CQK91" s="61"/>
      <c r="CQL91" s="61"/>
      <c r="CQM91" s="61"/>
      <c r="CQN91" s="61"/>
      <c r="CQO91" s="61"/>
      <c r="CQP91" s="61"/>
      <c r="CQQ91" s="61"/>
      <c r="CQR91" s="61"/>
      <c r="CQS91" s="61"/>
      <c r="CQT91" s="61"/>
      <c r="CQU91" s="61"/>
      <c r="CQV91" s="61"/>
      <c r="CQW91" s="61"/>
      <c r="CQX91" s="61"/>
      <c r="CQY91" s="61"/>
      <c r="CQZ91" s="61"/>
      <c r="CRA91" s="61"/>
      <c r="CRB91" s="61"/>
      <c r="CRC91" s="61"/>
      <c r="CRD91" s="61"/>
      <c r="CRE91" s="61"/>
      <c r="CRF91" s="61"/>
      <c r="CRG91" s="61"/>
      <c r="CRH91" s="61"/>
      <c r="CRI91" s="61"/>
      <c r="CRJ91" s="61"/>
      <c r="CRK91" s="61"/>
      <c r="CRL91" s="61"/>
      <c r="CRM91" s="61"/>
      <c r="CRN91" s="61"/>
      <c r="CRO91" s="61"/>
      <c r="CRP91" s="61"/>
      <c r="CRQ91" s="61"/>
      <c r="CRR91" s="61"/>
      <c r="CRS91" s="61"/>
      <c r="CRT91" s="61"/>
      <c r="CRU91" s="61"/>
      <c r="CRV91" s="61"/>
      <c r="CRW91" s="61"/>
      <c r="CRX91" s="61"/>
      <c r="CRY91" s="61"/>
      <c r="CRZ91" s="61"/>
      <c r="CSA91" s="61"/>
      <c r="CSB91" s="61"/>
      <c r="CSC91" s="61"/>
      <c r="CSD91" s="61"/>
      <c r="CSE91" s="61"/>
      <c r="CSF91" s="61"/>
      <c r="CSG91" s="61"/>
      <c r="CSH91" s="61"/>
      <c r="CSI91" s="61"/>
      <c r="CSJ91" s="61"/>
      <c r="CSK91" s="61"/>
      <c r="CSL91" s="61"/>
      <c r="CSM91" s="61"/>
      <c r="CSN91" s="61"/>
      <c r="CSO91" s="61"/>
      <c r="CSP91" s="61"/>
      <c r="CSQ91" s="61"/>
      <c r="CSR91" s="61"/>
      <c r="CSS91" s="61"/>
      <c r="CST91" s="61"/>
      <c r="CSU91" s="61"/>
      <c r="CSV91" s="61"/>
      <c r="CSW91" s="61"/>
      <c r="CSX91" s="61"/>
      <c r="CSY91" s="61"/>
      <c r="CSZ91" s="61"/>
      <c r="CTA91" s="61"/>
      <c r="CTB91" s="61"/>
      <c r="CTC91" s="61"/>
      <c r="CTD91" s="61"/>
      <c r="CTE91" s="61"/>
      <c r="CTF91" s="61"/>
      <c r="CTG91" s="61"/>
      <c r="CTH91" s="61"/>
      <c r="CTI91" s="61"/>
      <c r="CTJ91" s="61"/>
      <c r="CTK91" s="61"/>
      <c r="CTL91" s="61"/>
      <c r="CTM91" s="61"/>
      <c r="CTN91" s="61"/>
      <c r="CTO91" s="61"/>
      <c r="CTP91" s="61"/>
      <c r="CTQ91" s="61"/>
      <c r="CTR91" s="61"/>
      <c r="CTS91" s="61"/>
      <c r="CTT91" s="61"/>
      <c r="CTU91" s="61"/>
      <c r="CTV91" s="61"/>
      <c r="CTW91" s="61"/>
      <c r="CTX91" s="61"/>
      <c r="CTY91" s="61"/>
      <c r="CTZ91" s="61"/>
      <c r="CUA91" s="61"/>
      <c r="CUB91" s="61"/>
      <c r="CUC91" s="61"/>
      <c r="CUD91" s="61"/>
      <c r="CUE91" s="61"/>
      <c r="CUF91" s="61"/>
      <c r="CUG91" s="61"/>
      <c r="CUH91" s="61"/>
      <c r="CUI91" s="61"/>
      <c r="CUJ91" s="61"/>
      <c r="CUK91" s="61"/>
      <c r="CUL91" s="61"/>
      <c r="CUM91" s="61"/>
      <c r="CUN91" s="61"/>
      <c r="CUO91" s="61"/>
      <c r="CUP91" s="61"/>
      <c r="CUQ91" s="61"/>
      <c r="CUR91" s="61"/>
      <c r="CUS91" s="61"/>
      <c r="CUT91" s="61"/>
      <c r="CUU91" s="61"/>
      <c r="CUV91" s="61"/>
      <c r="CUW91" s="61"/>
      <c r="CUX91" s="61"/>
      <c r="CUY91" s="61"/>
      <c r="CUZ91" s="61"/>
      <c r="CVA91" s="61"/>
      <c r="CVB91" s="61"/>
      <c r="CVC91" s="61"/>
      <c r="CVD91" s="61"/>
      <c r="CVE91" s="61"/>
      <c r="CVF91" s="61"/>
      <c r="CVG91" s="61"/>
      <c r="CVH91" s="61"/>
      <c r="CVI91" s="61"/>
      <c r="CVJ91" s="61"/>
      <c r="CVK91" s="61"/>
      <c r="CVL91" s="61"/>
      <c r="CVM91" s="61"/>
      <c r="CVN91" s="61"/>
      <c r="CVO91" s="61"/>
      <c r="CVP91" s="61"/>
      <c r="CVQ91" s="61"/>
      <c r="CVR91" s="61"/>
      <c r="CVS91" s="61"/>
      <c r="CVT91" s="61"/>
      <c r="CVU91" s="61"/>
      <c r="CVV91" s="61"/>
      <c r="CVW91" s="61"/>
      <c r="CVX91" s="61"/>
      <c r="CVY91" s="61"/>
      <c r="CVZ91" s="61"/>
      <c r="CWA91" s="61"/>
      <c r="CWB91" s="61"/>
      <c r="CWC91" s="61"/>
      <c r="CWD91" s="61"/>
      <c r="CWE91" s="61"/>
      <c r="CWF91" s="61"/>
      <c r="CWG91" s="61"/>
      <c r="CWH91" s="61"/>
      <c r="CWI91" s="61"/>
      <c r="CWJ91" s="61"/>
      <c r="CWK91" s="61"/>
      <c r="CWL91" s="61"/>
      <c r="CWM91" s="61"/>
      <c r="CWN91" s="61"/>
      <c r="CWO91" s="61"/>
      <c r="CWP91" s="61"/>
      <c r="CWQ91" s="61"/>
      <c r="CWR91" s="61"/>
      <c r="CWS91" s="61"/>
      <c r="CWT91" s="61"/>
      <c r="CWU91" s="61"/>
      <c r="CWV91" s="61"/>
      <c r="CWW91" s="61"/>
      <c r="CWX91" s="61"/>
      <c r="CWY91" s="61"/>
      <c r="CWZ91" s="61"/>
      <c r="CXA91" s="61"/>
      <c r="CXB91" s="61"/>
      <c r="CXC91" s="61"/>
      <c r="CXD91" s="61"/>
      <c r="CXE91" s="61"/>
      <c r="CXF91" s="61"/>
      <c r="CXG91" s="61"/>
      <c r="CXH91" s="61"/>
      <c r="CXI91" s="61"/>
      <c r="CXJ91" s="61"/>
      <c r="CXK91" s="61"/>
      <c r="CXL91" s="61"/>
      <c r="CXM91" s="61"/>
      <c r="CXN91" s="61"/>
      <c r="CXO91" s="61"/>
      <c r="CXP91" s="61"/>
      <c r="CXQ91" s="61"/>
      <c r="CXR91" s="61"/>
      <c r="CXS91" s="61"/>
      <c r="CXT91" s="61"/>
      <c r="CXU91" s="61"/>
      <c r="CXV91" s="61"/>
      <c r="CXW91" s="61"/>
      <c r="CXX91" s="61"/>
      <c r="CXY91" s="61"/>
      <c r="CXZ91" s="61"/>
      <c r="CYA91" s="61"/>
      <c r="CYB91" s="61"/>
      <c r="CYC91" s="61"/>
      <c r="CYD91" s="61"/>
      <c r="CYE91" s="61"/>
      <c r="CYF91" s="61"/>
      <c r="CYG91" s="61"/>
      <c r="CYH91" s="61"/>
      <c r="CYI91" s="61"/>
      <c r="CYJ91" s="61"/>
      <c r="CYK91" s="61"/>
      <c r="CYL91" s="61"/>
      <c r="CYM91" s="61"/>
      <c r="CYN91" s="61"/>
      <c r="CYO91" s="61"/>
      <c r="CYP91" s="61"/>
      <c r="CYQ91" s="61"/>
      <c r="CYR91" s="61"/>
      <c r="CYS91" s="61"/>
      <c r="CYT91" s="61"/>
      <c r="CYU91" s="61"/>
      <c r="CYV91" s="61"/>
      <c r="CYW91" s="61"/>
      <c r="CYX91" s="61"/>
      <c r="CYY91" s="61"/>
      <c r="CYZ91" s="61"/>
      <c r="CZA91" s="61"/>
      <c r="CZB91" s="61"/>
      <c r="CZC91" s="61"/>
      <c r="CZD91" s="61"/>
      <c r="CZE91" s="61"/>
      <c r="CZF91" s="61"/>
      <c r="CZG91" s="61"/>
      <c r="CZH91" s="61"/>
      <c r="CZI91" s="61"/>
      <c r="CZJ91" s="61"/>
      <c r="CZK91" s="61"/>
      <c r="CZL91" s="61"/>
      <c r="CZM91" s="61"/>
      <c r="CZN91" s="61"/>
      <c r="CZO91" s="61"/>
      <c r="CZP91" s="61"/>
      <c r="CZQ91" s="61"/>
      <c r="CZR91" s="61"/>
      <c r="CZS91" s="61"/>
      <c r="CZT91" s="61"/>
      <c r="CZU91" s="61"/>
      <c r="CZV91" s="61"/>
      <c r="CZW91" s="61"/>
      <c r="CZX91" s="61"/>
      <c r="CZY91" s="61"/>
      <c r="CZZ91" s="61"/>
      <c r="DAA91" s="61"/>
      <c r="DAB91" s="61"/>
      <c r="DAC91" s="61"/>
      <c r="DAD91" s="61"/>
      <c r="DAE91" s="61"/>
      <c r="DAF91" s="61"/>
      <c r="DAG91" s="61"/>
      <c r="DAH91" s="61"/>
      <c r="DAI91" s="61"/>
      <c r="DAJ91" s="61"/>
      <c r="DAK91" s="61"/>
      <c r="DAL91" s="61"/>
      <c r="DAM91" s="61"/>
      <c r="DAN91" s="61"/>
      <c r="DAO91" s="61"/>
      <c r="DAP91" s="61"/>
      <c r="DAQ91" s="61"/>
      <c r="DAR91" s="61"/>
      <c r="DAS91" s="61"/>
      <c r="DAT91" s="61"/>
      <c r="DAU91" s="61"/>
      <c r="DAV91" s="61"/>
      <c r="DAW91" s="61"/>
      <c r="DAX91" s="61"/>
      <c r="DAY91" s="61"/>
      <c r="DAZ91" s="61"/>
      <c r="DBA91" s="61"/>
      <c r="DBB91" s="61"/>
      <c r="DBC91" s="61"/>
      <c r="DBD91" s="61"/>
      <c r="DBE91" s="61"/>
      <c r="DBF91" s="61"/>
      <c r="DBG91" s="61"/>
      <c r="DBH91" s="61"/>
      <c r="DBI91" s="61"/>
      <c r="DBJ91" s="61"/>
      <c r="DBK91" s="61"/>
      <c r="DBL91" s="61"/>
      <c r="DBM91" s="61"/>
      <c r="DBN91" s="61"/>
      <c r="DBO91" s="61"/>
      <c r="DBP91" s="61"/>
      <c r="DBQ91" s="61"/>
      <c r="DBR91" s="61"/>
      <c r="DBS91" s="61"/>
      <c r="DBT91" s="61"/>
      <c r="DBU91" s="61"/>
      <c r="DBV91" s="61"/>
      <c r="DBW91" s="61"/>
      <c r="DBX91" s="61"/>
      <c r="DBY91" s="61"/>
      <c r="DBZ91" s="61"/>
      <c r="DCA91" s="61"/>
      <c r="DCB91" s="61"/>
      <c r="DCC91" s="61"/>
      <c r="DCD91" s="61"/>
      <c r="DCE91" s="61"/>
      <c r="DCF91" s="61"/>
      <c r="DCG91" s="61"/>
      <c r="DCH91" s="61"/>
      <c r="DCI91" s="61"/>
      <c r="DCJ91" s="61"/>
      <c r="DCK91" s="61"/>
      <c r="DCL91" s="61"/>
      <c r="DCM91" s="61"/>
      <c r="DCN91" s="61"/>
      <c r="DCO91" s="61"/>
      <c r="DCP91" s="61"/>
      <c r="DCQ91" s="61"/>
      <c r="DCR91" s="61"/>
      <c r="DCS91" s="61"/>
      <c r="DCT91" s="61"/>
      <c r="DCU91" s="61"/>
      <c r="DCV91" s="61"/>
      <c r="DCW91" s="61"/>
      <c r="DCX91" s="61"/>
      <c r="DCY91" s="61"/>
      <c r="DCZ91" s="61"/>
      <c r="DDA91" s="61"/>
      <c r="DDB91" s="61"/>
      <c r="DDC91" s="61"/>
      <c r="DDD91" s="61"/>
      <c r="DDE91" s="61"/>
      <c r="DDF91" s="61"/>
      <c r="DDG91" s="61"/>
      <c r="DDH91" s="61"/>
      <c r="DDI91" s="61"/>
      <c r="DDJ91" s="61"/>
      <c r="DDK91" s="61"/>
      <c r="DDL91" s="61"/>
      <c r="DDM91" s="61"/>
      <c r="DDN91" s="61"/>
      <c r="DDO91" s="61"/>
      <c r="DDP91" s="61"/>
      <c r="DDQ91" s="61"/>
      <c r="DDR91" s="61"/>
      <c r="DDS91" s="61"/>
      <c r="DDT91" s="61"/>
      <c r="DDU91" s="61"/>
      <c r="DDV91" s="61"/>
      <c r="DDW91" s="61"/>
      <c r="DDX91" s="61"/>
      <c r="DDY91" s="61"/>
      <c r="DDZ91" s="61"/>
      <c r="DEA91" s="61"/>
      <c r="DEB91" s="61"/>
      <c r="DEC91" s="61"/>
      <c r="DED91" s="61"/>
      <c r="DEE91" s="61"/>
      <c r="DEF91" s="61"/>
      <c r="DEG91" s="61"/>
      <c r="DEH91" s="61"/>
      <c r="DEI91" s="61"/>
      <c r="DEJ91" s="61"/>
      <c r="DEK91" s="61"/>
      <c r="DEL91" s="61"/>
      <c r="DEM91" s="61"/>
      <c r="DEN91" s="61"/>
      <c r="DEO91" s="61"/>
      <c r="DEP91" s="61"/>
      <c r="DEQ91" s="61"/>
      <c r="DER91" s="61"/>
      <c r="DES91" s="61"/>
      <c r="DET91" s="61"/>
      <c r="DEU91" s="61"/>
      <c r="DEV91" s="61"/>
      <c r="DEW91" s="61"/>
      <c r="DEX91" s="61"/>
      <c r="DEY91" s="61"/>
      <c r="DEZ91" s="61"/>
      <c r="DFA91" s="61"/>
      <c r="DFB91" s="61"/>
      <c r="DFC91" s="61"/>
      <c r="DFD91" s="61"/>
      <c r="DFE91" s="61"/>
      <c r="DFF91" s="61"/>
      <c r="DFG91" s="61"/>
      <c r="DFH91" s="61"/>
      <c r="DFI91" s="61"/>
      <c r="DFJ91" s="61"/>
      <c r="DFK91" s="61"/>
      <c r="DFL91" s="61"/>
      <c r="DFM91" s="61"/>
      <c r="DFN91" s="61"/>
      <c r="DFO91" s="61"/>
      <c r="DFP91" s="61"/>
      <c r="DFQ91" s="61"/>
      <c r="DFR91" s="61"/>
      <c r="DFS91" s="61"/>
      <c r="DFT91" s="61"/>
      <c r="DFU91" s="61"/>
      <c r="DFV91" s="61"/>
      <c r="DFW91" s="61"/>
      <c r="DFX91" s="61"/>
      <c r="DFY91" s="61"/>
      <c r="DFZ91" s="61"/>
      <c r="DGA91" s="61"/>
      <c r="DGB91" s="61"/>
      <c r="DGC91" s="61"/>
      <c r="DGD91" s="61"/>
      <c r="DGE91" s="61"/>
      <c r="DGF91" s="61"/>
      <c r="DGG91" s="61"/>
      <c r="DGH91" s="61"/>
      <c r="DGI91" s="61"/>
      <c r="DGJ91" s="61"/>
      <c r="DGK91" s="61"/>
      <c r="DGL91" s="61"/>
      <c r="DGM91" s="61"/>
      <c r="DGN91" s="61"/>
      <c r="DGO91" s="61"/>
      <c r="DGP91" s="61"/>
      <c r="DGQ91" s="61"/>
      <c r="DGR91" s="61"/>
      <c r="DGS91" s="61"/>
      <c r="DGT91" s="61"/>
      <c r="DGU91" s="61"/>
      <c r="DGV91" s="61"/>
      <c r="DGW91" s="61"/>
      <c r="DGX91" s="61"/>
      <c r="DGY91" s="61"/>
      <c r="DGZ91" s="61"/>
      <c r="DHA91" s="61"/>
      <c r="DHB91" s="61"/>
      <c r="DHC91" s="61"/>
      <c r="DHD91" s="61"/>
      <c r="DHE91" s="61"/>
      <c r="DHF91" s="61"/>
      <c r="DHG91" s="61"/>
      <c r="DHH91" s="61"/>
      <c r="DHI91" s="61"/>
      <c r="DHJ91" s="61"/>
      <c r="DHK91" s="61"/>
      <c r="DHL91" s="61"/>
      <c r="DHM91" s="61"/>
      <c r="DHN91" s="61"/>
      <c r="DHO91" s="61"/>
      <c r="DHP91" s="61"/>
      <c r="DHQ91" s="61"/>
      <c r="DHR91" s="61"/>
      <c r="DHS91" s="61"/>
      <c r="DHT91" s="61"/>
      <c r="DHU91" s="61"/>
      <c r="DHV91" s="61"/>
      <c r="DHW91" s="61"/>
      <c r="DHX91" s="61"/>
      <c r="DHY91" s="61"/>
      <c r="DHZ91" s="61"/>
      <c r="DIA91" s="61"/>
      <c r="DIB91" s="61"/>
      <c r="DIC91" s="61"/>
      <c r="DID91" s="61"/>
      <c r="DIE91" s="61"/>
      <c r="DIF91" s="61"/>
      <c r="DIG91" s="61"/>
      <c r="DIH91" s="61"/>
      <c r="DII91" s="61"/>
      <c r="DIJ91" s="61"/>
      <c r="DIK91" s="61"/>
      <c r="DIL91" s="61"/>
      <c r="DIM91" s="61"/>
      <c r="DIN91" s="61"/>
      <c r="DIO91" s="61"/>
      <c r="DIP91" s="61"/>
      <c r="DIQ91" s="61"/>
      <c r="DIR91" s="61"/>
      <c r="DIS91" s="61"/>
      <c r="DIT91" s="61"/>
      <c r="DIU91" s="61"/>
      <c r="DIV91" s="61"/>
      <c r="DIW91" s="61"/>
      <c r="DIX91" s="61"/>
      <c r="DIY91" s="61"/>
      <c r="DIZ91" s="61"/>
      <c r="DJA91" s="61"/>
      <c r="DJB91" s="61"/>
      <c r="DJC91" s="61"/>
      <c r="DJD91" s="61"/>
      <c r="DJE91" s="61"/>
      <c r="DJF91" s="61"/>
      <c r="DJG91" s="61"/>
      <c r="DJH91" s="61"/>
      <c r="DJI91" s="61"/>
      <c r="DJJ91" s="61"/>
      <c r="DJK91" s="61"/>
      <c r="DJL91" s="61"/>
      <c r="DJM91" s="61"/>
      <c r="DJN91" s="61"/>
      <c r="DJO91" s="61"/>
      <c r="DJP91" s="61"/>
      <c r="DJQ91" s="61"/>
      <c r="DJR91" s="61"/>
      <c r="DJS91" s="61"/>
      <c r="DJT91" s="61"/>
      <c r="DJU91" s="61"/>
      <c r="DJV91" s="61"/>
      <c r="DJW91" s="61"/>
      <c r="DJX91" s="61"/>
      <c r="DJY91" s="61"/>
      <c r="DJZ91" s="61"/>
      <c r="DKA91" s="61"/>
      <c r="DKB91" s="61"/>
      <c r="DKC91" s="61"/>
      <c r="DKD91" s="61"/>
      <c r="DKE91" s="61"/>
      <c r="DKF91" s="61"/>
      <c r="DKG91" s="61"/>
      <c r="DKH91" s="61"/>
      <c r="DKI91" s="61"/>
      <c r="DKJ91" s="61"/>
      <c r="DKK91" s="61"/>
      <c r="DKL91" s="61"/>
      <c r="DKM91" s="61"/>
      <c r="DKN91" s="61"/>
      <c r="DKO91" s="61"/>
      <c r="DKP91" s="61"/>
      <c r="DKQ91" s="61"/>
      <c r="DKR91" s="61"/>
      <c r="DKS91" s="61"/>
      <c r="DKT91" s="61"/>
      <c r="DKU91" s="61"/>
      <c r="DKV91" s="61"/>
      <c r="DKW91" s="61"/>
      <c r="DKX91" s="61"/>
      <c r="DKY91" s="61"/>
      <c r="DKZ91" s="61"/>
      <c r="DLA91" s="61"/>
      <c r="DLB91" s="61"/>
      <c r="DLC91" s="61"/>
      <c r="DLD91" s="61"/>
      <c r="DLE91" s="61"/>
      <c r="DLF91" s="61"/>
      <c r="DLG91" s="61"/>
      <c r="DLH91" s="61"/>
      <c r="DLI91" s="61"/>
      <c r="DLJ91" s="61"/>
      <c r="DLK91" s="61"/>
      <c r="DLL91" s="61"/>
      <c r="DLM91" s="61"/>
      <c r="DLN91" s="61"/>
      <c r="DLO91" s="61"/>
      <c r="DLP91" s="61"/>
      <c r="DLQ91" s="61"/>
      <c r="DLR91" s="61"/>
      <c r="DLS91" s="61"/>
      <c r="DLT91" s="61"/>
      <c r="DLU91" s="61"/>
      <c r="DLV91" s="61"/>
      <c r="DLW91" s="61"/>
      <c r="DLX91" s="61"/>
      <c r="DLY91" s="61"/>
      <c r="DLZ91" s="61"/>
      <c r="DMA91" s="61"/>
      <c r="DMB91" s="61"/>
      <c r="DMC91" s="61"/>
      <c r="DMD91" s="61"/>
      <c r="DME91" s="61"/>
      <c r="DMF91" s="61"/>
      <c r="DMG91" s="61"/>
      <c r="DMH91" s="61"/>
      <c r="DMI91" s="61"/>
      <c r="DMJ91" s="61"/>
      <c r="DMK91" s="61"/>
      <c r="DML91" s="61"/>
      <c r="DMM91" s="61"/>
      <c r="DMN91" s="61"/>
      <c r="DMO91" s="61"/>
      <c r="DMP91" s="61"/>
      <c r="DMQ91" s="61"/>
      <c r="DMR91" s="61"/>
      <c r="DMS91" s="61"/>
      <c r="DMT91" s="61"/>
      <c r="DMU91" s="61"/>
      <c r="DMV91" s="61"/>
      <c r="DMW91" s="61"/>
      <c r="DMX91" s="61"/>
      <c r="DMY91" s="61"/>
      <c r="DMZ91" s="61"/>
      <c r="DNA91" s="61"/>
      <c r="DNB91" s="61"/>
      <c r="DNC91" s="61"/>
      <c r="DND91" s="61"/>
      <c r="DNE91" s="61"/>
      <c r="DNF91" s="61"/>
      <c r="DNG91" s="61"/>
      <c r="DNH91" s="61"/>
      <c r="DNI91" s="61"/>
      <c r="DNJ91" s="61"/>
      <c r="DNK91" s="61"/>
      <c r="DNL91" s="61"/>
      <c r="DNM91" s="61"/>
      <c r="DNN91" s="61"/>
      <c r="DNO91" s="61"/>
      <c r="DNP91" s="61"/>
      <c r="DNQ91" s="61"/>
      <c r="DNR91" s="61"/>
      <c r="DNS91" s="61"/>
      <c r="DNT91" s="61"/>
      <c r="DNU91" s="61"/>
      <c r="DNV91" s="61"/>
      <c r="DNW91" s="61"/>
      <c r="DNX91" s="61"/>
      <c r="DNY91" s="61"/>
      <c r="DNZ91" s="61"/>
      <c r="DOA91" s="61"/>
      <c r="DOB91" s="61"/>
      <c r="DOC91" s="61"/>
      <c r="DOD91" s="61"/>
      <c r="DOE91" s="61"/>
      <c r="DOF91" s="61"/>
      <c r="DOG91" s="61"/>
      <c r="DOH91" s="61"/>
      <c r="DOI91" s="61"/>
      <c r="DOJ91" s="61"/>
      <c r="DOK91" s="61"/>
      <c r="DOL91" s="61"/>
      <c r="DOM91" s="61"/>
      <c r="DON91" s="61"/>
      <c r="DOO91" s="61"/>
      <c r="DOP91" s="61"/>
      <c r="DOQ91" s="61"/>
      <c r="DOR91" s="61"/>
      <c r="DOS91" s="61"/>
      <c r="DOT91" s="61"/>
      <c r="DOU91" s="61"/>
      <c r="DOV91" s="61"/>
      <c r="DOW91" s="61"/>
      <c r="DOX91" s="61"/>
      <c r="DOY91" s="61"/>
      <c r="DOZ91" s="61"/>
      <c r="DPA91" s="61"/>
      <c r="DPB91" s="61"/>
      <c r="DPC91" s="61"/>
      <c r="DPD91" s="61"/>
      <c r="DPE91" s="61"/>
      <c r="DPF91" s="61"/>
      <c r="DPG91" s="61"/>
      <c r="DPH91" s="61"/>
      <c r="DPI91" s="61"/>
      <c r="DPJ91" s="61"/>
      <c r="DPK91" s="61"/>
      <c r="DPL91" s="61"/>
      <c r="DPM91" s="61"/>
      <c r="DPN91" s="61"/>
      <c r="DPO91" s="61"/>
      <c r="DPP91" s="61"/>
      <c r="DPQ91" s="61"/>
      <c r="DPR91" s="61"/>
      <c r="DPS91" s="61"/>
      <c r="DPT91" s="61"/>
      <c r="DPU91" s="61"/>
      <c r="DPV91" s="61"/>
      <c r="DPW91" s="61"/>
      <c r="DPX91" s="61"/>
      <c r="DPY91" s="61"/>
      <c r="DPZ91" s="61"/>
      <c r="DQA91" s="61"/>
      <c r="DQB91" s="61"/>
      <c r="DQC91" s="61"/>
      <c r="DQD91" s="61"/>
      <c r="DQE91" s="61"/>
      <c r="DQF91" s="61"/>
      <c r="DQG91" s="61"/>
      <c r="DQH91" s="61"/>
      <c r="DQI91" s="61"/>
      <c r="DQJ91" s="61"/>
      <c r="DQK91" s="61"/>
      <c r="DQL91" s="61"/>
      <c r="DQM91" s="61"/>
      <c r="DQN91" s="61"/>
      <c r="DQO91" s="61"/>
      <c r="DQP91" s="61"/>
      <c r="DQQ91" s="61"/>
      <c r="DQR91" s="61"/>
      <c r="DQS91" s="61"/>
      <c r="DQT91" s="61"/>
      <c r="DQU91" s="61"/>
      <c r="DQV91" s="61"/>
      <c r="DQW91" s="61"/>
      <c r="DQX91" s="61"/>
      <c r="DQY91" s="61"/>
      <c r="DQZ91" s="61"/>
      <c r="DRA91" s="61"/>
      <c r="DRB91" s="61"/>
      <c r="DRC91" s="61"/>
      <c r="DRD91" s="61"/>
      <c r="DRE91" s="61"/>
      <c r="DRF91" s="61"/>
      <c r="DRG91" s="61"/>
      <c r="DRH91" s="61"/>
      <c r="DRI91" s="61"/>
      <c r="DRJ91" s="61"/>
      <c r="DRK91" s="61"/>
      <c r="DRL91" s="61"/>
      <c r="DRM91" s="61"/>
      <c r="DRN91" s="61"/>
      <c r="DRO91" s="61"/>
      <c r="DRP91" s="61"/>
      <c r="DRQ91" s="61"/>
      <c r="DRR91" s="61"/>
      <c r="DRS91" s="61"/>
      <c r="DRT91" s="61"/>
      <c r="DRU91" s="61"/>
      <c r="DRV91" s="61"/>
      <c r="DRW91" s="61"/>
      <c r="DRX91" s="61"/>
      <c r="DRY91" s="61"/>
      <c r="DRZ91" s="61"/>
      <c r="DSA91" s="61"/>
      <c r="DSB91" s="61"/>
      <c r="DSC91" s="61"/>
      <c r="DSD91" s="61"/>
      <c r="DSE91" s="61"/>
      <c r="DSF91" s="61"/>
      <c r="DSG91" s="61"/>
      <c r="DSH91" s="61"/>
      <c r="DSI91" s="61"/>
      <c r="DSJ91" s="61"/>
      <c r="DSK91" s="61"/>
      <c r="DSL91" s="61"/>
      <c r="DSM91" s="61"/>
      <c r="DSN91" s="61"/>
      <c r="DSO91" s="61"/>
      <c r="DSP91" s="61"/>
      <c r="DSQ91" s="61"/>
      <c r="DSR91" s="61"/>
      <c r="DSS91" s="61"/>
      <c r="DST91" s="61"/>
      <c r="DSU91" s="61"/>
      <c r="DSV91" s="61"/>
      <c r="DSW91" s="61"/>
      <c r="DSX91" s="61"/>
      <c r="DSY91" s="61"/>
      <c r="DSZ91" s="61"/>
      <c r="DTA91" s="61"/>
      <c r="DTB91" s="61"/>
      <c r="DTC91" s="61"/>
      <c r="DTD91" s="61"/>
      <c r="DTE91" s="61"/>
      <c r="DTF91" s="61"/>
      <c r="DTG91" s="61"/>
      <c r="DTH91" s="61"/>
      <c r="DTI91" s="61"/>
      <c r="DTJ91" s="61"/>
      <c r="DTK91" s="61"/>
      <c r="DTL91" s="61"/>
      <c r="DTM91" s="61"/>
      <c r="DTN91" s="61"/>
      <c r="DTO91" s="61"/>
      <c r="DTP91" s="61"/>
      <c r="DTQ91" s="61"/>
      <c r="DTR91" s="61"/>
      <c r="DTS91" s="61"/>
      <c r="DTT91" s="61"/>
      <c r="DTU91" s="61"/>
      <c r="DTV91" s="61"/>
      <c r="DTW91" s="61"/>
      <c r="DTX91" s="61"/>
      <c r="DTY91" s="61"/>
      <c r="DTZ91" s="61"/>
      <c r="DUA91" s="61"/>
      <c r="DUB91" s="61"/>
      <c r="DUC91" s="61"/>
      <c r="DUD91" s="61"/>
      <c r="DUE91" s="61"/>
      <c r="DUF91" s="61"/>
      <c r="DUG91" s="61"/>
      <c r="DUH91" s="61"/>
      <c r="DUI91" s="61"/>
      <c r="DUJ91" s="61"/>
      <c r="DUK91" s="61"/>
      <c r="DUL91" s="61"/>
      <c r="DUM91" s="61"/>
      <c r="DUN91" s="61"/>
      <c r="DUO91" s="61"/>
      <c r="DUP91" s="61"/>
      <c r="DUQ91" s="61"/>
      <c r="DUR91" s="61"/>
      <c r="DUS91" s="61"/>
      <c r="DUT91" s="61"/>
      <c r="DUU91" s="61"/>
      <c r="DUV91" s="61"/>
      <c r="DUW91" s="61"/>
      <c r="DUX91" s="61"/>
      <c r="DUY91" s="61"/>
      <c r="DUZ91" s="61"/>
      <c r="DVA91" s="61"/>
      <c r="DVB91" s="61"/>
      <c r="DVC91" s="61"/>
      <c r="DVD91" s="61"/>
      <c r="DVE91" s="61"/>
      <c r="DVF91" s="61"/>
      <c r="DVG91" s="61"/>
      <c r="DVH91" s="61"/>
      <c r="DVI91" s="61"/>
      <c r="DVJ91" s="61"/>
      <c r="DVK91" s="61"/>
      <c r="DVL91" s="61"/>
      <c r="DVM91" s="61"/>
      <c r="DVN91" s="61"/>
      <c r="DVO91" s="61"/>
      <c r="DVP91" s="61"/>
      <c r="DVQ91" s="61"/>
      <c r="DVR91" s="61"/>
      <c r="DVS91" s="61"/>
      <c r="DVT91" s="61"/>
      <c r="DVU91" s="61"/>
      <c r="DVV91" s="61"/>
      <c r="DVW91" s="61"/>
      <c r="DVX91" s="61"/>
      <c r="DVY91" s="61"/>
      <c r="DVZ91" s="61"/>
      <c r="DWA91" s="61"/>
      <c r="DWB91" s="61"/>
      <c r="DWC91" s="61"/>
      <c r="DWD91" s="61"/>
      <c r="DWE91" s="61"/>
      <c r="DWF91" s="61"/>
      <c r="DWG91" s="61"/>
      <c r="DWH91" s="61"/>
      <c r="DWI91" s="61"/>
      <c r="DWJ91" s="61"/>
      <c r="DWK91" s="61"/>
      <c r="DWL91" s="61"/>
      <c r="DWM91" s="61"/>
      <c r="DWN91" s="61"/>
      <c r="DWO91" s="61"/>
      <c r="DWP91" s="61"/>
      <c r="DWQ91" s="61"/>
      <c r="DWR91" s="61"/>
      <c r="DWS91" s="61"/>
      <c r="DWT91" s="61"/>
      <c r="DWU91" s="61"/>
      <c r="DWV91" s="61"/>
      <c r="DWW91" s="61"/>
      <c r="DWX91" s="61"/>
      <c r="DWY91" s="61"/>
      <c r="DWZ91" s="61"/>
      <c r="DXA91" s="61"/>
      <c r="DXB91" s="61"/>
      <c r="DXC91" s="61"/>
      <c r="DXD91" s="61"/>
      <c r="DXE91" s="61"/>
      <c r="DXF91" s="61"/>
      <c r="DXG91" s="61"/>
      <c r="DXH91" s="61"/>
      <c r="DXI91" s="61"/>
      <c r="DXJ91" s="61"/>
      <c r="DXK91" s="61"/>
      <c r="DXL91" s="61"/>
      <c r="DXM91" s="61"/>
      <c r="DXN91" s="61"/>
      <c r="DXO91" s="61"/>
      <c r="DXP91" s="61"/>
      <c r="DXQ91" s="61"/>
      <c r="DXR91" s="61"/>
      <c r="DXS91" s="61"/>
      <c r="DXT91" s="61"/>
      <c r="DXU91" s="61"/>
      <c r="DXV91" s="61"/>
      <c r="DXW91" s="61"/>
      <c r="DXX91" s="61"/>
      <c r="DXY91" s="61"/>
      <c r="DXZ91" s="61"/>
      <c r="DYA91" s="61"/>
      <c r="DYB91" s="61"/>
      <c r="DYC91" s="61"/>
      <c r="DYD91" s="61"/>
      <c r="DYE91" s="61"/>
      <c r="DYF91" s="61"/>
      <c r="DYG91" s="61"/>
      <c r="DYH91" s="61"/>
      <c r="DYI91" s="61"/>
      <c r="DYJ91" s="61"/>
      <c r="DYK91" s="61"/>
      <c r="DYL91" s="61"/>
      <c r="DYM91" s="61"/>
      <c r="DYN91" s="61"/>
      <c r="DYO91" s="61"/>
      <c r="DYP91" s="61"/>
      <c r="DYQ91" s="61"/>
      <c r="DYR91" s="61"/>
      <c r="DYS91" s="61"/>
      <c r="DYT91" s="61"/>
      <c r="DYU91" s="61"/>
      <c r="DYV91" s="61"/>
      <c r="DYW91" s="61"/>
      <c r="DYX91" s="61"/>
      <c r="DYY91" s="61"/>
      <c r="DYZ91" s="61"/>
      <c r="DZA91" s="61"/>
      <c r="DZB91" s="61"/>
      <c r="DZC91" s="61"/>
      <c r="DZD91" s="61"/>
      <c r="DZE91" s="61"/>
      <c r="DZF91" s="61"/>
      <c r="DZG91" s="61"/>
      <c r="DZH91" s="61"/>
      <c r="DZI91" s="61"/>
      <c r="DZJ91" s="61"/>
      <c r="DZK91" s="61"/>
      <c r="DZL91" s="61"/>
      <c r="DZM91" s="61"/>
      <c r="DZN91" s="61"/>
      <c r="DZO91" s="61"/>
      <c r="DZP91" s="61"/>
      <c r="DZQ91" s="61"/>
      <c r="DZR91" s="61"/>
      <c r="DZS91" s="61"/>
      <c r="DZT91" s="61"/>
      <c r="DZU91" s="61"/>
      <c r="DZV91" s="61"/>
      <c r="DZW91" s="61"/>
      <c r="DZX91" s="61"/>
      <c r="DZY91" s="61"/>
      <c r="DZZ91" s="61"/>
      <c r="EAA91" s="61"/>
      <c r="EAB91" s="61"/>
      <c r="EAC91" s="61"/>
      <c r="EAD91" s="61"/>
      <c r="EAE91" s="61"/>
      <c r="EAF91" s="61"/>
      <c r="EAG91" s="61"/>
      <c r="EAH91" s="61"/>
      <c r="EAI91" s="61"/>
      <c r="EAJ91" s="61"/>
      <c r="EAK91" s="61"/>
      <c r="EAL91" s="61"/>
      <c r="EAM91" s="61"/>
      <c r="EAN91" s="61"/>
      <c r="EAO91" s="61"/>
      <c r="EAP91" s="61"/>
      <c r="EAQ91" s="61"/>
      <c r="EAR91" s="61"/>
      <c r="EAS91" s="61"/>
      <c r="EAT91" s="61"/>
      <c r="EAU91" s="61"/>
      <c r="EAV91" s="61"/>
      <c r="EAW91" s="61"/>
      <c r="EAX91" s="61"/>
      <c r="EAY91" s="61"/>
      <c r="EAZ91" s="61"/>
      <c r="EBA91" s="61"/>
      <c r="EBB91" s="61"/>
      <c r="EBC91" s="61"/>
      <c r="EBD91" s="61"/>
      <c r="EBE91" s="61"/>
      <c r="EBF91" s="61"/>
      <c r="EBG91" s="61"/>
      <c r="EBH91" s="61"/>
      <c r="EBI91" s="61"/>
      <c r="EBJ91" s="61"/>
      <c r="EBK91" s="61"/>
      <c r="EBL91" s="61"/>
      <c r="EBM91" s="61"/>
      <c r="EBN91" s="61"/>
      <c r="EBO91" s="61"/>
      <c r="EBP91" s="61"/>
      <c r="EBQ91" s="61"/>
      <c r="EBR91" s="61"/>
      <c r="EBS91" s="61"/>
      <c r="EBT91" s="61"/>
      <c r="EBU91" s="61"/>
      <c r="EBV91" s="61"/>
      <c r="EBW91" s="61"/>
      <c r="EBX91" s="61"/>
      <c r="EBY91" s="61"/>
      <c r="EBZ91" s="61"/>
      <c r="ECA91" s="61"/>
      <c r="ECB91" s="61"/>
      <c r="ECC91" s="61"/>
      <c r="ECD91" s="61"/>
      <c r="ECE91" s="61"/>
      <c r="ECF91" s="61"/>
      <c r="ECG91" s="61"/>
      <c r="ECH91" s="61"/>
      <c r="ECI91" s="61"/>
      <c r="ECJ91" s="61"/>
      <c r="ECK91" s="61"/>
      <c r="ECL91" s="61"/>
      <c r="ECM91" s="61"/>
      <c r="ECN91" s="61"/>
      <c r="ECO91" s="61"/>
      <c r="ECP91" s="61"/>
      <c r="ECQ91" s="61"/>
      <c r="ECR91" s="61"/>
      <c r="ECS91" s="61"/>
      <c r="ECT91" s="61"/>
      <c r="ECU91" s="61"/>
      <c r="ECV91" s="61"/>
      <c r="ECW91" s="61"/>
      <c r="ECX91" s="61"/>
      <c r="ECY91" s="61"/>
      <c r="ECZ91" s="61"/>
      <c r="EDA91" s="61"/>
      <c r="EDB91" s="61"/>
      <c r="EDC91" s="61"/>
      <c r="EDD91" s="61"/>
      <c r="EDE91" s="61"/>
      <c r="EDF91" s="61"/>
      <c r="EDG91" s="61"/>
      <c r="EDH91" s="61"/>
      <c r="EDI91" s="61"/>
      <c r="EDJ91" s="61"/>
      <c r="EDK91" s="61"/>
      <c r="EDL91" s="61"/>
      <c r="EDM91" s="61"/>
      <c r="EDN91" s="61"/>
      <c r="EDO91" s="61"/>
      <c r="EDP91" s="61"/>
      <c r="EDQ91" s="61"/>
      <c r="EDR91" s="61"/>
      <c r="EDS91" s="61"/>
      <c r="EDT91" s="61"/>
      <c r="EDU91" s="61"/>
      <c r="EDV91" s="61"/>
      <c r="EDW91" s="61"/>
      <c r="EDX91" s="61"/>
      <c r="EDY91" s="61"/>
      <c r="EDZ91" s="61"/>
      <c r="EEA91" s="61"/>
      <c r="EEB91" s="61"/>
      <c r="EEC91" s="61"/>
      <c r="EED91" s="61"/>
      <c r="EEE91" s="61"/>
      <c r="EEF91" s="61"/>
      <c r="EEG91" s="61"/>
      <c r="EEH91" s="61"/>
      <c r="EEI91" s="61"/>
      <c r="EEJ91" s="61"/>
      <c r="EEK91" s="61"/>
      <c r="EEL91" s="61"/>
      <c r="EEM91" s="61"/>
      <c r="EEN91" s="61"/>
      <c r="EEO91" s="61"/>
      <c r="EEP91" s="61"/>
      <c r="EEQ91" s="61"/>
      <c r="EER91" s="61"/>
      <c r="EES91" s="61"/>
      <c r="EET91" s="61"/>
      <c r="EEU91" s="61"/>
      <c r="EEV91" s="61"/>
      <c r="EEW91" s="61"/>
      <c r="EEX91" s="61"/>
      <c r="EEY91" s="61"/>
      <c r="EEZ91" s="61"/>
      <c r="EFA91" s="61"/>
      <c r="EFB91" s="61"/>
      <c r="EFC91" s="61"/>
      <c r="EFD91" s="61"/>
      <c r="EFE91" s="61"/>
      <c r="EFF91" s="61"/>
      <c r="EFG91" s="61"/>
      <c r="EFH91" s="61"/>
      <c r="EFI91" s="61"/>
      <c r="EFJ91" s="61"/>
      <c r="EFK91" s="61"/>
      <c r="EFL91" s="61"/>
      <c r="EFM91" s="61"/>
      <c r="EFN91" s="61"/>
      <c r="EFO91" s="61"/>
      <c r="EFP91" s="61"/>
      <c r="EFQ91" s="61"/>
      <c r="EFR91" s="61"/>
      <c r="EFS91" s="61"/>
      <c r="EFT91" s="61"/>
      <c r="EFU91" s="61"/>
      <c r="EFV91" s="61"/>
      <c r="EFW91" s="61"/>
      <c r="EFX91" s="61"/>
      <c r="EFY91" s="61"/>
      <c r="EFZ91" s="61"/>
      <c r="EGA91" s="61"/>
      <c r="EGB91" s="61"/>
      <c r="EGC91" s="61"/>
      <c r="EGD91" s="61"/>
      <c r="EGE91" s="61"/>
      <c r="EGF91" s="61"/>
      <c r="EGG91" s="61"/>
      <c r="EGH91" s="61"/>
      <c r="EGI91" s="61"/>
      <c r="EGJ91" s="61"/>
      <c r="EGK91" s="61"/>
      <c r="EGL91" s="61"/>
      <c r="EGM91" s="61"/>
      <c r="EGN91" s="61"/>
      <c r="EGO91" s="61"/>
      <c r="EGP91" s="61"/>
      <c r="EGQ91" s="61"/>
      <c r="EGR91" s="61"/>
      <c r="EGS91" s="61"/>
      <c r="EGT91" s="61"/>
      <c r="EGU91" s="61"/>
      <c r="EGV91" s="61"/>
      <c r="EGW91" s="61"/>
      <c r="EGX91" s="61"/>
      <c r="EGY91" s="61"/>
      <c r="EGZ91" s="61"/>
      <c r="EHA91" s="61"/>
      <c r="EHB91" s="61"/>
      <c r="EHC91" s="61"/>
      <c r="EHD91" s="61"/>
      <c r="EHE91" s="61"/>
      <c r="EHF91" s="61"/>
      <c r="EHG91" s="61"/>
      <c r="EHH91" s="61"/>
      <c r="EHI91" s="61"/>
      <c r="EHJ91" s="61"/>
      <c r="EHK91" s="61"/>
      <c r="EHL91" s="61"/>
      <c r="EHM91" s="61"/>
      <c r="EHN91" s="61"/>
      <c r="EHO91" s="61"/>
      <c r="EHP91" s="61"/>
      <c r="EHQ91" s="61"/>
      <c r="EHR91" s="61"/>
      <c r="EHS91" s="61"/>
      <c r="EHT91" s="61"/>
      <c r="EHU91" s="61"/>
      <c r="EHV91" s="61"/>
      <c r="EHW91" s="61"/>
      <c r="EHX91" s="61"/>
      <c r="EHY91" s="61"/>
      <c r="EHZ91" s="61"/>
      <c r="EIA91" s="61"/>
      <c r="EIB91" s="61"/>
      <c r="EIC91" s="61"/>
      <c r="EID91" s="61"/>
      <c r="EIE91" s="61"/>
      <c r="EIF91" s="61"/>
      <c r="EIG91" s="61"/>
      <c r="EIH91" s="61"/>
      <c r="EII91" s="61"/>
      <c r="EIJ91" s="61"/>
      <c r="EIK91" s="61"/>
      <c r="EIL91" s="61"/>
      <c r="EIM91" s="61"/>
      <c r="EIN91" s="61"/>
      <c r="EIO91" s="61"/>
      <c r="EIP91" s="61"/>
      <c r="EIQ91" s="61"/>
      <c r="EIR91" s="61"/>
      <c r="EIS91" s="61"/>
      <c r="EIT91" s="61"/>
      <c r="EIU91" s="61"/>
      <c r="EIV91" s="61"/>
      <c r="EIW91" s="61"/>
      <c r="EIX91" s="61"/>
      <c r="EIY91" s="61"/>
      <c r="EIZ91" s="61"/>
      <c r="EJA91" s="61"/>
      <c r="EJB91" s="61"/>
      <c r="EJC91" s="61"/>
      <c r="EJD91" s="61"/>
      <c r="EJE91" s="61"/>
      <c r="EJF91" s="61"/>
      <c r="EJG91" s="61"/>
      <c r="EJH91" s="61"/>
      <c r="EJI91" s="61"/>
      <c r="EJJ91" s="61"/>
      <c r="EJK91" s="61"/>
      <c r="EJL91" s="61"/>
      <c r="EJM91" s="61"/>
      <c r="EJN91" s="61"/>
      <c r="EJO91" s="61"/>
      <c r="EJP91" s="61"/>
      <c r="EJQ91" s="61"/>
      <c r="EJR91" s="61"/>
      <c r="EJS91" s="61"/>
      <c r="EJT91" s="61"/>
      <c r="EJU91" s="61"/>
      <c r="EJV91" s="61"/>
      <c r="EJW91" s="61"/>
      <c r="EJX91" s="61"/>
      <c r="EJY91" s="61"/>
      <c r="EJZ91" s="61"/>
      <c r="EKA91" s="61"/>
      <c r="EKB91" s="61"/>
      <c r="EKC91" s="61"/>
      <c r="EKD91" s="61"/>
      <c r="EKE91" s="61"/>
      <c r="EKF91" s="61"/>
      <c r="EKG91" s="61"/>
      <c r="EKH91" s="61"/>
      <c r="EKI91" s="61"/>
      <c r="EKJ91" s="61"/>
      <c r="EKK91" s="61"/>
      <c r="EKL91" s="61"/>
      <c r="EKM91" s="61"/>
      <c r="EKN91" s="61"/>
      <c r="EKO91" s="61"/>
      <c r="EKP91" s="61"/>
      <c r="EKQ91" s="61"/>
      <c r="EKR91" s="61"/>
      <c r="EKS91" s="61"/>
      <c r="EKT91" s="61"/>
      <c r="EKU91" s="61"/>
      <c r="EKV91" s="61"/>
      <c r="EKW91" s="61"/>
      <c r="EKX91" s="61"/>
      <c r="EKY91" s="61"/>
      <c r="EKZ91" s="61"/>
      <c r="ELA91" s="61"/>
      <c r="ELB91" s="61"/>
      <c r="ELC91" s="61"/>
      <c r="ELD91" s="61"/>
      <c r="ELE91" s="61"/>
      <c r="ELF91" s="61"/>
      <c r="ELG91" s="61"/>
      <c r="ELH91" s="61"/>
      <c r="ELI91" s="61"/>
      <c r="ELJ91" s="61"/>
      <c r="ELK91" s="61"/>
      <c r="ELL91" s="61"/>
      <c r="ELM91" s="61"/>
      <c r="ELN91" s="61"/>
      <c r="ELO91" s="61"/>
      <c r="ELP91" s="61"/>
      <c r="ELQ91" s="61"/>
      <c r="ELR91" s="61"/>
      <c r="ELS91" s="61"/>
      <c r="ELT91" s="61"/>
      <c r="ELU91" s="61"/>
      <c r="ELV91" s="61"/>
      <c r="ELW91" s="61"/>
      <c r="ELX91" s="61"/>
      <c r="ELY91" s="61"/>
      <c r="ELZ91" s="61"/>
      <c r="EMA91" s="61"/>
      <c r="EMB91" s="61"/>
      <c r="EMC91" s="61"/>
      <c r="EMD91" s="61"/>
      <c r="EME91" s="61"/>
      <c r="EMF91" s="61"/>
      <c r="EMG91" s="61"/>
      <c r="EMH91" s="61"/>
      <c r="EMI91" s="61"/>
      <c r="EMJ91" s="61"/>
      <c r="EMK91" s="61"/>
      <c r="EML91" s="61"/>
      <c r="EMM91" s="61"/>
      <c r="EMN91" s="61"/>
      <c r="EMO91" s="61"/>
      <c r="EMP91" s="61"/>
      <c r="EMQ91" s="61"/>
      <c r="EMR91" s="61"/>
      <c r="EMS91" s="61"/>
      <c r="EMT91" s="61"/>
      <c r="EMU91" s="61"/>
      <c r="EMV91" s="61"/>
      <c r="EMW91" s="61"/>
      <c r="EMX91" s="61"/>
      <c r="EMY91" s="61"/>
      <c r="EMZ91" s="61"/>
      <c r="ENA91" s="61"/>
      <c r="ENB91" s="61"/>
      <c r="ENC91" s="61"/>
      <c r="END91" s="61"/>
      <c r="ENE91" s="61"/>
      <c r="ENF91" s="61"/>
      <c r="ENG91" s="61"/>
      <c r="ENH91" s="61"/>
      <c r="ENI91" s="61"/>
      <c r="ENJ91" s="61"/>
      <c r="ENK91" s="61"/>
      <c r="ENL91" s="61"/>
      <c r="ENM91" s="61"/>
      <c r="ENN91" s="61"/>
      <c r="ENO91" s="61"/>
      <c r="ENP91" s="61"/>
      <c r="ENQ91" s="61"/>
      <c r="ENR91" s="61"/>
      <c r="ENS91" s="61"/>
      <c r="ENT91" s="61"/>
      <c r="ENU91" s="61"/>
      <c r="ENV91" s="61"/>
      <c r="ENW91" s="61"/>
      <c r="ENX91" s="61"/>
      <c r="ENY91" s="61"/>
      <c r="ENZ91" s="61"/>
      <c r="EOA91" s="61"/>
      <c r="EOB91" s="61"/>
      <c r="EOC91" s="61"/>
      <c r="EOD91" s="61"/>
      <c r="EOE91" s="61"/>
      <c r="EOF91" s="61"/>
      <c r="EOG91" s="61"/>
      <c r="EOH91" s="61"/>
      <c r="EOI91" s="61"/>
      <c r="EOJ91" s="61"/>
      <c r="EOK91" s="61"/>
      <c r="EOL91" s="61"/>
      <c r="EOM91" s="61"/>
      <c r="EON91" s="61"/>
      <c r="EOO91" s="61"/>
      <c r="EOP91" s="61"/>
      <c r="EOQ91" s="61"/>
      <c r="EOR91" s="61"/>
      <c r="EOS91" s="61"/>
      <c r="EOT91" s="61"/>
      <c r="EOU91" s="61"/>
      <c r="EOV91" s="61"/>
      <c r="EOW91" s="61"/>
      <c r="EOX91" s="61"/>
      <c r="EOY91" s="61"/>
      <c r="EOZ91" s="61"/>
      <c r="EPA91" s="61"/>
      <c r="EPB91" s="61"/>
      <c r="EPC91" s="61"/>
      <c r="EPD91" s="61"/>
      <c r="EPE91" s="61"/>
      <c r="EPF91" s="61"/>
      <c r="EPG91" s="61"/>
      <c r="EPH91" s="61"/>
      <c r="EPI91" s="61"/>
      <c r="EPJ91" s="61"/>
      <c r="EPK91" s="61"/>
      <c r="EPL91" s="61"/>
      <c r="EPM91" s="61"/>
      <c r="EPN91" s="61"/>
      <c r="EPO91" s="61"/>
      <c r="EPP91" s="61"/>
      <c r="EPQ91" s="61"/>
      <c r="EPR91" s="61"/>
      <c r="EPS91" s="61"/>
      <c r="EPT91" s="61"/>
      <c r="EPU91" s="61"/>
      <c r="EPV91" s="61"/>
      <c r="EPW91" s="61"/>
      <c r="EPX91" s="61"/>
      <c r="EPY91" s="61"/>
      <c r="EPZ91" s="61"/>
      <c r="EQA91" s="61"/>
      <c r="EQB91" s="61"/>
      <c r="EQC91" s="61"/>
      <c r="EQD91" s="61"/>
      <c r="EQE91" s="61"/>
      <c r="EQF91" s="61"/>
      <c r="EQG91" s="61"/>
      <c r="EQH91" s="61"/>
      <c r="EQI91" s="61"/>
      <c r="EQJ91" s="61"/>
      <c r="EQK91" s="61"/>
      <c r="EQL91" s="61"/>
      <c r="EQM91" s="61"/>
      <c r="EQN91" s="61"/>
      <c r="EQO91" s="61"/>
      <c r="EQP91" s="61"/>
      <c r="EQQ91" s="61"/>
      <c r="EQR91" s="61"/>
      <c r="EQS91" s="61"/>
      <c r="EQT91" s="61"/>
      <c r="EQU91" s="61"/>
      <c r="EQV91" s="61"/>
      <c r="EQW91" s="61"/>
      <c r="EQX91" s="61"/>
      <c r="EQY91" s="61"/>
      <c r="EQZ91" s="61"/>
      <c r="ERA91" s="61"/>
      <c r="ERB91" s="61"/>
      <c r="ERC91" s="61"/>
      <c r="ERD91" s="61"/>
      <c r="ERE91" s="61"/>
      <c r="ERF91" s="61"/>
      <c r="ERG91" s="61"/>
      <c r="ERH91" s="61"/>
      <c r="ERI91" s="61"/>
      <c r="ERJ91" s="61"/>
      <c r="ERK91" s="61"/>
      <c r="ERL91" s="61"/>
      <c r="ERM91" s="61"/>
      <c r="ERN91" s="61"/>
      <c r="ERO91" s="61"/>
      <c r="ERP91" s="61"/>
      <c r="ERQ91" s="61"/>
      <c r="ERR91" s="61"/>
      <c r="ERS91" s="61"/>
      <c r="ERT91" s="61"/>
      <c r="ERU91" s="61"/>
      <c r="ERV91" s="61"/>
      <c r="ERW91" s="61"/>
      <c r="ERX91" s="61"/>
      <c r="ERY91" s="61"/>
      <c r="ERZ91" s="61"/>
      <c r="ESA91" s="61"/>
      <c r="ESB91" s="61"/>
      <c r="ESC91" s="61"/>
      <c r="ESD91" s="61"/>
      <c r="ESE91" s="61"/>
      <c r="ESF91" s="61"/>
      <c r="ESG91" s="61"/>
      <c r="ESH91" s="61"/>
      <c r="ESI91" s="61"/>
      <c r="ESJ91" s="61"/>
      <c r="ESK91" s="61"/>
      <c r="ESL91" s="61"/>
      <c r="ESM91" s="61"/>
      <c r="ESN91" s="61"/>
      <c r="ESO91" s="61"/>
      <c r="ESP91" s="61"/>
      <c r="ESQ91" s="61"/>
      <c r="ESR91" s="61"/>
      <c r="ESS91" s="61"/>
      <c r="EST91" s="61"/>
      <c r="ESU91" s="61"/>
      <c r="ESV91" s="61"/>
      <c r="ESW91" s="61"/>
      <c r="ESX91" s="61"/>
      <c r="ESY91" s="61"/>
      <c r="ESZ91" s="61"/>
      <c r="ETA91" s="61"/>
      <c r="ETB91" s="61"/>
      <c r="ETC91" s="61"/>
      <c r="ETD91" s="61"/>
      <c r="ETE91" s="61"/>
      <c r="ETF91" s="61"/>
      <c r="ETG91" s="61"/>
      <c r="ETH91" s="61"/>
      <c r="ETI91" s="61"/>
      <c r="ETJ91" s="61"/>
      <c r="ETK91" s="61"/>
      <c r="ETL91" s="61"/>
      <c r="ETM91" s="61"/>
      <c r="ETN91" s="61"/>
      <c r="ETO91" s="61"/>
      <c r="ETP91" s="61"/>
      <c r="ETQ91" s="61"/>
      <c r="ETR91" s="61"/>
      <c r="ETS91" s="61"/>
      <c r="ETT91" s="61"/>
      <c r="ETU91" s="61"/>
      <c r="ETV91" s="61"/>
      <c r="ETW91" s="61"/>
      <c r="ETX91" s="61"/>
      <c r="ETY91" s="61"/>
      <c r="ETZ91" s="61"/>
      <c r="EUA91" s="61"/>
      <c r="EUB91" s="61"/>
      <c r="EUC91" s="61"/>
      <c r="EUD91" s="61"/>
      <c r="EUE91" s="61"/>
      <c r="EUF91" s="61"/>
      <c r="EUG91" s="61"/>
      <c r="EUH91" s="61"/>
      <c r="EUI91" s="61"/>
      <c r="EUJ91" s="61"/>
      <c r="EUK91" s="61"/>
      <c r="EUL91" s="61"/>
      <c r="EUM91" s="61"/>
      <c r="EUN91" s="61"/>
      <c r="EUO91" s="61"/>
      <c r="EUP91" s="61"/>
      <c r="EUQ91" s="61"/>
      <c r="EUR91" s="61"/>
      <c r="EUS91" s="61"/>
      <c r="EUT91" s="61"/>
      <c r="EUU91" s="61"/>
      <c r="EUV91" s="61"/>
      <c r="EUW91" s="61"/>
      <c r="EUX91" s="61"/>
      <c r="EUY91" s="61"/>
      <c r="EUZ91" s="61"/>
      <c r="EVA91" s="61"/>
      <c r="EVB91" s="61"/>
      <c r="EVC91" s="61"/>
      <c r="EVD91" s="61"/>
      <c r="EVE91" s="61"/>
      <c r="EVF91" s="61"/>
      <c r="EVG91" s="61"/>
      <c r="EVH91" s="61"/>
      <c r="EVI91" s="61"/>
      <c r="EVJ91" s="61"/>
      <c r="EVK91" s="61"/>
      <c r="EVL91" s="61"/>
      <c r="EVM91" s="61"/>
      <c r="EVN91" s="61"/>
      <c r="EVO91" s="61"/>
      <c r="EVP91" s="61"/>
      <c r="EVQ91" s="61"/>
      <c r="EVR91" s="61"/>
      <c r="EVS91" s="61"/>
      <c r="EVT91" s="61"/>
      <c r="EVU91" s="61"/>
      <c r="EVV91" s="61"/>
      <c r="EVW91" s="61"/>
      <c r="EVX91" s="61"/>
      <c r="EVY91" s="61"/>
      <c r="EVZ91" s="61"/>
      <c r="EWA91" s="61"/>
      <c r="EWB91" s="61"/>
      <c r="EWC91" s="61"/>
      <c r="EWD91" s="61"/>
      <c r="EWE91" s="61"/>
      <c r="EWF91" s="61"/>
      <c r="EWG91" s="61"/>
      <c r="EWH91" s="61"/>
      <c r="EWI91" s="61"/>
      <c r="EWJ91" s="61"/>
      <c r="EWK91" s="61"/>
      <c r="EWL91" s="61"/>
      <c r="EWM91" s="61"/>
      <c r="EWN91" s="61"/>
      <c r="EWO91" s="61"/>
      <c r="EWP91" s="61"/>
      <c r="EWQ91" s="61"/>
      <c r="EWR91" s="61"/>
      <c r="EWS91" s="61"/>
      <c r="EWT91" s="61"/>
      <c r="EWU91" s="61"/>
      <c r="EWV91" s="61"/>
      <c r="EWW91" s="61"/>
      <c r="EWX91" s="61"/>
      <c r="EWY91" s="61"/>
      <c r="EWZ91" s="61"/>
      <c r="EXA91" s="61"/>
      <c r="EXB91" s="61"/>
      <c r="EXC91" s="61"/>
      <c r="EXD91" s="61"/>
      <c r="EXE91" s="61"/>
      <c r="EXF91" s="61"/>
      <c r="EXG91" s="61"/>
      <c r="EXH91" s="61"/>
      <c r="EXI91" s="61"/>
      <c r="EXJ91" s="61"/>
      <c r="EXK91" s="61"/>
      <c r="EXL91" s="61"/>
      <c r="EXM91" s="61"/>
      <c r="EXN91" s="61"/>
      <c r="EXO91" s="61"/>
      <c r="EXP91" s="61"/>
      <c r="EXQ91" s="61"/>
      <c r="EXR91" s="61"/>
      <c r="EXS91" s="61"/>
      <c r="EXT91" s="61"/>
      <c r="EXU91" s="61"/>
      <c r="EXV91" s="61"/>
      <c r="EXW91" s="61"/>
      <c r="EXX91" s="61"/>
      <c r="EXY91" s="61"/>
      <c r="EXZ91" s="61"/>
      <c r="EYA91" s="61"/>
      <c r="EYB91" s="61"/>
      <c r="EYC91" s="61"/>
      <c r="EYD91" s="61"/>
      <c r="EYE91" s="61"/>
      <c r="EYF91" s="61"/>
      <c r="EYG91" s="61"/>
      <c r="EYH91" s="61"/>
      <c r="EYI91" s="61"/>
      <c r="EYJ91" s="61"/>
      <c r="EYK91" s="61"/>
      <c r="EYL91" s="61"/>
      <c r="EYM91" s="61"/>
      <c r="EYN91" s="61"/>
      <c r="EYO91" s="61"/>
      <c r="EYP91" s="61"/>
      <c r="EYQ91" s="61"/>
      <c r="EYR91" s="61"/>
      <c r="EYS91" s="61"/>
      <c r="EYT91" s="61"/>
      <c r="EYU91" s="61"/>
      <c r="EYV91" s="61"/>
      <c r="EYW91" s="61"/>
      <c r="EYX91" s="61"/>
      <c r="EYY91" s="61"/>
      <c r="EYZ91" s="61"/>
      <c r="EZA91" s="61"/>
      <c r="EZB91" s="61"/>
      <c r="EZC91" s="61"/>
      <c r="EZD91" s="61"/>
      <c r="EZE91" s="61"/>
      <c r="EZF91" s="61"/>
      <c r="EZG91" s="61"/>
      <c r="EZH91" s="61"/>
      <c r="EZI91" s="61"/>
      <c r="EZJ91" s="61"/>
      <c r="EZK91" s="61"/>
      <c r="EZL91" s="61"/>
      <c r="EZM91" s="61"/>
      <c r="EZN91" s="61"/>
      <c r="EZO91" s="61"/>
      <c r="EZP91" s="61"/>
      <c r="EZQ91" s="61"/>
      <c r="EZR91" s="61"/>
      <c r="EZS91" s="61"/>
      <c r="EZT91" s="61"/>
      <c r="EZU91" s="61"/>
      <c r="EZV91" s="61"/>
      <c r="EZW91" s="61"/>
      <c r="EZX91" s="61"/>
      <c r="EZY91" s="61"/>
      <c r="EZZ91" s="61"/>
      <c r="FAA91" s="61"/>
      <c r="FAB91" s="61"/>
      <c r="FAC91" s="61"/>
      <c r="FAD91" s="61"/>
      <c r="FAE91" s="61"/>
      <c r="FAF91" s="61"/>
      <c r="FAG91" s="61"/>
      <c r="FAH91" s="61"/>
      <c r="FAI91" s="61"/>
      <c r="FAJ91" s="61"/>
      <c r="FAK91" s="61"/>
      <c r="FAL91" s="61"/>
      <c r="FAM91" s="61"/>
      <c r="FAN91" s="61"/>
      <c r="FAO91" s="61"/>
      <c r="FAP91" s="61"/>
      <c r="FAQ91" s="61"/>
      <c r="FAR91" s="61"/>
      <c r="FAS91" s="61"/>
      <c r="FAT91" s="61"/>
      <c r="FAU91" s="61"/>
      <c r="FAV91" s="61"/>
      <c r="FAW91" s="61"/>
      <c r="FAX91" s="61"/>
      <c r="FAY91" s="61"/>
      <c r="FAZ91" s="61"/>
      <c r="FBA91" s="61"/>
      <c r="FBB91" s="61"/>
      <c r="FBC91" s="61"/>
      <c r="FBD91" s="61"/>
      <c r="FBE91" s="61"/>
      <c r="FBF91" s="61"/>
      <c r="FBG91" s="61"/>
      <c r="FBH91" s="61"/>
      <c r="FBI91" s="61"/>
      <c r="FBJ91" s="61"/>
      <c r="FBK91" s="61"/>
      <c r="FBL91" s="61"/>
      <c r="FBM91" s="61"/>
      <c r="FBN91" s="61"/>
      <c r="FBO91" s="61"/>
      <c r="FBP91" s="61"/>
      <c r="FBQ91" s="61"/>
      <c r="FBR91" s="61"/>
      <c r="FBS91" s="61"/>
      <c r="FBT91" s="61"/>
      <c r="FBU91" s="61"/>
      <c r="FBV91" s="61"/>
      <c r="FBW91" s="61"/>
      <c r="FBX91" s="61"/>
      <c r="FBY91" s="61"/>
      <c r="FBZ91" s="61"/>
      <c r="FCA91" s="61"/>
      <c r="FCB91" s="61"/>
      <c r="FCC91" s="61"/>
      <c r="FCD91" s="61"/>
      <c r="FCE91" s="61"/>
      <c r="FCF91" s="61"/>
      <c r="FCG91" s="61"/>
      <c r="FCH91" s="61"/>
      <c r="FCI91" s="61"/>
      <c r="FCJ91" s="61"/>
      <c r="FCK91" s="61"/>
      <c r="FCL91" s="61"/>
      <c r="FCM91" s="61"/>
      <c r="FCN91" s="61"/>
      <c r="FCO91" s="61"/>
      <c r="FCP91" s="61"/>
      <c r="FCQ91" s="61"/>
      <c r="FCR91" s="61"/>
      <c r="FCS91" s="61"/>
      <c r="FCT91" s="61"/>
      <c r="FCU91" s="61"/>
      <c r="FCV91" s="61"/>
      <c r="FCW91" s="61"/>
      <c r="FCX91" s="61"/>
      <c r="FCY91" s="61"/>
      <c r="FCZ91" s="61"/>
      <c r="FDA91" s="61"/>
      <c r="FDB91" s="61"/>
      <c r="FDC91" s="61"/>
      <c r="FDD91" s="61"/>
      <c r="FDE91" s="61"/>
      <c r="FDF91" s="61"/>
      <c r="FDG91" s="61"/>
      <c r="FDH91" s="61"/>
      <c r="FDI91" s="61"/>
      <c r="FDJ91" s="61"/>
      <c r="FDK91" s="61"/>
      <c r="FDL91" s="61"/>
      <c r="FDM91" s="61"/>
      <c r="FDN91" s="61"/>
      <c r="FDO91" s="61"/>
      <c r="FDP91" s="61"/>
      <c r="FDQ91" s="61"/>
      <c r="FDR91" s="61"/>
      <c r="FDS91" s="61"/>
      <c r="FDT91" s="61"/>
      <c r="FDU91" s="61"/>
      <c r="FDV91" s="61"/>
      <c r="FDW91" s="61"/>
      <c r="FDX91" s="61"/>
      <c r="FDY91" s="61"/>
      <c r="FDZ91" s="61"/>
      <c r="FEA91" s="61"/>
      <c r="FEB91" s="61"/>
      <c r="FEC91" s="61"/>
      <c r="FED91" s="61"/>
      <c r="FEE91" s="61"/>
      <c r="FEF91" s="61"/>
      <c r="FEG91" s="61"/>
      <c r="FEH91" s="61"/>
      <c r="FEI91" s="61"/>
      <c r="FEJ91" s="61"/>
      <c r="FEK91" s="61"/>
      <c r="FEL91" s="61"/>
      <c r="FEM91" s="61"/>
      <c r="FEN91" s="61"/>
      <c r="FEO91" s="61"/>
      <c r="FEP91" s="61"/>
      <c r="FEQ91" s="61"/>
      <c r="FER91" s="61"/>
      <c r="FES91" s="61"/>
      <c r="FET91" s="61"/>
      <c r="FEU91" s="61"/>
      <c r="FEV91" s="61"/>
      <c r="FEW91" s="61"/>
      <c r="FEX91" s="61"/>
      <c r="FEY91" s="61"/>
      <c r="FEZ91" s="61"/>
      <c r="FFA91" s="61"/>
      <c r="FFB91" s="61"/>
      <c r="FFC91" s="61"/>
      <c r="FFD91" s="61"/>
      <c r="FFE91" s="61"/>
      <c r="FFF91" s="61"/>
      <c r="FFG91" s="61"/>
      <c r="FFH91" s="61"/>
      <c r="FFI91" s="61"/>
      <c r="FFJ91" s="61"/>
      <c r="FFK91" s="61"/>
      <c r="FFL91" s="61"/>
      <c r="FFM91" s="61"/>
      <c r="FFN91" s="61"/>
      <c r="FFO91" s="61"/>
      <c r="FFP91" s="61"/>
      <c r="FFQ91" s="61"/>
      <c r="FFR91" s="61"/>
      <c r="FFS91" s="61"/>
      <c r="FFT91" s="61"/>
      <c r="FFU91" s="61"/>
      <c r="FFV91" s="61"/>
      <c r="FFW91" s="61"/>
      <c r="FFX91" s="61"/>
      <c r="FFY91" s="61"/>
      <c r="FFZ91" s="61"/>
      <c r="FGA91" s="61"/>
      <c r="FGB91" s="61"/>
      <c r="FGC91" s="61"/>
      <c r="FGD91" s="61"/>
      <c r="FGE91" s="61"/>
      <c r="FGF91" s="61"/>
      <c r="FGG91" s="61"/>
      <c r="FGH91" s="61"/>
      <c r="FGI91" s="61"/>
      <c r="FGJ91" s="61"/>
      <c r="FGK91" s="61"/>
      <c r="FGL91" s="61"/>
      <c r="FGM91" s="61"/>
      <c r="FGN91" s="61"/>
      <c r="FGO91" s="61"/>
      <c r="FGP91" s="61"/>
      <c r="FGQ91" s="61"/>
      <c r="FGR91" s="61"/>
      <c r="FGS91" s="61"/>
      <c r="FGT91" s="61"/>
      <c r="FGU91" s="61"/>
      <c r="FGV91" s="61"/>
      <c r="FGW91" s="61"/>
      <c r="FGX91" s="61"/>
      <c r="FGY91" s="61"/>
      <c r="FGZ91" s="61"/>
      <c r="FHA91" s="61"/>
      <c r="FHB91" s="61"/>
      <c r="FHC91" s="61"/>
      <c r="FHD91" s="61"/>
      <c r="FHE91" s="61"/>
      <c r="FHF91" s="61"/>
      <c r="FHG91" s="61"/>
      <c r="FHH91" s="61"/>
      <c r="FHI91" s="61"/>
      <c r="FHJ91" s="61"/>
      <c r="FHK91" s="61"/>
      <c r="FHL91" s="61"/>
      <c r="FHM91" s="61"/>
      <c r="FHN91" s="61"/>
      <c r="FHO91" s="61"/>
      <c r="FHP91" s="61"/>
      <c r="FHQ91" s="61"/>
      <c r="FHR91" s="61"/>
      <c r="FHS91" s="61"/>
      <c r="FHT91" s="61"/>
      <c r="FHU91" s="61"/>
      <c r="FHV91" s="61"/>
      <c r="FHW91" s="61"/>
      <c r="FHX91" s="61"/>
      <c r="FHY91" s="61"/>
      <c r="FHZ91" s="61"/>
      <c r="FIA91" s="61"/>
      <c r="FIB91" s="61"/>
      <c r="FIC91" s="61"/>
      <c r="FID91" s="61"/>
      <c r="FIE91" s="61"/>
      <c r="FIF91" s="61"/>
      <c r="FIG91" s="61"/>
      <c r="FIH91" s="61"/>
      <c r="FII91" s="61"/>
      <c r="FIJ91" s="61"/>
      <c r="FIK91" s="61"/>
      <c r="FIL91" s="61"/>
      <c r="FIM91" s="61"/>
      <c r="FIN91" s="61"/>
      <c r="FIO91" s="61"/>
      <c r="FIP91" s="61"/>
      <c r="FIQ91" s="61"/>
      <c r="FIR91" s="61"/>
      <c r="FIS91" s="61"/>
      <c r="FIT91" s="61"/>
      <c r="FIU91" s="61"/>
      <c r="FIV91" s="61"/>
      <c r="FIW91" s="61"/>
      <c r="FIX91" s="61"/>
      <c r="FIY91" s="61"/>
      <c r="FIZ91" s="61"/>
      <c r="FJA91" s="61"/>
      <c r="FJB91" s="61"/>
      <c r="FJC91" s="61"/>
      <c r="FJD91" s="61"/>
      <c r="FJE91" s="61"/>
      <c r="FJF91" s="61"/>
      <c r="FJG91" s="61"/>
      <c r="FJH91" s="61"/>
      <c r="FJI91" s="61"/>
      <c r="FJJ91" s="61"/>
      <c r="FJK91" s="61"/>
      <c r="FJL91" s="61"/>
      <c r="FJM91" s="61"/>
      <c r="FJN91" s="61"/>
      <c r="FJO91" s="61"/>
      <c r="FJP91" s="61"/>
      <c r="FJQ91" s="61"/>
      <c r="FJR91" s="61"/>
      <c r="FJS91" s="61"/>
      <c r="FJT91" s="61"/>
      <c r="FJU91" s="61"/>
      <c r="FJV91" s="61"/>
      <c r="FJW91" s="61"/>
      <c r="FJX91" s="61"/>
      <c r="FJY91" s="61"/>
      <c r="FJZ91" s="61"/>
      <c r="FKA91" s="61"/>
      <c r="FKB91" s="61"/>
      <c r="FKC91" s="61"/>
      <c r="FKD91" s="61"/>
      <c r="FKE91" s="61"/>
      <c r="FKF91" s="61"/>
      <c r="FKG91" s="61"/>
      <c r="FKH91" s="61"/>
      <c r="FKI91" s="61"/>
      <c r="FKJ91" s="61"/>
      <c r="FKK91" s="61"/>
      <c r="FKL91" s="61"/>
      <c r="FKM91" s="61"/>
      <c r="FKN91" s="61"/>
      <c r="FKO91" s="61"/>
      <c r="FKP91" s="61"/>
      <c r="FKQ91" s="61"/>
      <c r="FKR91" s="61"/>
      <c r="FKS91" s="61"/>
      <c r="FKT91" s="61"/>
      <c r="FKU91" s="61"/>
      <c r="FKV91" s="61"/>
      <c r="FKW91" s="61"/>
      <c r="FKX91" s="61"/>
      <c r="FKY91" s="61"/>
      <c r="FKZ91" s="61"/>
      <c r="FLA91" s="61"/>
      <c r="FLB91" s="61"/>
      <c r="FLC91" s="61"/>
      <c r="FLD91" s="61"/>
      <c r="FLE91" s="61"/>
      <c r="FLF91" s="61"/>
      <c r="FLG91" s="61"/>
      <c r="FLH91" s="61"/>
      <c r="FLI91" s="61"/>
      <c r="FLJ91" s="61"/>
      <c r="FLK91" s="61"/>
      <c r="FLL91" s="61"/>
      <c r="FLM91" s="61"/>
      <c r="FLN91" s="61"/>
      <c r="FLO91" s="61"/>
      <c r="FLP91" s="61"/>
      <c r="FLQ91" s="61"/>
      <c r="FLR91" s="61"/>
      <c r="FLS91" s="61"/>
      <c r="FLT91" s="61"/>
      <c r="FLU91" s="61"/>
      <c r="FLV91" s="61"/>
      <c r="FLW91" s="61"/>
      <c r="FLX91" s="61"/>
      <c r="FLY91" s="61"/>
      <c r="FLZ91" s="61"/>
      <c r="FMA91" s="61"/>
      <c r="FMB91" s="61"/>
      <c r="FMC91" s="61"/>
      <c r="FMD91" s="61"/>
      <c r="FME91" s="61"/>
      <c r="FMF91" s="61"/>
      <c r="FMG91" s="61"/>
      <c r="FMH91" s="61"/>
      <c r="FMI91" s="61"/>
      <c r="FMJ91" s="61"/>
      <c r="FMK91" s="61"/>
      <c r="FML91" s="61"/>
      <c r="FMM91" s="61"/>
      <c r="FMN91" s="61"/>
      <c r="FMO91" s="61"/>
      <c r="FMP91" s="61"/>
      <c r="FMQ91" s="61"/>
      <c r="FMR91" s="61"/>
      <c r="FMS91" s="61"/>
      <c r="FMT91" s="61"/>
      <c r="FMU91" s="61"/>
      <c r="FMV91" s="61"/>
      <c r="FMW91" s="61"/>
      <c r="FMX91" s="61"/>
      <c r="FMY91" s="61"/>
      <c r="FMZ91" s="61"/>
      <c r="FNA91" s="61"/>
      <c r="FNB91" s="61"/>
      <c r="FNC91" s="61"/>
      <c r="FND91" s="61"/>
      <c r="FNE91" s="61"/>
      <c r="FNF91" s="61"/>
      <c r="FNG91" s="61"/>
      <c r="FNH91" s="61"/>
      <c r="FNI91" s="61"/>
      <c r="FNJ91" s="61"/>
      <c r="FNK91" s="61"/>
      <c r="FNL91" s="61"/>
      <c r="FNM91" s="61"/>
      <c r="FNN91" s="61"/>
      <c r="FNO91" s="61"/>
      <c r="FNP91" s="61"/>
      <c r="FNQ91" s="61"/>
      <c r="FNR91" s="61"/>
      <c r="FNS91" s="61"/>
      <c r="FNT91" s="61"/>
      <c r="FNU91" s="61"/>
      <c r="FNV91" s="61"/>
      <c r="FNW91" s="61"/>
      <c r="FNX91" s="61"/>
      <c r="FNY91" s="61"/>
      <c r="FNZ91" s="61"/>
      <c r="FOA91" s="61"/>
      <c r="FOB91" s="61"/>
      <c r="FOC91" s="61"/>
      <c r="FOD91" s="61"/>
      <c r="FOE91" s="61"/>
      <c r="FOF91" s="61"/>
      <c r="FOG91" s="61"/>
      <c r="FOH91" s="61"/>
      <c r="FOI91" s="61"/>
      <c r="FOJ91" s="61"/>
      <c r="FOK91" s="61"/>
      <c r="FOL91" s="61"/>
      <c r="FOM91" s="61"/>
      <c r="FON91" s="61"/>
      <c r="FOO91" s="61"/>
      <c r="FOP91" s="61"/>
      <c r="FOQ91" s="61"/>
      <c r="FOR91" s="61"/>
      <c r="FOS91" s="61"/>
      <c r="FOT91" s="61"/>
      <c r="FOU91" s="61"/>
      <c r="FOV91" s="61"/>
      <c r="FOW91" s="61"/>
      <c r="FOX91" s="61"/>
      <c r="FOY91" s="61"/>
      <c r="FOZ91" s="61"/>
      <c r="FPA91" s="61"/>
      <c r="FPB91" s="61"/>
      <c r="FPC91" s="61"/>
      <c r="FPD91" s="61"/>
      <c r="FPE91" s="61"/>
      <c r="FPF91" s="61"/>
      <c r="FPG91" s="61"/>
      <c r="FPH91" s="61"/>
      <c r="FPI91" s="61"/>
      <c r="FPJ91" s="61"/>
      <c r="FPK91" s="61"/>
      <c r="FPL91" s="61"/>
      <c r="FPM91" s="61"/>
      <c r="FPN91" s="61"/>
      <c r="FPO91" s="61"/>
      <c r="FPP91" s="61"/>
      <c r="FPQ91" s="61"/>
      <c r="FPR91" s="61"/>
      <c r="FPS91" s="61"/>
      <c r="FPT91" s="61"/>
      <c r="FPU91" s="61"/>
      <c r="FPV91" s="61"/>
      <c r="FPW91" s="61"/>
      <c r="FPX91" s="61"/>
      <c r="FPY91" s="61"/>
      <c r="FPZ91" s="61"/>
      <c r="FQA91" s="61"/>
      <c r="FQB91" s="61"/>
      <c r="FQC91" s="61"/>
      <c r="FQD91" s="61"/>
      <c r="FQE91" s="61"/>
      <c r="FQF91" s="61"/>
      <c r="FQG91" s="61"/>
      <c r="FQH91" s="61"/>
      <c r="FQI91" s="61"/>
      <c r="FQJ91" s="61"/>
      <c r="FQK91" s="61"/>
      <c r="FQL91" s="61"/>
      <c r="FQM91" s="61"/>
      <c r="FQN91" s="61"/>
      <c r="FQO91" s="61"/>
      <c r="FQP91" s="61"/>
      <c r="FQQ91" s="61"/>
      <c r="FQR91" s="61"/>
      <c r="FQS91" s="61"/>
      <c r="FQT91" s="61"/>
      <c r="FQU91" s="61"/>
      <c r="FQV91" s="61"/>
      <c r="FQW91" s="61"/>
      <c r="FQX91" s="61"/>
      <c r="FQY91" s="61"/>
      <c r="FQZ91" s="61"/>
      <c r="FRA91" s="61"/>
      <c r="FRB91" s="61"/>
      <c r="FRC91" s="61"/>
      <c r="FRD91" s="61"/>
      <c r="FRE91" s="61"/>
      <c r="FRF91" s="61"/>
      <c r="FRG91" s="61"/>
      <c r="FRH91" s="61"/>
      <c r="FRI91" s="61"/>
      <c r="FRJ91" s="61"/>
      <c r="FRK91" s="61"/>
      <c r="FRL91" s="61"/>
      <c r="FRM91" s="61"/>
      <c r="FRN91" s="61"/>
      <c r="FRO91" s="61"/>
      <c r="FRP91" s="61"/>
      <c r="FRQ91" s="61"/>
      <c r="FRR91" s="61"/>
      <c r="FRS91" s="61"/>
      <c r="FRT91" s="61"/>
      <c r="FRU91" s="61"/>
      <c r="FRV91" s="61"/>
      <c r="FRW91" s="61"/>
      <c r="FRX91" s="61"/>
      <c r="FRY91" s="61"/>
      <c r="FRZ91" s="61"/>
      <c r="FSA91" s="61"/>
      <c r="FSB91" s="61"/>
      <c r="FSC91" s="61"/>
      <c r="FSD91" s="61"/>
      <c r="FSE91" s="61"/>
      <c r="FSF91" s="61"/>
      <c r="FSG91" s="61"/>
      <c r="FSH91" s="61"/>
      <c r="FSI91" s="61"/>
      <c r="FSJ91" s="61"/>
      <c r="FSK91" s="61"/>
      <c r="FSL91" s="61"/>
      <c r="FSM91" s="61"/>
      <c r="FSN91" s="61"/>
      <c r="FSO91" s="61"/>
      <c r="FSP91" s="61"/>
      <c r="FSQ91" s="61"/>
      <c r="FSR91" s="61"/>
      <c r="FSS91" s="61"/>
      <c r="FST91" s="61"/>
      <c r="FSU91" s="61"/>
      <c r="FSV91" s="61"/>
      <c r="FSW91" s="61"/>
      <c r="FSX91" s="61"/>
      <c r="FSY91" s="61"/>
      <c r="FSZ91" s="61"/>
      <c r="FTA91" s="61"/>
      <c r="FTB91" s="61"/>
      <c r="FTC91" s="61"/>
      <c r="FTD91" s="61"/>
      <c r="FTE91" s="61"/>
      <c r="FTF91" s="61"/>
      <c r="FTG91" s="61"/>
      <c r="FTH91" s="61"/>
      <c r="FTI91" s="61"/>
      <c r="FTJ91" s="61"/>
      <c r="FTK91" s="61"/>
      <c r="FTL91" s="61"/>
      <c r="FTM91" s="61"/>
      <c r="FTN91" s="61"/>
      <c r="FTO91" s="61"/>
      <c r="FTP91" s="61"/>
      <c r="FTQ91" s="61"/>
      <c r="FTR91" s="61"/>
      <c r="FTS91" s="61"/>
      <c r="FTT91" s="61"/>
      <c r="FTU91" s="61"/>
      <c r="FTV91" s="61"/>
      <c r="FTW91" s="61"/>
      <c r="FTX91" s="61"/>
      <c r="FTY91" s="61"/>
      <c r="FTZ91" s="61"/>
      <c r="FUA91" s="61"/>
      <c r="FUB91" s="61"/>
      <c r="FUC91" s="61"/>
      <c r="FUD91" s="61"/>
      <c r="FUE91" s="61"/>
      <c r="FUF91" s="61"/>
      <c r="FUG91" s="61"/>
      <c r="FUH91" s="61"/>
      <c r="FUI91" s="61"/>
      <c r="FUJ91" s="61"/>
      <c r="FUK91" s="61"/>
      <c r="FUL91" s="61"/>
      <c r="FUM91" s="61"/>
      <c r="FUN91" s="61"/>
      <c r="FUO91" s="61"/>
      <c r="FUP91" s="61"/>
      <c r="FUQ91" s="61"/>
      <c r="FUR91" s="61"/>
      <c r="FUS91" s="61"/>
      <c r="FUT91" s="61"/>
      <c r="FUU91" s="61"/>
      <c r="FUV91" s="61"/>
      <c r="FUW91" s="61"/>
      <c r="FUX91" s="61"/>
      <c r="FUY91" s="61"/>
      <c r="FUZ91" s="61"/>
      <c r="FVA91" s="61"/>
      <c r="FVB91" s="61"/>
      <c r="FVC91" s="61"/>
      <c r="FVD91" s="61"/>
      <c r="FVE91" s="61"/>
      <c r="FVF91" s="61"/>
      <c r="FVG91" s="61"/>
      <c r="FVH91" s="61"/>
      <c r="FVI91" s="61"/>
      <c r="FVJ91" s="61"/>
      <c r="FVK91" s="61"/>
      <c r="FVL91" s="61"/>
      <c r="FVM91" s="61"/>
      <c r="FVN91" s="61"/>
      <c r="FVO91" s="61"/>
      <c r="FVP91" s="61"/>
      <c r="FVQ91" s="61"/>
      <c r="FVR91" s="61"/>
      <c r="FVS91" s="61"/>
      <c r="FVT91" s="61"/>
      <c r="FVU91" s="61"/>
      <c r="FVV91" s="61"/>
      <c r="FVW91" s="61"/>
      <c r="FVX91" s="61"/>
      <c r="FVY91" s="61"/>
      <c r="FVZ91" s="61"/>
      <c r="FWA91" s="61"/>
      <c r="FWB91" s="61"/>
      <c r="FWC91" s="61"/>
      <c r="FWD91" s="61"/>
      <c r="FWE91" s="61"/>
      <c r="FWF91" s="61"/>
      <c r="FWG91" s="61"/>
      <c r="FWH91" s="61"/>
      <c r="FWI91" s="61"/>
      <c r="FWJ91" s="61"/>
      <c r="FWK91" s="61"/>
      <c r="FWL91" s="61"/>
      <c r="FWM91" s="61"/>
      <c r="FWN91" s="61"/>
      <c r="FWO91" s="61"/>
      <c r="FWP91" s="61"/>
      <c r="FWQ91" s="61"/>
      <c r="FWR91" s="61"/>
      <c r="FWS91" s="61"/>
      <c r="FWT91" s="61"/>
      <c r="FWU91" s="61"/>
      <c r="FWV91" s="61"/>
      <c r="FWW91" s="61"/>
      <c r="FWX91" s="61"/>
      <c r="FWY91" s="61"/>
      <c r="FWZ91" s="61"/>
      <c r="FXA91" s="61"/>
      <c r="FXB91" s="61"/>
      <c r="FXC91" s="61"/>
      <c r="FXD91" s="61"/>
      <c r="FXE91" s="61"/>
      <c r="FXF91" s="61"/>
      <c r="FXG91" s="61"/>
      <c r="FXH91" s="61"/>
      <c r="FXI91" s="61"/>
      <c r="FXJ91" s="61"/>
      <c r="FXK91" s="61"/>
      <c r="FXL91" s="61"/>
      <c r="FXM91" s="61"/>
      <c r="FXN91" s="61"/>
      <c r="FXO91" s="61"/>
      <c r="FXP91" s="61"/>
      <c r="FXQ91" s="61"/>
      <c r="FXR91" s="61"/>
      <c r="FXS91" s="61"/>
      <c r="FXT91" s="61"/>
      <c r="FXU91" s="61"/>
      <c r="FXV91" s="61"/>
      <c r="FXW91" s="61"/>
      <c r="FXX91" s="61"/>
      <c r="FXY91" s="61"/>
      <c r="FXZ91" s="61"/>
      <c r="FYA91" s="61"/>
      <c r="FYB91" s="61"/>
      <c r="FYC91" s="61"/>
      <c r="FYD91" s="61"/>
      <c r="FYE91" s="61"/>
      <c r="FYF91" s="61"/>
      <c r="FYG91" s="61"/>
      <c r="FYH91" s="61"/>
      <c r="FYI91" s="61"/>
      <c r="FYJ91" s="61"/>
      <c r="FYK91" s="61"/>
      <c r="FYL91" s="61"/>
      <c r="FYM91" s="61"/>
      <c r="FYN91" s="61"/>
      <c r="FYO91" s="61"/>
      <c r="FYP91" s="61"/>
      <c r="FYQ91" s="61"/>
      <c r="FYR91" s="61"/>
      <c r="FYS91" s="61"/>
      <c r="FYT91" s="61"/>
      <c r="FYU91" s="61"/>
      <c r="FYV91" s="61"/>
      <c r="FYW91" s="61"/>
      <c r="FYX91" s="61"/>
      <c r="FYY91" s="61"/>
      <c r="FYZ91" s="61"/>
      <c r="FZA91" s="61"/>
      <c r="FZB91" s="61"/>
      <c r="FZC91" s="61"/>
      <c r="FZD91" s="61"/>
      <c r="FZE91" s="61"/>
      <c r="FZF91" s="61"/>
      <c r="FZG91" s="61"/>
      <c r="FZH91" s="61"/>
      <c r="FZI91" s="61"/>
      <c r="FZJ91" s="61"/>
      <c r="FZK91" s="61"/>
      <c r="FZL91" s="61"/>
      <c r="FZM91" s="61"/>
      <c r="FZN91" s="61"/>
      <c r="FZO91" s="61"/>
      <c r="FZP91" s="61"/>
      <c r="FZQ91" s="61"/>
      <c r="FZR91" s="61"/>
      <c r="FZS91" s="61"/>
      <c r="FZT91" s="61"/>
      <c r="FZU91" s="61"/>
      <c r="FZV91" s="61"/>
      <c r="FZW91" s="61"/>
      <c r="FZX91" s="61"/>
      <c r="FZY91" s="61"/>
      <c r="FZZ91" s="61"/>
      <c r="GAA91" s="61"/>
      <c r="GAB91" s="61"/>
      <c r="GAC91" s="61"/>
      <c r="GAD91" s="61"/>
      <c r="GAE91" s="61"/>
      <c r="GAF91" s="61"/>
      <c r="GAG91" s="61"/>
      <c r="GAH91" s="61"/>
      <c r="GAI91" s="61"/>
      <c r="GAJ91" s="61"/>
      <c r="GAK91" s="61"/>
      <c r="GAL91" s="61"/>
      <c r="GAM91" s="61"/>
      <c r="GAN91" s="61"/>
      <c r="GAO91" s="61"/>
      <c r="GAP91" s="61"/>
      <c r="GAQ91" s="61"/>
      <c r="GAR91" s="61"/>
      <c r="GAS91" s="61"/>
      <c r="GAT91" s="61"/>
      <c r="GAU91" s="61"/>
      <c r="GAV91" s="61"/>
      <c r="GAW91" s="61"/>
      <c r="GAX91" s="61"/>
      <c r="GAY91" s="61"/>
      <c r="GAZ91" s="61"/>
      <c r="GBA91" s="61"/>
      <c r="GBB91" s="61"/>
      <c r="GBC91" s="61"/>
      <c r="GBD91" s="61"/>
      <c r="GBE91" s="61"/>
      <c r="GBF91" s="61"/>
      <c r="GBG91" s="61"/>
      <c r="GBH91" s="61"/>
      <c r="GBI91" s="61"/>
      <c r="GBJ91" s="61"/>
      <c r="GBK91" s="61"/>
      <c r="GBL91" s="61"/>
      <c r="GBM91" s="61"/>
      <c r="GBN91" s="61"/>
      <c r="GBO91" s="61"/>
      <c r="GBP91" s="61"/>
      <c r="GBQ91" s="61"/>
      <c r="GBR91" s="61"/>
      <c r="GBS91" s="61"/>
      <c r="GBT91" s="61"/>
      <c r="GBU91" s="61"/>
      <c r="GBV91" s="61"/>
      <c r="GBW91" s="61"/>
      <c r="GBX91" s="61"/>
      <c r="GBY91" s="61"/>
      <c r="GBZ91" s="61"/>
      <c r="GCA91" s="61"/>
      <c r="GCB91" s="61"/>
      <c r="GCC91" s="61"/>
      <c r="GCD91" s="61"/>
      <c r="GCE91" s="61"/>
      <c r="GCF91" s="61"/>
      <c r="GCG91" s="61"/>
      <c r="GCH91" s="61"/>
      <c r="GCI91" s="61"/>
      <c r="GCJ91" s="61"/>
      <c r="GCK91" s="61"/>
      <c r="GCL91" s="61"/>
      <c r="GCM91" s="61"/>
      <c r="GCN91" s="61"/>
      <c r="GCO91" s="61"/>
      <c r="GCP91" s="61"/>
      <c r="GCQ91" s="61"/>
      <c r="GCR91" s="61"/>
      <c r="GCS91" s="61"/>
      <c r="GCT91" s="61"/>
      <c r="GCU91" s="61"/>
      <c r="GCV91" s="61"/>
      <c r="GCW91" s="61"/>
      <c r="GCX91" s="61"/>
      <c r="GCY91" s="61"/>
      <c r="GCZ91" s="61"/>
      <c r="GDA91" s="61"/>
      <c r="GDB91" s="61"/>
      <c r="GDC91" s="61"/>
      <c r="GDD91" s="61"/>
      <c r="GDE91" s="61"/>
      <c r="GDF91" s="61"/>
      <c r="GDG91" s="61"/>
      <c r="GDH91" s="61"/>
      <c r="GDI91" s="61"/>
      <c r="GDJ91" s="61"/>
      <c r="GDK91" s="61"/>
      <c r="GDL91" s="61"/>
      <c r="GDM91" s="61"/>
      <c r="GDN91" s="61"/>
      <c r="GDO91" s="61"/>
      <c r="GDP91" s="61"/>
      <c r="GDQ91" s="61"/>
      <c r="GDR91" s="61"/>
      <c r="GDS91" s="61"/>
      <c r="GDT91" s="61"/>
      <c r="GDU91" s="61"/>
      <c r="GDV91" s="61"/>
      <c r="GDW91" s="61"/>
      <c r="GDX91" s="61"/>
      <c r="GDY91" s="61"/>
      <c r="GDZ91" s="61"/>
      <c r="GEA91" s="61"/>
      <c r="GEB91" s="61"/>
      <c r="GEC91" s="61"/>
      <c r="GED91" s="61"/>
      <c r="GEE91" s="61"/>
      <c r="GEF91" s="61"/>
      <c r="GEG91" s="61"/>
      <c r="GEH91" s="61"/>
      <c r="GEI91" s="61"/>
      <c r="GEJ91" s="61"/>
      <c r="GEK91" s="61"/>
      <c r="GEL91" s="61"/>
      <c r="GEM91" s="61"/>
      <c r="GEN91" s="61"/>
      <c r="GEO91" s="61"/>
      <c r="GEP91" s="61"/>
      <c r="GEQ91" s="61"/>
      <c r="GER91" s="61"/>
      <c r="GES91" s="61"/>
      <c r="GET91" s="61"/>
      <c r="GEU91" s="61"/>
      <c r="GEV91" s="61"/>
      <c r="GEW91" s="61"/>
      <c r="GEX91" s="61"/>
      <c r="GEY91" s="61"/>
      <c r="GEZ91" s="61"/>
      <c r="GFA91" s="61"/>
      <c r="GFB91" s="61"/>
      <c r="GFC91" s="61"/>
      <c r="GFD91" s="61"/>
      <c r="GFE91" s="61"/>
      <c r="GFF91" s="61"/>
      <c r="GFG91" s="61"/>
      <c r="GFH91" s="61"/>
      <c r="GFI91" s="61"/>
      <c r="GFJ91" s="61"/>
      <c r="GFK91" s="61"/>
      <c r="GFL91" s="61"/>
      <c r="GFM91" s="61"/>
      <c r="GFN91" s="61"/>
      <c r="GFO91" s="61"/>
      <c r="GFP91" s="61"/>
      <c r="GFQ91" s="61"/>
      <c r="GFR91" s="61"/>
      <c r="GFS91" s="61"/>
      <c r="GFT91" s="61"/>
      <c r="GFU91" s="61"/>
      <c r="GFV91" s="61"/>
      <c r="GFW91" s="61"/>
      <c r="GFX91" s="61"/>
      <c r="GFY91" s="61"/>
      <c r="GFZ91" s="61"/>
      <c r="GGA91" s="61"/>
      <c r="GGB91" s="61"/>
      <c r="GGC91" s="61"/>
      <c r="GGD91" s="61"/>
      <c r="GGE91" s="61"/>
      <c r="GGF91" s="61"/>
      <c r="GGG91" s="61"/>
      <c r="GGH91" s="61"/>
      <c r="GGI91" s="61"/>
      <c r="GGJ91" s="61"/>
      <c r="GGK91" s="61"/>
      <c r="GGL91" s="61"/>
      <c r="GGM91" s="61"/>
      <c r="GGN91" s="61"/>
      <c r="GGO91" s="61"/>
      <c r="GGP91" s="61"/>
      <c r="GGQ91" s="61"/>
      <c r="GGR91" s="61"/>
      <c r="GGS91" s="61"/>
      <c r="GGT91" s="61"/>
      <c r="GGU91" s="61"/>
      <c r="GGV91" s="61"/>
      <c r="GGW91" s="61"/>
      <c r="GGX91" s="61"/>
      <c r="GGY91" s="61"/>
      <c r="GGZ91" s="61"/>
      <c r="GHA91" s="61"/>
      <c r="GHB91" s="61"/>
      <c r="GHC91" s="61"/>
      <c r="GHD91" s="61"/>
      <c r="GHE91" s="61"/>
      <c r="GHF91" s="61"/>
      <c r="GHG91" s="61"/>
      <c r="GHH91" s="61"/>
      <c r="GHI91" s="61"/>
      <c r="GHJ91" s="61"/>
      <c r="GHK91" s="61"/>
      <c r="GHL91" s="61"/>
      <c r="GHM91" s="61"/>
      <c r="GHN91" s="61"/>
      <c r="GHO91" s="61"/>
      <c r="GHP91" s="61"/>
      <c r="GHQ91" s="61"/>
      <c r="GHR91" s="61"/>
      <c r="GHS91" s="61"/>
      <c r="GHT91" s="61"/>
      <c r="GHU91" s="61"/>
      <c r="GHV91" s="61"/>
      <c r="GHW91" s="61"/>
      <c r="GHX91" s="61"/>
      <c r="GHY91" s="61"/>
      <c r="GHZ91" s="61"/>
      <c r="GIA91" s="61"/>
      <c r="GIB91" s="61"/>
      <c r="GIC91" s="61"/>
      <c r="GID91" s="61"/>
      <c r="GIE91" s="61"/>
      <c r="GIF91" s="61"/>
      <c r="GIG91" s="61"/>
      <c r="GIH91" s="61"/>
      <c r="GII91" s="61"/>
      <c r="GIJ91" s="61"/>
      <c r="GIK91" s="61"/>
      <c r="GIL91" s="61"/>
      <c r="GIM91" s="61"/>
      <c r="GIN91" s="61"/>
      <c r="GIO91" s="61"/>
      <c r="GIP91" s="61"/>
      <c r="GIQ91" s="61"/>
      <c r="GIR91" s="61"/>
      <c r="GIS91" s="61"/>
      <c r="GIT91" s="61"/>
      <c r="GIU91" s="61"/>
      <c r="GIV91" s="61"/>
      <c r="GIW91" s="61"/>
      <c r="GIX91" s="61"/>
      <c r="GIY91" s="61"/>
      <c r="GIZ91" s="61"/>
      <c r="GJA91" s="61"/>
      <c r="GJB91" s="61"/>
      <c r="GJC91" s="61"/>
      <c r="GJD91" s="61"/>
      <c r="GJE91" s="61"/>
      <c r="GJF91" s="61"/>
      <c r="GJG91" s="61"/>
      <c r="GJH91" s="61"/>
      <c r="GJI91" s="61"/>
      <c r="GJJ91" s="61"/>
      <c r="GJK91" s="61"/>
      <c r="GJL91" s="61"/>
      <c r="GJM91" s="61"/>
      <c r="GJN91" s="61"/>
      <c r="GJO91" s="61"/>
      <c r="GJP91" s="61"/>
      <c r="GJQ91" s="61"/>
      <c r="GJR91" s="61"/>
      <c r="GJS91" s="61"/>
      <c r="GJT91" s="61"/>
      <c r="GJU91" s="61"/>
      <c r="GJV91" s="61"/>
      <c r="GJW91" s="61"/>
      <c r="GJX91" s="61"/>
      <c r="GJY91" s="61"/>
      <c r="GJZ91" s="61"/>
      <c r="GKA91" s="61"/>
      <c r="GKB91" s="61"/>
      <c r="GKC91" s="61"/>
      <c r="GKD91" s="61"/>
      <c r="GKE91" s="61"/>
      <c r="GKF91" s="61"/>
      <c r="GKG91" s="61"/>
      <c r="GKH91" s="61"/>
      <c r="GKI91" s="61"/>
      <c r="GKJ91" s="61"/>
      <c r="GKK91" s="61"/>
      <c r="GKL91" s="61"/>
      <c r="GKM91" s="61"/>
      <c r="GKN91" s="61"/>
      <c r="GKO91" s="61"/>
      <c r="GKP91" s="61"/>
      <c r="GKQ91" s="61"/>
      <c r="GKR91" s="61"/>
      <c r="GKS91" s="61"/>
      <c r="GKT91" s="61"/>
      <c r="GKU91" s="61"/>
      <c r="GKV91" s="61"/>
      <c r="GKW91" s="61"/>
      <c r="GKX91" s="61"/>
      <c r="GKY91" s="61"/>
      <c r="GKZ91" s="61"/>
      <c r="GLA91" s="61"/>
      <c r="GLB91" s="61"/>
      <c r="GLC91" s="61"/>
      <c r="GLD91" s="61"/>
      <c r="GLE91" s="61"/>
      <c r="GLF91" s="61"/>
      <c r="GLG91" s="61"/>
      <c r="GLH91" s="61"/>
      <c r="GLI91" s="61"/>
      <c r="GLJ91" s="61"/>
      <c r="GLK91" s="61"/>
      <c r="GLL91" s="61"/>
      <c r="GLM91" s="61"/>
      <c r="GLN91" s="61"/>
      <c r="GLO91" s="61"/>
      <c r="GLP91" s="61"/>
      <c r="GLQ91" s="61"/>
      <c r="GLR91" s="61"/>
      <c r="GLS91" s="61"/>
      <c r="GLT91" s="61"/>
      <c r="GLU91" s="61"/>
      <c r="GLV91" s="61"/>
      <c r="GLW91" s="61"/>
      <c r="GLX91" s="61"/>
      <c r="GLY91" s="61"/>
      <c r="GLZ91" s="61"/>
      <c r="GMA91" s="61"/>
      <c r="GMB91" s="61"/>
      <c r="GMC91" s="61"/>
      <c r="GMD91" s="61"/>
      <c r="GME91" s="61"/>
      <c r="GMF91" s="61"/>
      <c r="GMG91" s="61"/>
      <c r="GMH91" s="61"/>
      <c r="GMI91" s="61"/>
      <c r="GMJ91" s="61"/>
      <c r="GMK91" s="61"/>
      <c r="GML91" s="61"/>
      <c r="GMM91" s="61"/>
      <c r="GMN91" s="61"/>
      <c r="GMO91" s="61"/>
      <c r="GMP91" s="61"/>
      <c r="GMQ91" s="61"/>
      <c r="GMR91" s="61"/>
      <c r="GMS91" s="61"/>
      <c r="GMT91" s="61"/>
      <c r="GMU91" s="61"/>
      <c r="GMV91" s="61"/>
      <c r="GMW91" s="61"/>
      <c r="GMX91" s="61"/>
      <c r="GMY91" s="61"/>
      <c r="GMZ91" s="61"/>
      <c r="GNA91" s="61"/>
      <c r="GNB91" s="61"/>
      <c r="GNC91" s="61"/>
      <c r="GND91" s="61"/>
      <c r="GNE91" s="61"/>
      <c r="GNF91" s="61"/>
      <c r="GNG91" s="61"/>
      <c r="GNH91" s="61"/>
      <c r="GNI91" s="61"/>
      <c r="GNJ91" s="61"/>
      <c r="GNK91" s="61"/>
      <c r="GNL91" s="61"/>
      <c r="GNM91" s="61"/>
      <c r="GNN91" s="61"/>
      <c r="GNO91" s="61"/>
      <c r="GNP91" s="61"/>
      <c r="GNQ91" s="61"/>
      <c r="GNR91" s="61"/>
      <c r="GNS91" s="61"/>
      <c r="GNT91" s="61"/>
      <c r="GNU91" s="61"/>
      <c r="GNV91" s="61"/>
      <c r="GNW91" s="61"/>
      <c r="GNX91" s="61"/>
      <c r="GNY91" s="61"/>
      <c r="GNZ91" s="61"/>
      <c r="GOA91" s="61"/>
      <c r="GOB91" s="61"/>
      <c r="GOC91" s="61"/>
      <c r="GOD91" s="61"/>
      <c r="GOE91" s="61"/>
      <c r="GOF91" s="61"/>
      <c r="GOG91" s="61"/>
      <c r="GOH91" s="61"/>
      <c r="GOI91" s="61"/>
      <c r="GOJ91" s="61"/>
      <c r="GOK91" s="61"/>
      <c r="GOL91" s="61"/>
      <c r="GOM91" s="61"/>
      <c r="GON91" s="61"/>
      <c r="GOO91" s="61"/>
      <c r="GOP91" s="61"/>
      <c r="GOQ91" s="61"/>
      <c r="GOR91" s="61"/>
      <c r="GOS91" s="61"/>
      <c r="GOT91" s="61"/>
      <c r="GOU91" s="61"/>
      <c r="GOV91" s="61"/>
      <c r="GOW91" s="61"/>
      <c r="GOX91" s="61"/>
      <c r="GOY91" s="61"/>
      <c r="GOZ91" s="61"/>
      <c r="GPA91" s="61"/>
      <c r="GPB91" s="61"/>
      <c r="GPC91" s="61"/>
      <c r="GPD91" s="61"/>
      <c r="GPE91" s="61"/>
      <c r="GPF91" s="61"/>
      <c r="GPG91" s="61"/>
      <c r="GPH91" s="61"/>
      <c r="GPI91" s="61"/>
      <c r="GPJ91" s="61"/>
      <c r="GPK91" s="61"/>
      <c r="GPL91" s="61"/>
      <c r="GPM91" s="61"/>
      <c r="GPN91" s="61"/>
      <c r="GPO91" s="61"/>
      <c r="GPP91" s="61"/>
      <c r="GPQ91" s="61"/>
      <c r="GPR91" s="61"/>
      <c r="GPS91" s="61"/>
      <c r="GPT91" s="61"/>
      <c r="GPU91" s="61"/>
      <c r="GPV91" s="61"/>
      <c r="GPW91" s="61"/>
      <c r="GPX91" s="61"/>
      <c r="GPY91" s="61"/>
      <c r="GPZ91" s="61"/>
      <c r="GQA91" s="61"/>
      <c r="GQB91" s="61"/>
      <c r="GQC91" s="61"/>
      <c r="GQD91" s="61"/>
      <c r="GQE91" s="61"/>
      <c r="GQF91" s="61"/>
      <c r="GQG91" s="61"/>
      <c r="GQH91" s="61"/>
      <c r="GQI91" s="61"/>
      <c r="GQJ91" s="61"/>
      <c r="GQK91" s="61"/>
      <c r="GQL91" s="61"/>
      <c r="GQM91" s="61"/>
      <c r="GQN91" s="61"/>
      <c r="GQO91" s="61"/>
      <c r="GQP91" s="61"/>
      <c r="GQQ91" s="61"/>
      <c r="GQR91" s="61"/>
      <c r="GQS91" s="61"/>
      <c r="GQT91" s="61"/>
      <c r="GQU91" s="61"/>
      <c r="GQV91" s="61"/>
      <c r="GQW91" s="61"/>
      <c r="GQX91" s="61"/>
      <c r="GQY91" s="61"/>
      <c r="GQZ91" s="61"/>
      <c r="GRA91" s="61"/>
      <c r="GRB91" s="61"/>
      <c r="GRC91" s="61"/>
      <c r="GRD91" s="61"/>
      <c r="GRE91" s="61"/>
      <c r="GRF91" s="61"/>
      <c r="GRG91" s="61"/>
      <c r="GRH91" s="61"/>
      <c r="GRI91" s="61"/>
      <c r="GRJ91" s="61"/>
      <c r="GRK91" s="61"/>
      <c r="GRL91" s="61"/>
      <c r="GRM91" s="61"/>
      <c r="GRN91" s="61"/>
      <c r="GRO91" s="61"/>
      <c r="GRP91" s="61"/>
      <c r="GRQ91" s="61"/>
      <c r="GRR91" s="61"/>
      <c r="GRS91" s="61"/>
      <c r="GRT91" s="61"/>
      <c r="GRU91" s="61"/>
      <c r="GRV91" s="61"/>
      <c r="GRW91" s="61"/>
      <c r="GRX91" s="61"/>
      <c r="GRY91" s="61"/>
      <c r="GRZ91" s="61"/>
      <c r="GSA91" s="61"/>
      <c r="GSB91" s="61"/>
      <c r="GSC91" s="61"/>
      <c r="GSD91" s="61"/>
      <c r="GSE91" s="61"/>
      <c r="GSF91" s="61"/>
      <c r="GSG91" s="61"/>
      <c r="GSH91" s="61"/>
      <c r="GSI91" s="61"/>
      <c r="GSJ91" s="61"/>
      <c r="GSK91" s="61"/>
      <c r="GSL91" s="61"/>
      <c r="GSM91" s="61"/>
      <c r="GSN91" s="61"/>
      <c r="GSO91" s="61"/>
      <c r="GSP91" s="61"/>
      <c r="GSQ91" s="61"/>
      <c r="GSR91" s="61"/>
      <c r="GSS91" s="61"/>
      <c r="GST91" s="61"/>
      <c r="GSU91" s="61"/>
      <c r="GSV91" s="61"/>
      <c r="GSW91" s="61"/>
      <c r="GSX91" s="61"/>
      <c r="GSY91" s="61"/>
      <c r="GSZ91" s="61"/>
      <c r="GTA91" s="61"/>
      <c r="GTB91" s="61"/>
      <c r="GTC91" s="61"/>
      <c r="GTD91" s="61"/>
      <c r="GTE91" s="61"/>
      <c r="GTF91" s="61"/>
      <c r="GTG91" s="61"/>
      <c r="GTH91" s="61"/>
      <c r="GTI91" s="61"/>
      <c r="GTJ91" s="61"/>
      <c r="GTK91" s="61"/>
      <c r="GTL91" s="61"/>
      <c r="GTM91" s="61"/>
      <c r="GTN91" s="61"/>
      <c r="GTO91" s="61"/>
      <c r="GTP91" s="61"/>
      <c r="GTQ91" s="61"/>
      <c r="GTR91" s="61"/>
      <c r="GTS91" s="61"/>
      <c r="GTT91" s="61"/>
      <c r="GTU91" s="61"/>
      <c r="GTV91" s="61"/>
      <c r="GTW91" s="61"/>
      <c r="GTX91" s="61"/>
      <c r="GTY91" s="61"/>
      <c r="GTZ91" s="61"/>
      <c r="GUA91" s="61"/>
      <c r="GUB91" s="61"/>
      <c r="GUC91" s="61"/>
      <c r="GUD91" s="61"/>
      <c r="GUE91" s="61"/>
      <c r="GUF91" s="61"/>
      <c r="GUG91" s="61"/>
      <c r="GUH91" s="61"/>
      <c r="GUI91" s="61"/>
      <c r="GUJ91" s="61"/>
      <c r="GUK91" s="61"/>
      <c r="GUL91" s="61"/>
      <c r="GUM91" s="61"/>
      <c r="GUN91" s="61"/>
      <c r="GUO91" s="61"/>
      <c r="GUP91" s="61"/>
      <c r="GUQ91" s="61"/>
      <c r="GUR91" s="61"/>
      <c r="GUS91" s="61"/>
      <c r="GUT91" s="61"/>
      <c r="GUU91" s="61"/>
      <c r="GUV91" s="61"/>
      <c r="GUW91" s="61"/>
      <c r="GUX91" s="61"/>
      <c r="GUY91" s="61"/>
      <c r="GUZ91" s="61"/>
      <c r="GVA91" s="61"/>
      <c r="GVB91" s="61"/>
      <c r="GVC91" s="61"/>
      <c r="GVD91" s="61"/>
      <c r="GVE91" s="61"/>
      <c r="GVF91" s="61"/>
      <c r="GVG91" s="61"/>
      <c r="GVH91" s="61"/>
      <c r="GVI91" s="61"/>
      <c r="GVJ91" s="61"/>
      <c r="GVK91" s="61"/>
      <c r="GVL91" s="61"/>
      <c r="GVM91" s="61"/>
      <c r="GVN91" s="61"/>
      <c r="GVO91" s="61"/>
      <c r="GVP91" s="61"/>
      <c r="GVQ91" s="61"/>
      <c r="GVR91" s="61"/>
      <c r="GVS91" s="61"/>
      <c r="GVT91" s="61"/>
      <c r="GVU91" s="61"/>
      <c r="GVV91" s="61"/>
      <c r="GVW91" s="61"/>
      <c r="GVX91" s="61"/>
      <c r="GVY91" s="61"/>
      <c r="GVZ91" s="61"/>
      <c r="GWA91" s="61"/>
      <c r="GWB91" s="61"/>
      <c r="GWC91" s="61"/>
      <c r="GWD91" s="61"/>
      <c r="GWE91" s="61"/>
      <c r="GWF91" s="61"/>
      <c r="GWG91" s="61"/>
      <c r="GWH91" s="61"/>
      <c r="GWI91" s="61"/>
      <c r="GWJ91" s="61"/>
      <c r="GWK91" s="61"/>
      <c r="GWL91" s="61"/>
      <c r="GWM91" s="61"/>
      <c r="GWN91" s="61"/>
      <c r="GWO91" s="61"/>
      <c r="GWP91" s="61"/>
      <c r="GWQ91" s="61"/>
      <c r="GWR91" s="61"/>
      <c r="GWS91" s="61"/>
      <c r="GWT91" s="61"/>
      <c r="GWU91" s="61"/>
      <c r="GWV91" s="61"/>
      <c r="GWW91" s="61"/>
      <c r="GWX91" s="61"/>
      <c r="GWY91" s="61"/>
      <c r="GWZ91" s="61"/>
      <c r="GXA91" s="61"/>
      <c r="GXB91" s="61"/>
      <c r="GXC91" s="61"/>
      <c r="GXD91" s="61"/>
      <c r="GXE91" s="61"/>
      <c r="GXF91" s="61"/>
      <c r="GXG91" s="61"/>
      <c r="GXH91" s="61"/>
      <c r="GXI91" s="61"/>
      <c r="GXJ91" s="61"/>
      <c r="GXK91" s="61"/>
      <c r="GXL91" s="61"/>
      <c r="GXM91" s="61"/>
      <c r="GXN91" s="61"/>
      <c r="GXO91" s="61"/>
      <c r="GXP91" s="61"/>
      <c r="GXQ91" s="61"/>
      <c r="GXR91" s="61"/>
      <c r="GXS91" s="61"/>
      <c r="GXT91" s="61"/>
      <c r="GXU91" s="61"/>
      <c r="GXV91" s="61"/>
      <c r="GXW91" s="61"/>
      <c r="GXX91" s="61"/>
      <c r="GXY91" s="61"/>
      <c r="GXZ91" s="61"/>
      <c r="GYA91" s="61"/>
      <c r="GYB91" s="61"/>
      <c r="GYC91" s="61"/>
      <c r="GYD91" s="61"/>
      <c r="GYE91" s="61"/>
      <c r="GYF91" s="61"/>
      <c r="GYG91" s="61"/>
      <c r="GYH91" s="61"/>
      <c r="GYI91" s="61"/>
      <c r="GYJ91" s="61"/>
      <c r="GYK91" s="61"/>
      <c r="GYL91" s="61"/>
      <c r="GYM91" s="61"/>
      <c r="GYN91" s="61"/>
      <c r="GYO91" s="61"/>
      <c r="GYP91" s="61"/>
      <c r="GYQ91" s="61"/>
      <c r="GYR91" s="61"/>
      <c r="GYS91" s="61"/>
      <c r="GYT91" s="61"/>
      <c r="GYU91" s="61"/>
      <c r="GYV91" s="61"/>
      <c r="GYW91" s="61"/>
      <c r="GYX91" s="61"/>
      <c r="GYY91" s="61"/>
      <c r="GYZ91" s="61"/>
      <c r="GZA91" s="61"/>
      <c r="GZB91" s="61"/>
      <c r="GZC91" s="61"/>
      <c r="GZD91" s="61"/>
      <c r="GZE91" s="61"/>
      <c r="GZF91" s="61"/>
      <c r="GZG91" s="61"/>
      <c r="GZH91" s="61"/>
      <c r="GZI91" s="61"/>
      <c r="GZJ91" s="61"/>
      <c r="GZK91" s="61"/>
      <c r="GZL91" s="61"/>
      <c r="GZM91" s="61"/>
      <c r="GZN91" s="61"/>
      <c r="GZO91" s="61"/>
      <c r="GZP91" s="61"/>
      <c r="GZQ91" s="61"/>
      <c r="GZR91" s="61"/>
      <c r="GZS91" s="61"/>
      <c r="GZT91" s="61"/>
      <c r="GZU91" s="61"/>
      <c r="GZV91" s="61"/>
      <c r="GZW91" s="61"/>
      <c r="GZX91" s="61"/>
      <c r="GZY91" s="61"/>
      <c r="GZZ91" s="61"/>
      <c r="HAA91" s="61"/>
      <c r="HAB91" s="61"/>
      <c r="HAC91" s="61"/>
      <c r="HAD91" s="61"/>
      <c r="HAE91" s="61"/>
      <c r="HAF91" s="61"/>
      <c r="HAG91" s="61"/>
      <c r="HAH91" s="61"/>
      <c r="HAI91" s="61"/>
      <c r="HAJ91" s="61"/>
      <c r="HAK91" s="61"/>
      <c r="HAL91" s="61"/>
      <c r="HAM91" s="61"/>
      <c r="HAN91" s="61"/>
      <c r="HAO91" s="61"/>
      <c r="HAP91" s="61"/>
      <c r="HAQ91" s="61"/>
      <c r="HAR91" s="61"/>
      <c r="HAS91" s="61"/>
      <c r="HAT91" s="61"/>
      <c r="HAU91" s="61"/>
      <c r="HAV91" s="61"/>
      <c r="HAW91" s="61"/>
      <c r="HAX91" s="61"/>
      <c r="HAY91" s="61"/>
      <c r="HAZ91" s="61"/>
      <c r="HBA91" s="61"/>
      <c r="HBB91" s="61"/>
      <c r="HBC91" s="61"/>
      <c r="HBD91" s="61"/>
      <c r="HBE91" s="61"/>
      <c r="HBF91" s="61"/>
      <c r="HBG91" s="61"/>
      <c r="HBH91" s="61"/>
      <c r="HBI91" s="61"/>
      <c r="HBJ91" s="61"/>
      <c r="HBK91" s="61"/>
      <c r="HBL91" s="61"/>
      <c r="HBM91" s="61"/>
      <c r="HBN91" s="61"/>
      <c r="HBO91" s="61"/>
      <c r="HBP91" s="61"/>
      <c r="HBQ91" s="61"/>
      <c r="HBR91" s="61"/>
      <c r="HBS91" s="61"/>
      <c r="HBT91" s="61"/>
      <c r="HBU91" s="61"/>
      <c r="HBV91" s="61"/>
      <c r="HBW91" s="61"/>
      <c r="HBX91" s="61"/>
      <c r="HBY91" s="61"/>
      <c r="HBZ91" s="61"/>
      <c r="HCA91" s="61"/>
      <c r="HCB91" s="61"/>
      <c r="HCC91" s="61"/>
      <c r="HCD91" s="61"/>
      <c r="HCE91" s="61"/>
      <c r="HCF91" s="61"/>
      <c r="HCG91" s="61"/>
      <c r="HCH91" s="61"/>
      <c r="HCI91" s="61"/>
      <c r="HCJ91" s="61"/>
      <c r="HCK91" s="61"/>
      <c r="HCL91" s="61"/>
      <c r="HCM91" s="61"/>
      <c r="HCN91" s="61"/>
      <c r="HCO91" s="61"/>
      <c r="HCP91" s="61"/>
      <c r="HCQ91" s="61"/>
      <c r="HCR91" s="61"/>
      <c r="HCS91" s="61"/>
      <c r="HCT91" s="61"/>
      <c r="HCU91" s="61"/>
      <c r="HCV91" s="61"/>
      <c r="HCW91" s="61"/>
      <c r="HCX91" s="61"/>
      <c r="HCY91" s="61"/>
      <c r="HCZ91" s="61"/>
      <c r="HDA91" s="61"/>
      <c r="HDB91" s="61"/>
      <c r="HDC91" s="61"/>
      <c r="HDD91" s="61"/>
      <c r="HDE91" s="61"/>
      <c r="HDF91" s="61"/>
      <c r="HDG91" s="61"/>
      <c r="HDH91" s="61"/>
      <c r="HDI91" s="61"/>
      <c r="HDJ91" s="61"/>
      <c r="HDK91" s="61"/>
      <c r="HDL91" s="61"/>
      <c r="HDM91" s="61"/>
      <c r="HDN91" s="61"/>
      <c r="HDO91" s="61"/>
      <c r="HDP91" s="61"/>
      <c r="HDQ91" s="61"/>
      <c r="HDR91" s="61"/>
      <c r="HDS91" s="61"/>
      <c r="HDT91" s="61"/>
      <c r="HDU91" s="61"/>
      <c r="HDV91" s="61"/>
      <c r="HDW91" s="61"/>
      <c r="HDX91" s="61"/>
      <c r="HDY91" s="61"/>
      <c r="HDZ91" s="61"/>
      <c r="HEA91" s="61"/>
      <c r="HEB91" s="61"/>
      <c r="HEC91" s="61"/>
      <c r="HED91" s="61"/>
      <c r="HEE91" s="61"/>
      <c r="HEF91" s="61"/>
      <c r="HEG91" s="61"/>
      <c r="HEH91" s="61"/>
      <c r="HEI91" s="61"/>
      <c r="HEJ91" s="61"/>
      <c r="HEK91" s="61"/>
      <c r="HEL91" s="61"/>
      <c r="HEM91" s="61"/>
      <c r="HEN91" s="61"/>
      <c r="HEO91" s="61"/>
      <c r="HEP91" s="61"/>
      <c r="HEQ91" s="61"/>
      <c r="HER91" s="61"/>
      <c r="HES91" s="61"/>
      <c r="HET91" s="61"/>
      <c r="HEU91" s="61"/>
      <c r="HEV91" s="61"/>
      <c r="HEW91" s="61"/>
      <c r="HEX91" s="61"/>
      <c r="HEY91" s="61"/>
      <c r="HEZ91" s="61"/>
      <c r="HFA91" s="61"/>
      <c r="HFB91" s="61"/>
      <c r="HFC91" s="61"/>
      <c r="HFD91" s="61"/>
      <c r="HFE91" s="61"/>
      <c r="HFF91" s="61"/>
      <c r="HFG91" s="61"/>
      <c r="HFH91" s="61"/>
      <c r="HFI91" s="61"/>
      <c r="HFJ91" s="61"/>
      <c r="HFK91" s="61"/>
      <c r="HFL91" s="61"/>
      <c r="HFM91" s="61"/>
      <c r="HFN91" s="61"/>
      <c r="HFO91" s="61"/>
      <c r="HFP91" s="61"/>
      <c r="HFQ91" s="61"/>
      <c r="HFR91" s="61"/>
      <c r="HFS91" s="61"/>
      <c r="HFT91" s="61"/>
      <c r="HFU91" s="61"/>
      <c r="HFV91" s="61"/>
      <c r="HFW91" s="61"/>
      <c r="HFX91" s="61"/>
      <c r="HFY91" s="61"/>
      <c r="HFZ91" s="61"/>
      <c r="HGA91" s="61"/>
      <c r="HGB91" s="61"/>
      <c r="HGC91" s="61"/>
      <c r="HGD91" s="61"/>
      <c r="HGE91" s="61"/>
      <c r="HGF91" s="61"/>
      <c r="HGG91" s="61"/>
      <c r="HGH91" s="61"/>
      <c r="HGI91" s="61"/>
      <c r="HGJ91" s="61"/>
      <c r="HGK91" s="61"/>
      <c r="HGL91" s="61"/>
      <c r="HGM91" s="61"/>
      <c r="HGN91" s="61"/>
      <c r="HGO91" s="61"/>
      <c r="HGP91" s="61"/>
      <c r="HGQ91" s="61"/>
      <c r="HGR91" s="61"/>
      <c r="HGS91" s="61"/>
      <c r="HGT91" s="61"/>
      <c r="HGU91" s="61"/>
      <c r="HGV91" s="61"/>
      <c r="HGW91" s="61"/>
      <c r="HGX91" s="61"/>
      <c r="HGY91" s="61"/>
      <c r="HGZ91" s="61"/>
      <c r="HHA91" s="61"/>
      <c r="HHB91" s="61"/>
      <c r="HHC91" s="61"/>
      <c r="HHD91" s="61"/>
      <c r="HHE91" s="61"/>
      <c r="HHF91" s="61"/>
      <c r="HHG91" s="61"/>
      <c r="HHH91" s="61"/>
      <c r="HHI91" s="61"/>
      <c r="HHJ91" s="61"/>
      <c r="HHK91" s="61"/>
      <c r="HHL91" s="61"/>
      <c r="HHM91" s="61"/>
      <c r="HHN91" s="61"/>
      <c r="HHO91" s="61"/>
      <c r="HHP91" s="61"/>
      <c r="HHQ91" s="61"/>
      <c r="HHR91" s="61"/>
      <c r="HHS91" s="61"/>
      <c r="HHT91" s="61"/>
      <c r="HHU91" s="61"/>
      <c r="HHV91" s="61"/>
      <c r="HHW91" s="61"/>
      <c r="HHX91" s="61"/>
      <c r="HHY91" s="61"/>
      <c r="HHZ91" s="61"/>
      <c r="HIA91" s="61"/>
      <c r="HIB91" s="61"/>
      <c r="HIC91" s="61"/>
      <c r="HID91" s="61"/>
      <c r="HIE91" s="61"/>
      <c r="HIF91" s="61"/>
      <c r="HIG91" s="61"/>
      <c r="HIH91" s="61"/>
      <c r="HII91" s="61"/>
      <c r="HIJ91" s="61"/>
      <c r="HIK91" s="61"/>
      <c r="HIL91" s="61"/>
      <c r="HIM91" s="61"/>
      <c r="HIN91" s="61"/>
      <c r="HIO91" s="61"/>
      <c r="HIP91" s="61"/>
      <c r="HIQ91" s="61"/>
      <c r="HIR91" s="61"/>
      <c r="HIS91" s="61"/>
      <c r="HIT91" s="61"/>
      <c r="HIU91" s="61"/>
      <c r="HIV91" s="61"/>
      <c r="HIW91" s="61"/>
      <c r="HIX91" s="61"/>
      <c r="HIY91" s="61"/>
      <c r="HIZ91" s="61"/>
      <c r="HJA91" s="61"/>
      <c r="HJB91" s="61"/>
      <c r="HJC91" s="61"/>
      <c r="HJD91" s="61"/>
      <c r="HJE91" s="61"/>
      <c r="HJF91" s="61"/>
      <c r="HJG91" s="61"/>
      <c r="HJH91" s="61"/>
      <c r="HJI91" s="61"/>
      <c r="HJJ91" s="61"/>
      <c r="HJK91" s="61"/>
      <c r="HJL91" s="61"/>
      <c r="HJM91" s="61"/>
      <c r="HJN91" s="61"/>
      <c r="HJO91" s="61"/>
      <c r="HJP91" s="61"/>
      <c r="HJQ91" s="61"/>
      <c r="HJR91" s="61"/>
      <c r="HJS91" s="61"/>
      <c r="HJT91" s="61"/>
      <c r="HJU91" s="61"/>
      <c r="HJV91" s="61"/>
      <c r="HJW91" s="61"/>
      <c r="HJX91" s="61"/>
      <c r="HJY91" s="61"/>
      <c r="HJZ91" s="61"/>
      <c r="HKA91" s="61"/>
      <c r="HKB91" s="61"/>
      <c r="HKC91" s="61"/>
      <c r="HKD91" s="61"/>
      <c r="HKE91" s="61"/>
      <c r="HKF91" s="61"/>
      <c r="HKG91" s="61"/>
      <c r="HKH91" s="61"/>
      <c r="HKI91" s="61"/>
      <c r="HKJ91" s="61"/>
      <c r="HKK91" s="61"/>
      <c r="HKL91" s="61"/>
      <c r="HKM91" s="61"/>
      <c r="HKN91" s="61"/>
      <c r="HKO91" s="61"/>
      <c r="HKP91" s="61"/>
      <c r="HKQ91" s="61"/>
      <c r="HKR91" s="61"/>
      <c r="HKS91" s="61"/>
      <c r="HKT91" s="61"/>
      <c r="HKU91" s="61"/>
      <c r="HKV91" s="61"/>
      <c r="HKW91" s="61"/>
      <c r="HKX91" s="61"/>
      <c r="HKY91" s="61"/>
      <c r="HKZ91" s="61"/>
      <c r="HLA91" s="61"/>
      <c r="HLB91" s="61"/>
      <c r="HLC91" s="61"/>
      <c r="HLD91" s="61"/>
      <c r="HLE91" s="61"/>
      <c r="HLF91" s="61"/>
      <c r="HLG91" s="61"/>
      <c r="HLH91" s="61"/>
      <c r="HLI91" s="61"/>
      <c r="HLJ91" s="61"/>
      <c r="HLK91" s="61"/>
      <c r="HLL91" s="61"/>
      <c r="HLM91" s="61"/>
      <c r="HLN91" s="61"/>
      <c r="HLO91" s="61"/>
      <c r="HLP91" s="61"/>
      <c r="HLQ91" s="61"/>
      <c r="HLR91" s="61"/>
      <c r="HLS91" s="61"/>
      <c r="HLT91" s="61"/>
      <c r="HLU91" s="61"/>
      <c r="HLV91" s="61"/>
      <c r="HLW91" s="61"/>
      <c r="HLX91" s="61"/>
      <c r="HLY91" s="61"/>
      <c r="HLZ91" s="61"/>
      <c r="HMA91" s="61"/>
      <c r="HMB91" s="61"/>
      <c r="HMC91" s="61"/>
      <c r="HMD91" s="61"/>
      <c r="HME91" s="61"/>
      <c r="HMF91" s="61"/>
      <c r="HMG91" s="61"/>
      <c r="HMH91" s="61"/>
      <c r="HMI91" s="61"/>
      <c r="HMJ91" s="61"/>
      <c r="HMK91" s="61"/>
      <c r="HML91" s="61"/>
      <c r="HMM91" s="61"/>
      <c r="HMN91" s="61"/>
      <c r="HMO91" s="61"/>
      <c r="HMP91" s="61"/>
      <c r="HMQ91" s="61"/>
      <c r="HMR91" s="61"/>
      <c r="HMS91" s="61"/>
      <c r="HMT91" s="61"/>
      <c r="HMU91" s="61"/>
      <c r="HMV91" s="61"/>
      <c r="HMW91" s="61"/>
      <c r="HMX91" s="61"/>
      <c r="HMY91" s="61"/>
      <c r="HMZ91" s="61"/>
      <c r="HNA91" s="61"/>
      <c r="HNB91" s="61"/>
      <c r="HNC91" s="61"/>
      <c r="HND91" s="61"/>
      <c r="HNE91" s="61"/>
      <c r="HNF91" s="61"/>
      <c r="HNG91" s="61"/>
      <c r="HNH91" s="61"/>
      <c r="HNI91" s="61"/>
      <c r="HNJ91" s="61"/>
      <c r="HNK91" s="61"/>
      <c r="HNL91" s="61"/>
      <c r="HNM91" s="61"/>
      <c r="HNN91" s="61"/>
      <c r="HNO91" s="61"/>
      <c r="HNP91" s="61"/>
      <c r="HNQ91" s="61"/>
      <c r="HNR91" s="61"/>
      <c r="HNS91" s="61"/>
      <c r="HNT91" s="61"/>
      <c r="HNU91" s="61"/>
      <c r="HNV91" s="61"/>
      <c r="HNW91" s="61"/>
      <c r="HNX91" s="61"/>
      <c r="HNY91" s="61"/>
      <c r="HNZ91" s="61"/>
      <c r="HOA91" s="61"/>
      <c r="HOB91" s="61"/>
      <c r="HOC91" s="61"/>
      <c r="HOD91" s="61"/>
      <c r="HOE91" s="61"/>
      <c r="HOF91" s="61"/>
      <c r="HOG91" s="61"/>
      <c r="HOH91" s="61"/>
      <c r="HOI91" s="61"/>
      <c r="HOJ91" s="61"/>
      <c r="HOK91" s="61"/>
      <c r="HOL91" s="61"/>
      <c r="HOM91" s="61"/>
      <c r="HON91" s="61"/>
      <c r="HOO91" s="61"/>
      <c r="HOP91" s="61"/>
      <c r="HOQ91" s="61"/>
      <c r="HOR91" s="61"/>
      <c r="HOS91" s="61"/>
      <c r="HOT91" s="61"/>
      <c r="HOU91" s="61"/>
      <c r="HOV91" s="61"/>
      <c r="HOW91" s="61"/>
      <c r="HOX91" s="61"/>
      <c r="HOY91" s="61"/>
      <c r="HOZ91" s="61"/>
      <c r="HPA91" s="61"/>
      <c r="HPB91" s="61"/>
      <c r="HPC91" s="61"/>
      <c r="HPD91" s="61"/>
      <c r="HPE91" s="61"/>
      <c r="HPF91" s="61"/>
      <c r="HPG91" s="61"/>
      <c r="HPH91" s="61"/>
      <c r="HPI91" s="61"/>
      <c r="HPJ91" s="61"/>
      <c r="HPK91" s="61"/>
      <c r="HPL91" s="61"/>
      <c r="HPM91" s="61"/>
      <c r="HPN91" s="61"/>
      <c r="HPO91" s="61"/>
      <c r="HPP91" s="61"/>
      <c r="HPQ91" s="61"/>
      <c r="HPR91" s="61"/>
      <c r="HPS91" s="61"/>
      <c r="HPT91" s="61"/>
      <c r="HPU91" s="61"/>
      <c r="HPV91" s="61"/>
      <c r="HPW91" s="61"/>
      <c r="HPX91" s="61"/>
      <c r="HPY91" s="61"/>
      <c r="HPZ91" s="61"/>
      <c r="HQA91" s="61"/>
      <c r="HQB91" s="61"/>
      <c r="HQC91" s="61"/>
      <c r="HQD91" s="61"/>
      <c r="HQE91" s="61"/>
      <c r="HQF91" s="61"/>
      <c r="HQG91" s="61"/>
      <c r="HQH91" s="61"/>
      <c r="HQI91" s="61"/>
      <c r="HQJ91" s="61"/>
      <c r="HQK91" s="61"/>
      <c r="HQL91" s="61"/>
      <c r="HQM91" s="61"/>
      <c r="HQN91" s="61"/>
      <c r="HQO91" s="61"/>
      <c r="HQP91" s="61"/>
      <c r="HQQ91" s="61"/>
      <c r="HQR91" s="61"/>
      <c r="HQS91" s="61"/>
      <c r="HQT91" s="61"/>
      <c r="HQU91" s="61"/>
      <c r="HQV91" s="61"/>
      <c r="HQW91" s="61"/>
      <c r="HQX91" s="61"/>
      <c r="HQY91" s="61"/>
      <c r="HQZ91" s="61"/>
      <c r="HRA91" s="61"/>
      <c r="HRB91" s="61"/>
      <c r="HRC91" s="61"/>
      <c r="HRD91" s="61"/>
      <c r="HRE91" s="61"/>
      <c r="HRF91" s="61"/>
      <c r="HRG91" s="61"/>
      <c r="HRH91" s="61"/>
      <c r="HRI91" s="61"/>
      <c r="HRJ91" s="61"/>
      <c r="HRK91" s="61"/>
      <c r="HRL91" s="61"/>
      <c r="HRM91" s="61"/>
      <c r="HRN91" s="61"/>
      <c r="HRO91" s="61"/>
      <c r="HRP91" s="61"/>
      <c r="HRQ91" s="61"/>
      <c r="HRR91" s="61"/>
      <c r="HRS91" s="61"/>
      <c r="HRT91" s="61"/>
      <c r="HRU91" s="61"/>
      <c r="HRV91" s="61"/>
      <c r="HRW91" s="61"/>
      <c r="HRX91" s="61"/>
      <c r="HRY91" s="61"/>
      <c r="HRZ91" s="61"/>
      <c r="HSA91" s="61"/>
      <c r="HSB91" s="61"/>
      <c r="HSC91" s="61"/>
      <c r="HSD91" s="61"/>
      <c r="HSE91" s="61"/>
      <c r="HSF91" s="61"/>
      <c r="HSG91" s="61"/>
      <c r="HSH91" s="61"/>
      <c r="HSI91" s="61"/>
      <c r="HSJ91" s="61"/>
      <c r="HSK91" s="61"/>
      <c r="HSL91" s="61"/>
      <c r="HSM91" s="61"/>
      <c r="HSN91" s="61"/>
      <c r="HSO91" s="61"/>
      <c r="HSP91" s="61"/>
      <c r="HSQ91" s="61"/>
      <c r="HSR91" s="61"/>
      <c r="HSS91" s="61"/>
      <c r="HST91" s="61"/>
      <c r="HSU91" s="61"/>
      <c r="HSV91" s="61"/>
      <c r="HSW91" s="61"/>
      <c r="HSX91" s="61"/>
      <c r="HSY91" s="61"/>
      <c r="HSZ91" s="61"/>
      <c r="HTA91" s="61"/>
      <c r="HTB91" s="61"/>
      <c r="HTC91" s="61"/>
      <c r="HTD91" s="61"/>
      <c r="HTE91" s="61"/>
      <c r="HTF91" s="61"/>
      <c r="HTG91" s="61"/>
      <c r="HTH91" s="61"/>
      <c r="HTI91" s="61"/>
      <c r="HTJ91" s="61"/>
      <c r="HTK91" s="61"/>
      <c r="HTL91" s="61"/>
      <c r="HTM91" s="61"/>
      <c r="HTN91" s="61"/>
      <c r="HTO91" s="61"/>
      <c r="HTP91" s="61"/>
      <c r="HTQ91" s="61"/>
      <c r="HTR91" s="61"/>
      <c r="HTS91" s="61"/>
      <c r="HTT91" s="61"/>
      <c r="HTU91" s="61"/>
      <c r="HTV91" s="61"/>
      <c r="HTW91" s="61"/>
      <c r="HTX91" s="61"/>
      <c r="HTY91" s="61"/>
      <c r="HTZ91" s="61"/>
      <c r="HUA91" s="61"/>
      <c r="HUB91" s="61"/>
      <c r="HUC91" s="61"/>
      <c r="HUD91" s="61"/>
      <c r="HUE91" s="61"/>
      <c r="HUF91" s="61"/>
      <c r="HUG91" s="61"/>
      <c r="HUH91" s="61"/>
      <c r="HUI91" s="61"/>
      <c r="HUJ91" s="61"/>
      <c r="HUK91" s="61"/>
      <c r="HUL91" s="61"/>
      <c r="HUM91" s="61"/>
      <c r="HUN91" s="61"/>
      <c r="HUO91" s="61"/>
      <c r="HUP91" s="61"/>
      <c r="HUQ91" s="61"/>
      <c r="HUR91" s="61"/>
      <c r="HUS91" s="61"/>
      <c r="HUT91" s="61"/>
      <c r="HUU91" s="61"/>
      <c r="HUV91" s="61"/>
      <c r="HUW91" s="61"/>
      <c r="HUX91" s="61"/>
      <c r="HUY91" s="61"/>
      <c r="HUZ91" s="61"/>
      <c r="HVA91" s="61"/>
      <c r="HVB91" s="61"/>
      <c r="HVC91" s="61"/>
      <c r="HVD91" s="61"/>
      <c r="HVE91" s="61"/>
      <c r="HVF91" s="61"/>
      <c r="HVG91" s="61"/>
      <c r="HVH91" s="61"/>
      <c r="HVI91" s="61"/>
      <c r="HVJ91" s="61"/>
      <c r="HVK91" s="61"/>
      <c r="HVL91" s="61"/>
      <c r="HVM91" s="61"/>
      <c r="HVN91" s="61"/>
      <c r="HVO91" s="61"/>
      <c r="HVP91" s="61"/>
      <c r="HVQ91" s="61"/>
      <c r="HVR91" s="61"/>
      <c r="HVS91" s="61"/>
      <c r="HVT91" s="61"/>
      <c r="HVU91" s="61"/>
      <c r="HVV91" s="61"/>
      <c r="HVW91" s="61"/>
      <c r="HVX91" s="61"/>
      <c r="HVY91" s="61"/>
      <c r="HVZ91" s="61"/>
      <c r="HWA91" s="61"/>
      <c r="HWB91" s="61"/>
      <c r="HWC91" s="61"/>
      <c r="HWD91" s="61"/>
      <c r="HWE91" s="61"/>
      <c r="HWF91" s="61"/>
      <c r="HWG91" s="61"/>
      <c r="HWH91" s="61"/>
      <c r="HWI91" s="61"/>
      <c r="HWJ91" s="61"/>
      <c r="HWK91" s="61"/>
      <c r="HWL91" s="61"/>
      <c r="HWM91" s="61"/>
      <c r="HWN91" s="61"/>
      <c r="HWO91" s="61"/>
      <c r="HWP91" s="61"/>
      <c r="HWQ91" s="61"/>
      <c r="HWR91" s="61"/>
      <c r="HWS91" s="61"/>
      <c r="HWT91" s="61"/>
      <c r="HWU91" s="61"/>
      <c r="HWV91" s="61"/>
      <c r="HWW91" s="61"/>
      <c r="HWX91" s="61"/>
      <c r="HWY91" s="61"/>
      <c r="HWZ91" s="61"/>
      <c r="HXA91" s="61"/>
      <c r="HXB91" s="61"/>
      <c r="HXC91" s="61"/>
      <c r="HXD91" s="61"/>
      <c r="HXE91" s="61"/>
      <c r="HXF91" s="61"/>
      <c r="HXG91" s="61"/>
      <c r="HXH91" s="61"/>
      <c r="HXI91" s="61"/>
      <c r="HXJ91" s="61"/>
      <c r="HXK91" s="61"/>
      <c r="HXL91" s="61"/>
      <c r="HXM91" s="61"/>
      <c r="HXN91" s="61"/>
      <c r="HXO91" s="61"/>
      <c r="HXP91" s="61"/>
      <c r="HXQ91" s="61"/>
      <c r="HXR91" s="61"/>
      <c r="HXS91" s="61"/>
      <c r="HXT91" s="61"/>
      <c r="HXU91" s="61"/>
      <c r="HXV91" s="61"/>
      <c r="HXW91" s="61"/>
      <c r="HXX91" s="61"/>
      <c r="HXY91" s="61"/>
      <c r="HXZ91" s="61"/>
      <c r="HYA91" s="61"/>
      <c r="HYB91" s="61"/>
      <c r="HYC91" s="61"/>
      <c r="HYD91" s="61"/>
      <c r="HYE91" s="61"/>
      <c r="HYF91" s="61"/>
      <c r="HYG91" s="61"/>
      <c r="HYH91" s="61"/>
      <c r="HYI91" s="61"/>
      <c r="HYJ91" s="61"/>
      <c r="HYK91" s="61"/>
      <c r="HYL91" s="61"/>
      <c r="HYM91" s="61"/>
      <c r="HYN91" s="61"/>
      <c r="HYO91" s="61"/>
      <c r="HYP91" s="61"/>
      <c r="HYQ91" s="61"/>
      <c r="HYR91" s="61"/>
      <c r="HYS91" s="61"/>
      <c r="HYT91" s="61"/>
      <c r="HYU91" s="61"/>
      <c r="HYV91" s="61"/>
      <c r="HYW91" s="61"/>
      <c r="HYX91" s="61"/>
      <c r="HYY91" s="61"/>
      <c r="HYZ91" s="61"/>
      <c r="HZA91" s="61"/>
      <c r="HZB91" s="61"/>
      <c r="HZC91" s="61"/>
      <c r="HZD91" s="61"/>
      <c r="HZE91" s="61"/>
      <c r="HZF91" s="61"/>
      <c r="HZG91" s="61"/>
      <c r="HZH91" s="61"/>
      <c r="HZI91" s="61"/>
      <c r="HZJ91" s="61"/>
      <c r="HZK91" s="61"/>
      <c r="HZL91" s="61"/>
      <c r="HZM91" s="61"/>
      <c r="HZN91" s="61"/>
      <c r="HZO91" s="61"/>
      <c r="HZP91" s="61"/>
      <c r="HZQ91" s="61"/>
      <c r="HZR91" s="61"/>
      <c r="HZS91" s="61"/>
      <c r="HZT91" s="61"/>
      <c r="HZU91" s="61"/>
      <c r="HZV91" s="61"/>
      <c r="HZW91" s="61"/>
      <c r="HZX91" s="61"/>
      <c r="HZY91" s="61"/>
      <c r="HZZ91" s="61"/>
      <c r="IAA91" s="61"/>
      <c r="IAB91" s="61"/>
      <c r="IAC91" s="61"/>
      <c r="IAD91" s="61"/>
      <c r="IAE91" s="61"/>
      <c r="IAF91" s="61"/>
      <c r="IAG91" s="61"/>
      <c r="IAH91" s="61"/>
      <c r="IAI91" s="61"/>
      <c r="IAJ91" s="61"/>
      <c r="IAK91" s="61"/>
      <c r="IAL91" s="61"/>
      <c r="IAM91" s="61"/>
      <c r="IAN91" s="61"/>
      <c r="IAO91" s="61"/>
      <c r="IAP91" s="61"/>
      <c r="IAQ91" s="61"/>
      <c r="IAR91" s="61"/>
      <c r="IAS91" s="61"/>
      <c r="IAT91" s="61"/>
      <c r="IAU91" s="61"/>
      <c r="IAV91" s="61"/>
      <c r="IAW91" s="61"/>
      <c r="IAX91" s="61"/>
      <c r="IAY91" s="61"/>
      <c r="IAZ91" s="61"/>
      <c r="IBA91" s="61"/>
      <c r="IBB91" s="61"/>
      <c r="IBC91" s="61"/>
      <c r="IBD91" s="61"/>
      <c r="IBE91" s="61"/>
      <c r="IBF91" s="61"/>
      <c r="IBG91" s="61"/>
      <c r="IBH91" s="61"/>
      <c r="IBI91" s="61"/>
      <c r="IBJ91" s="61"/>
      <c r="IBK91" s="61"/>
      <c r="IBL91" s="61"/>
      <c r="IBM91" s="61"/>
      <c r="IBN91" s="61"/>
      <c r="IBO91" s="61"/>
      <c r="IBP91" s="61"/>
      <c r="IBQ91" s="61"/>
      <c r="IBR91" s="61"/>
      <c r="IBS91" s="61"/>
      <c r="IBT91" s="61"/>
      <c r="IBU91" s="61"/>
      <c r="IBV91" s="61"/>
      <c r="IBW91" s="61"/>
      <c r="IBX91" s="61"/>
      <c r="IBY91" s="61"/>
      <c r="IBZ91" s="61"/>
      <c r="ICA91" s="61"/>
      <c r="ICB91" s="61"/>
      <c r="ICC91" s="61"/>
      <c r="ICD91" s="61"/>
      <c r="ICE91" s="61"/>
      <c r="ICF91" s="61"/>
      <c r="ICG91" s="61"/>
      <c r="ICH91" s="61"/>
      <c r="ICI91" s="61"/>
      <c r="ICJ91" s="61"/>
      <c r="ICK91" s="61"/>
      <c r="ICL91" s="61"/>
      <c r="ICM91" s="61"/>
      <c r="ICN91" s="61"/>
      <c r="ICO91" s="61"/>
      <c r="ICP91" s="61"/>
      <c r="ICQ91" s="61"/>
      <c r="ICR91" s="61"/>
      <c r="ICS91" s="61"/>
      <c r="ICT91" s="61"/>
      <c r="ICU91" s="61"/>
      <c r="ICV91" s="61"/>
      <c r="ICW91" s="61"/>
      <c r="ICX91" s="61"/>
      <c r="ICY91" s="61"/>
      <c r="ICZ91" s="61"/>
      <c r="IDA91" s="61"/>
      <c r="IDB91" s="61"/>
      <c r="IDC91" s="61"/>
      <c r="IDD91" s="61"/>
      <c r="IDE91" s="61"/>
      <c r="IDF91" s="61"/>
      <c r="IDG91" s="61"/>
      <c r="IDH91" s="61"/>
      <c r="IDI91" s="61"/>
      <c r="IDJ91" s="61"/>
      <c r="IDK91" s="61"/>
      <c r="IDL91" s="61"/>
      <c r="IDM91" s="61"/>
      <c r="IDN91" s="61"/>
      <c r="IDO91" s="61"/>
      <c r="IDP91" s="61"/>
      <c r="IDQ91" s="61"/>
      <c r="IDR91" s="61"/>
      <c r="IDS91" s="61"/>
      <c r="IDT91" s="61"/>
      <c r="IDU91" s="61"/>
      <c r="IDV91" s="61"/>
      <c r="IDW91" s="61"/>
      <c r="IDX91" s="61"/>
      <c r="IDY91" s="61"/>
      <c r="IDZ91" s="61"/>
      <c r="IEA91" s="61"/>
      <c r="IEB91" s="61"/>
      <c r="IEC91" s="61"/>
      <c r="IED91" s="61"/>
      <c r="IEE91" s="61"/>
      <c r="IEF91" s="61"/>
      <c r="IEG91" s="61"/>
      <c r="IEH91" s="61"/>
      <c r="IEI91" s="61"/>
      <c r="IEJ91" s="61"/>
      <c r="IEK91" s="61"/>
      <c r="IEL91" s="61"/>
      <c r="IEM91" s="61"/>
      <c r="IEN91" s="61"/>
      <c r="IEO91" s="61"/>
      <c r="IEP91" s="61"/>
      <c r="IEQ91" s="61"/>
      <c r="IER91" s="61"/>
      <c r="IES91" s="61"/>
      <c r="IET91" s="61"/>
      <c r="IEU91" s="61"/>
      <c r="IEV91" s="61"/>
      <c r="IEW91" s="61"/>
      <c r="IEX91" s="61"/>
      <c r="IEY91" s="61"/>
      <c r="IEZ91" s="61"/>
      <c r="IFA91" s="61"/>
      <c r="IFB91" s="61"/>
      <c r="IFC91" s="61"/>
      <c r="IFD91" s="61"/>
      <c r="IFE91" s="61"/>
      <c r="IFF91" s="61"/>
      <c r="IFG91" s="61"/>
      <c r="IFH91" s="61"/>
      <c r="IFI91" s="61"/>
      <c r="IFJ91" s="61"/>
      <c r="IFK91" s="61"/>
      <c r="IFL91" s="61"/>
      <c r="IFM91" s="61"/>
      <c r="IFN91" s="61"/>
      <c r="IFO91" s="61"/>
      <c r="IFP91" s="61"/>
      <c r="IFQ91" s="61"/>
      <c r="IFR91" s="61"/>
      <c r="IFS91" s="61"/>
      <c r="IFT91" s="61"/>
      <c r="IFU91" s="61"/>
      <c r="IFV91" s="61"/>
      <c r="IFW91" s="61"/>
      <c r="IFX91" s="61"/>
      <c r="IFY91" s="61"/>
      <c r="IFZ91" s="61"/>
      <c r="IGA91" s="61"/>
      <c r="IGB91" s="61"/>
      <c r="IGC91" s="61"/>
      <c r="IGD91" s="61"/>
      <c r="IGE91" s="61"/>
      <c r="IGF91" s="61"/>
      <c r="IGG91" s="61"/>
      <c r="IGH91" s="61"/>
      <c r="IGI91" s="61"/>
      <c r="IGJ91" s="61"/>
      <c r="IGK91" s="61"/>
      <c r="IGL91" s="61"/>
      <c r="IGM91" s="61"/>
      <c r="IGN91" s="61"/>
      <c r="IGO91" s="61"/>
      <c r="IGP91" s="61"/>
      <c r="IGQ91" s="61"/>
      <c r="IGR91" s="61"/>
      <c r="IGS91" s="61"/>
      <c r="IGT91" s="61"/>
      <c r="IGU91" s="61"/>
      <c r="IGV91" s="61"/>
      <c r="IGW91" s="61"/>
      <c r="IGX91" s="61"/>
      <c r="IGY91" s="61"/>
      <c r="IGZ91" s="61"/>
      <c r="IHA91" s="61"/>
      <c r="IHB91" s="61"/>
      <c r="IHC91" s="61"/>
      <c r="IHD91" s="61"/>
      <c r="IHE91" s="61"/>
      <c r="IHF91" s="61"/>
      <c r="IHG91" s="61"/>
      <c r="IHH91" s="61"/>
      <c r="IHI91" s="61"/>
      <c r="IHJ91" s="61"/>
      <c r="IHK91" s="61"/>
      <c r="IHL91" s="61"/>
      <c r="IHM91" s="61"/>
      <c r="IHN91" s="61"/>
      <c r="IHO91" s="61"/>
      <c r="IHP91" s="61"/>
      <c r="IHQ91" s="61"/>
      <c r="IHR91" s="61"/>
      <c r="IHS91" s="61"/>
      <c r="IHT91" s="61"/>
      <c r="IHU91" s="61"/>
      <c r="IHV91" s="61"/>
      <c r="IHW91" s="61"/>
      <c r="IHX91" s="61"/>
      <c r="IHY91" s="61"/>
      <c r="IHZ91" s="61"/>
      <c r="IIA91" s="61"/>
      <c r="IIB91" s="61"/>
      <c r="IIC91" s="61"/>
      <c r="IID91" s="61"/>
      <c r="IIE91" s="61"/>
      <c r="IIF91" s="61"/>
      <c r="IIG91" s="61"/>
      <c r="IIH91" s="61"/>
      <c r="III91" s="61"/>
      <c r="IIJ91" s="61"/>
      <c r="IIK91" s="61"/>
      <c r="IIL91" s="61"/>
      <c r="IIM91" s="61"/>
      <c r="IIN91" s="61"/>
      <c r="IIO91" s="61"/>
      <c r="IIP91" s="61"/>
      <c r="IIQ91" s="61"/>
      <c r="IIR91" s="61"/>
      <c r="IIS91" s="61"/>
      <c r="IIT91" s="61"/>
      <c r="IIU91" s="61"/>
      <c r="IIV91" s="61"/>
      <c r="IIW91" s="61"/>
      <c r="IIX91" s="61"/>
      <c r="IIY91" s="61"/>
      <c r="IIZ91" s="61"/>
      <c r="IJA91" s="61"/>
      <c r="IJB91" s="61"/>
      <c r="IJC91" s="61"/>
      <c r="IJD91" s="61"/>
      <c r="IJE91" s="61"/>
      <c r="IJF91" s="61"/>
      <c r="IJG91" s="61"/>
      <c r="IJH91" s="61"/>
      <c r="IJI91" s="61"/>
      <c r="IJJ91" s="61"/>
      <c r="IJK91" s="61"/>
      <c r="IJL91" s="61"/>
      <c r="IJM91" s="61"/>
      <c r="IJN91" s="61"/>
      <c r="IJO91" s="61"/>
      <c r="IJP91" s="61"/>
      <c r="IJQ91" s="61"/>
      <c r="IJR91" s="61"/>
      <c r="IJS91" s="61"/>
      <c r="IJT91" s="61"/>
      <c r="IJU91" s="61"/>
      <c r="IJV91" s="61"/>
      <c r="IJW91" s="61"/>
      <c r="IJX91" s="61"/>
      <c r="IJY91" s="61"/>
      <c r="IJZ91" s="61"/>
      <c r="IKA91" s="61"/>
      <c r="IKB91" s="61"/>
      <c r="IKC91" s="61"/>
      <c r="IKD91" s="61"/>
      <c r="IKE91" s="61"/>
      <c r="IKF91" s="61"/>
      <c r="IKG91" s="61"/>
      <c r="IKH91" s="61"/>
      <c r="IKI91" s="61"/>
      <c r="IKJ91" s="61"/>
      <c r="IKK91" s="61"/>
      <c r="IKL91" s="61"/>
      <c r="IKM91" s="61"/>
      <c r="IKN91" s="61"/>
      <c r="IKO91" s="61"/>
      <c r="IKP91" s="61"/>
      <c r="IKQ91" s="61"/>
      <c r="IKR91" s="61"/>
      <c r="IKS91" s="61"/>
      <c r="IKT91" s="61"/>
      <c r="IKU91" s="61"/>
      <c r="IKV91" s="61"/>
      <c r="IKW91" s="61"/>
      <c r="IKX91" s="61"/>
      <c r="IKY91" s="61"/>
      <c r="IKZ91" s="61"/>
      <c r="ILA91" s="61"/>
      <c r="ILB91" s="61"/>
      <c r="ILC91" s="61"/>
      <c r="ILD91" s="61"/>
      <c r="ILE91" s="61"/>
      <c r="ILF91" s="61"/>
      <c r="ILG91" s="61"/>
      <c r="ILH91" s="61"/>
      <c r="ILI91" s="61"/>
      <c r="ILJ91" s="61"/>
      <c r="ILK91" s="61"/>
      <c r="ILL91" s="61"/>
      <c r="ILM91" s="61"/>
      <c r="ILN91" s="61"/>
      <c r="ILO91" s="61"/>
      <c r="ILP91" s="61"/>
      <c r="ILQ91" s="61"/>
      <c r="ILR91" s="61"/>
      <c r="ILS91" s="61"/>
      <c r="ILT91" s="61"/>
      <c r="ILU91" s="61"/>
      <c r="ILV91" s="61"/>
      <c r="ILW91" s="61"/>
      <c r="ILX91" s="61"/>
      <c r="ILY91" s="61"/>
      <c r="ILZ91" s="61"/>
      <c r="IMA91" s="61"/>
      <c r="IMB91" s="61"/>
      <c r="IMC91" s="61"/>
      <c r="IMD91" s="61"/>
      <c r="IME91" s="61"/>
      <c r="IMF91" s="61"/>
      <c r="IMG91" s="61"/>
      <c r="IMH91" s="61"/>
      <c r="IMI91" s="61"/>
      <c r="IMJ91" s="61"/>
      <c r="IMK91" s="61"/>
      <c r="IML91" s="61"/>
      <c r="IMM91" s="61"/>
      <c r="IMN91" s="61"/>
      <c r="IMO91" s="61"/>
      <c r="IMP91" s="61"/>
      <c r="IMQ91" s="61"/>
      <c r="IMR91" s="61"/>
      <c r="IMS91" s="61"/>
      <c r="IMT91" s="61"/>
      <c r="IMU91" s="61"/>
      <c r="IMV91" s="61"/>
      <c r="IMW91" s="61"/>
      <c r="IMX91" s="61"/>
      <c r="IMY91" s="61"/>
      <c r="IMZ91" s="61"/>
      <c r="INA91" s="61"/>
      <c r="INB91" s="61"/>
      <c r="INC91" s="61"/>
      <c r="IND91" s="61"/>
      <c r="INE91" s="61"/>
      <c r="INF91" s="61"/>
      <c r="ING91" s="61"/>
      <c r="INH91" s="61"/>
      <c r="INI91" s="61"/>
      <c r="INJ91" s="61"/>
      <c r="INK91" s="61"/>
      <c r="INL91" s="61"/>
      <c r="INM91" s="61"/>
      <c r="INN91" s="61"/>
      <c r="INO91" s="61"/>
      <c r="INP91" s="61"/>
      <c r="INQ91" s="61"/>
      <c r="INR91" s="61"/>
      <c r="INS91" s="61"/>
      <c r="INT91" s="61"/>
      <c r="INU91" s="61"/>
      <c r="INV91" s="61"/>
      <c r="INW91" s="61"/>
      <c r="INX91" s="61"/>
      <c r="INY91" s="61"/>
      <c r="INZ91" s="61"/>
      <c r="IOA91" s="61"/>
      <c r="IOB91" s="61"/>
      <c r="IOC91" s="61"/>
      <c r="IOD91" s="61"/>
      <c r="IOE91" s="61"/>
      <c r="IOF91" s="61"/>
      <c r="IOG91" s="61"/>
      <c r="IOH91" s="61"/>
      <c r="IOI91" s="61"/>
      <c r="IOJ91" s="61"/>
      <c r="IOK91" s="61"/>
      <c r="IOL91" s="61"/>
      <c r="IOM91" s="61"/>
      <c r="ION91" s="61"/>
      <c r="IOO91" s="61"/>
      <c r="IOP91" s="61"/>
      <c r="IOQ91" s="61"/>
      <c r="IOR91" s="61"/>
      <c r="IOS91" s="61"/>
      <c r="IOT91" s="61"/>
      <c r="IOU91" s="61"/>
      <c r="IOV91" s="61"/>
      <c r="IOW91" s="61"/>
      <c r="IOX91" s="61"/>
      <c r="IOY91" s="61"/>
      <c r="IOZ91" s="61"/>
      <c r="IPA91" s="61"/>
      <c r="IPB91" s="61"/>
      <c r="IPC91" s="61"/>
      <c r="IPD91" s="61"/>
      <c r="IPE91" s="61"/>
      <c r="IPF91" s="61"/>
      <c r="IPG91" s="61"/>
      <c r="IPH91" s="61"/>
      <c r="IPI91" s="61"/>
      <c r="IPJ91" s="61"/>
      <c r="IPK91" s="61"/>
      <c r="IPL91" s="61"/>
      <c r="IPM91" s="61"/>
      <c r="IPN91" s="61"/>
      <c r="IPO91" s="61"/>
      <c r="IPP91" s="61"/>
      <c r="IPQ91" s="61"/>
      <c r="IPR91" s="61"/>
      <c r="IPS91" s="61"/>
      <c r="IPT91" s="61"/>
      <c r="IPU91" s="61"/>
      <c r="IPV91" s="61"/>
      <c r="IPW91" s="61"/>
      <c r="IPX91" s="61"/>
      <c r="IPY91" s="61"/>
      <c r="IPZ91" s="61"/>
      <c r="IQA91" s="61"/>
      <c r="IQB91" s="61"/>
      <c r="IQC91" s="61"/>
      <c r="IQD91" s="61"/>
      <c r="IQE91" s="61"/>
      <c r="IQF91" s="61"/>
      <c r="IQG91" s="61"/>
      <c r="IQH91" s="61"/>
      <c r="IQI91" s="61"/>
      <c r="IQJ91" s="61"/>
      <c r="IQK91" s="61"/>
      <c r="IQL91" s="61"/>
      <c r="IQM91" s="61"/>
      <c r="IQN91" s="61"/>
      <c r="IQO91" s="61"/>
      <c r="IQP91" s="61"/>
      <c r="IQQ91" s="61"/>
      <c r="IQR91" s="61"/>
      <c r="IQS91" s="61"/>
      <c r="IQT91" s="61"/>
      <c r="IQU91" s="61"/>
      <c r="IQV91" s="61"/>
      <c r="IQW91" s="61"/>
      <c r="IQX91" s="61"/>
      <c r="IQY91" s="61"/>
      <c r="IQZ91" s="61"/>
      <c r="IRA91" s="61"/>
      <c r="IRB91" s="61"/>
      <c r="IRC91" s="61"/>
      <c r="IRD91" s="61"/>
      <c r="IRE91" s="61"/>
      <c r="IRF91" s="61"/>
      <c r="IRG91" s="61"/>
      <c r="IRH91" s="61"/>
      <c r="IRI91" s="61"/>
      <c r="IRJ91" s="61"/>
      <c r="IRK91" s="61"/>
      <c r="IRL91" s="61"/>
      <c r="IRM91" s="61"/>
      <c r="IRN91" s="61"/>
      <c r="IRO91" s="61"/>
      <c r="IRP91" s="61"/>
      <c r="IRQ91" s="61"/>
      <c r="IRR91" s="61"/>
      <c r="IRS91" s="61"/>
      <c r="IRT91" s="61"/>
      <c r="IRU91" s="61"/>
      <c r="IRV91" s="61"/>
      <c r="IRW91" s="61"/>
      <c r="IRX91" s="61"/>
      <c r="IRY91" s="61"/>
      <c r="IRZ91" s="61"/>
      <c r="ISA91" s="61"/>
      <c r="ISB91" s="61"/>
      <c r="ISC91" s="61"/>
      <c r="ISD91" s="61"/>
      <c r="ISE91" s="61"/>
      <c r="ISF91" s="61"/>
      <c r="ISG91" s="61"/>
      <c r="ISH91" s="61"/>
      <c r="ISI91" s="61"/>
      <c r="ISJ91" s="61"/>
      <c r="ISK91" s="61"/>
      <c r="ISL91" s="61"/>
      <c r="ISM91" s="61"/>
      <c r="ISN91" s="61"/>
      <c r="ISO91" s="61"/>
      <c r="ISP91" s="61"/>
      <c r="ISQ91" s="61"/>
      <c r="ISR91" s="61"/>
      <c r="ISS91" s="61"/>
      <c r="IST91" s="61"/>
      <c r="ISU91" s="61"/>
      <c r="ISV91" s="61"/>
      <c r="ISW91" s="61"/>
      <c r="ISX91" s="61"/>
      <c r="ISY91" s="61"/>
      <c r="ISZ91" s="61"/>
      <c r="ITA91" s="61"/>
      <c r="ITB91" s="61"/>
      <c r="ITC91" s="61"/>
      <c r="ITD91" s="61"/>
      <c r="ITE91" s="61"/>
      <c r="ITF91" s="61"/>
      <c r="ITG91" s="61"/>
      <c r="ITH91" s="61"/>
      <c r="ITI91" s="61"/>
      <c r="ITJ91" s="61"/>
      <c r="ITK91" s="61"/>
      <c r="ITL91" s="61"/>
      <c r="ITM91" s="61"/>
      <c r="ITN91" s="61"/>
      <c r="ITO91" s="61"/>
      <c r="ITP91" s="61"/>
      <c r="ITQ91" s="61"/>
      <c r="ITR91" s="61"/>
      <c r="ITS91" s="61"/>
      <c r="ITT91" s="61"/>
      <c r="ITU91" s="61"/>
      <c r="ITV91" s="61"/>
      <c r="ITW91" s="61"/>
      <c r="ITX91" s="61"/>
      <c r="ITY91" s="61"/>
      <c r="ITZ91" s="61"/>
      <c r="IUA91" s="61"/>
      <c r="IUB91" s="61"/>
      <c r="IUC91" s="61"/>
      <c r="IUD91" s="61"/>
      <c r="IUE91" s="61"/>
      <c r="IUF91" s="61"/>
      <c r="IUG91" s="61"/>
      <c r="IUH91" s="61"/>
      <c r="IUI91" s="61"/>
      <c r="IUJ91" s="61"/>
      <c r="IUK91" s="61"/>
      <c r="IUL91" s="61"/>
      <c r="IUM91" s="61"/>
      <c r="IUN91" s="61"/>
      <c r="IUO91" s="61"/>
      <c r="IUP91" s="61"/>
      <c r="IUQ91" s="61"/>
      <c r="IUR91" s="61"/>
      <c r="IUS91" s="61"/>
      <c r="IUT91" s="61"/>
      <c r="IUU91" s="61"/>
      <c r="IUV91" s="61"/>
      <c r="IUW91" s="61"/>
      <c r="IUX91" s="61"/>
      <c r="IUY91" s="61"/>
      <c r="IUZ91" s="61"/>
      <c r="IVA91" s="61"/>
      <c r="IVB91" s="61"/>
      <c r="IVC91" s="61"/>
      <c r="IVD91" s="61"/>
      <c r="IVE91" s="61"/>
      <c r="IVF91" s="61"/>
      <c r="IVG91" s="61"/>
      <c r="IVH91" s="61"/>
      <c r="IVI91" s="61"/>
      <c r="IVJ91" s="61"/>
      <c r="IVK91" s="61"/>
      <c r="IVL91" s="61"/>
      <c r="IVM91" s="61"/>
      <c r="IVN91" s="61"/>
      <c r="IVO91" s="61"/>
      <c r="IVP91" s="61"/>
      <c r="IVQ91" s="61"/>
      <c r="IVR91" s="61"/>
      <c r="IVS91" s="61"/>
      <c r="IVT91" s="61"/>
      <c r="IVU91" s="61"/>
      <c r="IVV91" s="61"/>
      <c r="IVW91" s="61"/>
      <c r="IVX91" s="61"/>
      <c r="IVY91" s="61"/>
      <c r="IVZ91" s="61"/>
      <c r="IWA91" s="61"/>
      <c r="IWB91" s="61"/>
      <c r="IWC91" s="61"/>
      <c r="IWD91" s="61"/>
      <c r="IWE91" s="61"/>
      <c r="IWF91" s="61"/>
      <c r="IWG91" s="61"/>
      <c r="IWH91" s="61"/>
      <c r="IWI91" s="61"/>
      <c r="IWJ91" s="61"/>
      <c r="IWK91" s="61"/>
      <c r="IWL91" s="61"/>
      <c r="IWM91" s="61"/>
      <c r="IWN91" s="61"/>
      <c r="IWO91" s="61"/>
      <c r="IWP91" s="61"/>
      <c r="IWQ91" s="61"/>
      <c r="IWR91" s="61"/>
      <c r="IWS91" s="61"/>
      <c r="IWT91" s="61"/>
      <c r="IWU91" s="61"/>
      <c r="IWV91" s="61"/>
      <c r="IWW91" s="61"/>
      <c r="IWX91" s="61"/>
      <c r="IWY91" s="61"/>
      <c r="IWZ91" s="61"/>
      <c r="IXA91" s="61"/>
      <c r="IXB91" s="61"/>
      <c r="IXC91" s="61"/>
      <c r="IXD91" s="61"/>
      <c r="IXE91" s="61"/>
      <c r="IXF91" s="61"/>
      <c r="IXG91" s="61"/>
      <c r="IXH91" s="61"/>
      <c r="IXI91" s="61"/>
      <c r="IXJ91" s="61"/>
      <c r="IXK91" s="61"/>
      <c r="IXL91" s="61"/>
      <c r="IXM91" s="61"/>
      <c r="IXN91" s="61"/>
      <c r="IXO91" s="61"/>
      <c r="IXP91" s="61"/>
      <c r="IXQ91" s="61"/>
      <c r="IXR91" s="61"/>
      <c r="IXS91" s="61"/>
      <c r="IXT91" s="61"/>
      <c r="IXU91" s="61"/>
      <c r="IXV91" s="61"/>
      <c r="IXW91" s="61"/>
      <c r="IXX91" s="61"/>
      <c r="IXY91" s="61"/>
      <c r="IXZ91" s="61"/>
      <c r="IYA91" s="61"/>
      <c r="IYB91" s="61"/>
      <c r="IYC91" s="61"/>
      <c r="IYD91" s="61"/>
      <c r="IYE91" s="61"/>
      <c r="IYF91" s="61"/>
      <c r="IYG91" s="61"/>
      <c r="IYH91" s="61"/>
      <c r="IYI91" s="61"/>
      <c r="IYJ91" s="61"/>
      <c r="IYK91" s="61"/>
      <c r="IYL91" s="61"/>
      <c r="IYM91" s="61"/>
      <c r="IYN91" s="61"/>
      <c r="IYO91" s="61"/>
      <c r="IYP91" s="61"/>
      <c r="IYQ91" s="61"/>
      <c r="IYR91" s="61"/>
      <c r="IYS91" s="61"/>
      <c r="IYT91" s="61"/>
      <c r="IYU91" s="61"/>
      <c r="IYV91" s="61"/>
      <c r="IYW91" s="61"/>
      <c r="IYX91" s="61"/>
      <c r="IYY91" s="61"/>
      <c r="IYZ91" s="61"/>
      <c r="IZA91" s="61"/>
      <c r="IZB91" s="61"/>
      <c r="IZC91" s="61"/>
      <c r="IZD91" s="61"/>
      <c r="IZE91" s="61"/>
      <c r="IZF91" s="61"/>
      <c r="IZG91" s="61"/>
      <c r="IZH91" s="61"/>
      <c r="IZI91" s="61"/>
      <c r="IZJ91" s="61"/>
      <c r="IZK91" s="61"/>
      <c r="IZL91" s="61"/>
      <c r="IZM91" s="61"/>
      <c r="IZN91" s="61"/>
      <c r="IZO91" s="61"/>
      <c r="IZP91" s="61"/>
      <c r="IZQ91" s="61"/>
      <c r="IZR91" s="61"/>
      <c r="IZS91" s="61"/>
      <c r="IZT91" s="61"/>
      <c r="IZU91" s="61"/>
      <c r="IZV91" s="61"/>
      <c r="IZW91" s="61"/>
      <c r="IZX91" s="61"/>
      <c r="IZY91" s="61"/>
      <c r="IZZ91" s="61"/>
      <c r="JAA91" s="61"/>
      <c r="JAB91" s="61"/>
      <c r="JAC91" s="61"/>
      <c r="JAD91" s="61"/>
      <c r="JAE91" s="61"/>
      <c r="JAF91" s="61"/>
      <c r="JAG91" s="61"/>
      <c r="JAH91" s="61"/>
      <c r="JAI91" s="61"/>
      <c r="JAJ91" s="61"/>
      <c r="JAK91" s="61"/>
      <c r="JAL91" s="61"/>
      <c r="JAM91" s="61"/>
      <c r="JAN91" s="61"/>
      <c r="JAO91" s="61"/>
      <c r="JAP91" s="61"/>
      <c r="JAQ91" s="61"/>
      <c r="JAR91" s="61"/>
      <c r="JAS91" s="61"/>
      <c r="JAT91" s="61"/>
      <c r="JAU91" s="61"/>
      <c r="JAV91" s="61"/>
      <c r="JAW91" s="61"/>
      <c r="JAX91" s="61"/>
      <c r="JAY91" s="61"/>
      <c r="JAZ91" s="61"/>
      <c r="JBA91" s="61"/>
      <c r="JBB91" s="61"/>
      <c r="JBC91" s="61"/>
      <c r="JBD91" s="61"/>
      <c r="JBE91" s="61"/>
      <c r="JBF91" s="61"/>
      <c r="JBG91" s="61"/>
      <c r="JBH91" s="61"/>
      <c r="JBI91" s="61"/>
      <c r="JBJ91" s="61"/>
      <c r="JBK91" s="61"/>
      <c r="JBL91" s="61"/>
      <c r="JBM91" s="61"/>
      <c r="JBN91" s="61"/>
      <c r="JBO91" s="61"/>
      <c r="JBP91" s="61"/>
      <c r="JBQ91" s="61"/>
      <c r="JBR91" s="61"/>
      <c r="JBS91" s="61"/>
      <c r="JBT91" s="61"/>
      <c r="JBU91" s="61"/>
      <c r="JBV91" s="61"/>
      <c r="JBW91" s="61"/>
      <c r="JBX91" s="61"/>
      <c r="JBY91" s="61"/>
      <c r="JBZ91" s="61"/>
      <c r="JCA91" s="61"/>
      <c r="JCB91" s="61"/>
      <c r="JCC91" s="61"/>
      <c r="JCD91" s="61"/>
      <c r="JCE91" s="61"/>
      <c r="JCF91" s="61"/>
      <c r="JCG91" s="61"/>
      <c r="JCH91" s="61"/>
      <c r="JCI91" s="61"/>
      <c r="JCJ91" s="61"/>
      <c r="JCK91" s="61"/>
      <c r="JCL91" s="61"/>
      <c r="JCM91" s="61"/>
      <c r="JCN91" s="61"/>
      <c r="JCO91" s="61"/>
      <c r="JCP91" s="61"/>
      <c r="JCQ91" s="61"/>
      <c r="JCR91" s="61"/>
      <c r="JCS91" s="61"/>
      <c r="JCT91" s="61"/>
      <c r="JCU91" s="61"/>
      <c r="JCV91" s="61"/>
      <c r="JCW91" s="61"/>
      <c r="JCX91" s="61"/>
      <c r="JCY91" s="61"/>
      <c r="JCZ91" s="61"/>
      <c r="JDA91" s="61"/>
      <c r="JDB91" s="61"/>
      <c r="JDC91" s="61"/>
      <c r="JDD91" s="61"/>
      <c r="JDE91" s="61"/>
      <c r="JDF91" s="61"/>
      <c r="JDG91" s="61"/>
      <c r="JDH91" s="61"/>
      <c r="JDI91" s="61"/>
      <c r="JDJ91" s="61"/>
      <c r="JDK91" s="61"/>
      <c r="JDL91" s="61"/>
      <c r="JDM91" s="61"/>
      <c r="JDN91" s="61"/>
      <c r="JDO91" s="61"/>
      <c r="JDP91" s="61"/>
      <c r="JDQ91" s="61"/>
      <c r="JDR91" s="61"/>
      <c r="JDS91" s="61"/>
      <c r="JDT91" s="61"/>
      <c r="JDU91" s="61"/>
      <c r="JDV91" s="61"/>
      <c r="JDW91" s="61"/>
      <c r="JDX91" s="61"/>
      <c r="JDY91" s="61"/>
      <c r="JDZ91" s="61"/>
      <c r="JEA91" s="61"/>
      <c r="JEB91" s="61"/>
      <c r="JEC91" s="61"/>
      <c r="JED91" s="61"/>
      <c r="JEE91" s="61"/>
      <c r="JEF91" s="61"/>
      <c r="JEG91" s="61"/>
      <c r="JEH91" s="61"/>
      <c r="JEI91" s="61"/>
      <c r="JEJ91" s="61"/>
      <c r="JEK91" s="61"/>
      <c r="JEL91" s="61"/>
      <c r="JEM91" s="61"/>
      <c r="JEN91" s="61"/>
      <c r="JEO91" s="61"/>
      <c r="JEP91" s="61"/>
      <c r="JEQ91" s="61"/>
      <c r="JER91" s="61"/>
      <c r="JES91" s="61"/>
      <c r="JET91" s="61"/>
      <c r="JEU91" s="61"/>
      <c r="JEV91" s="61"/>
      <c r="JEW91" s="61"/>
      <c r="JEX91" s="61"/>
      <c r="JEY91" s="61"/>
      <c r="JEZ91" s="61"/>
      <c r="JFA91" s="61"/>
      <c r="JFB91" s="61"/>
      <c r="JFC91" s="61"/>
      <c r="JFD91" s="61"/>
      <c r="JFE91" s="61"/>
      <c r="JFF91" s="61"/>
      <c r="JFG91" s="61"/>
      <c r="JFH91" s="61"/>
      <c r="JFI91" s="61"/>
      <c r="JFJ91" s="61"/>
      <c r="JFK91" s="61"/>
      <c r="JFL91" s="61"/>
      <c r="JFM91" s="61"/>
      <c r="JFN91" s="61"/>
      <c r="JFO91" s="61"/>
      <c r="JFP91" s="61"/>
      <c r="JFQ91" s="61"/>
      <c r="JFR91" s="61"/>
      <c r="JFS91" s="61"/>
      <c r="JFT91" s="61"/>
      <c r="JFU91" s="61"/>
      <c r="JFV91" s="61"/>
      <c r="JFW91" s="61"/>
      <c r="JFX91" s="61"/>
      <c r="JFY91" s="61"/>
      <c r="JFZ91" s="61"/>
      <c r="JGA91" s="61"/>
      <c r="JGB91" s="61"/>
      <c r="JGC91" s="61"/>
      <c r="JGD91" s="61"/>
      <c r="JGE91" s="61"/>
      <c r="JGF91" s="61"/>
      <c r="JGG91" s="61"/>
      <c r="JGH91" s="61"/>
      <c r="JGI91" s="61"/>
      <c r="JGJ91" s="61"/>
      <c r="JGK91" s="61"/>
      <c r="JGL91" s="61"/>
      <c r="JGM91" s="61"/>
      <c r="JGN91" s="61"/>
      <c r="JGO91" s="61"/>
      <c r="JGP91" s="61"/>
      <c r="JGQ91" s="61"/>
      <c r="JGR91" s="61"/>
      <c r="JGS91" s="61"/>
      <c r="JGT91" s="61"/>
      <c r="JGU91" s="61"/>
      <c r="JGV91" s="61"/>
      <c r="JGW91" s="61"/>
      <c r="JGX91" s="61"/>
      <c r="JGY91" s="61"/>
      <c r="JGZ91" s="61"/>
      <c r="JHA91" s="61"/>
      <c r="JHB91" s="61"/>
      <c r="JHC91" s="61"/>
      <c r="JHD91" s="61"/>
      <c r="JHE91" s="61"/>
      <c r="JHF91" s="61"/>
      <c r="JHG91" s="61"/>
      <c r="JHH91" s="61"/>
      <c r="JHI91" s="61"/>
      <c r="JHJ91" s="61"/>
      <c r="JHK91" s="61"/>
      <c r="JHL91" s="61"/>
      <c r="JHM91" s="61"/>
      <c r="JHN91" s="61"/>
      <c r="JHO91" s="61"/>
      <c r="JHP91" s="61"/>
      <c r="JHQ91" s="61"/>
      <c r="JHR91" s="61"/>
      <c r="JHS91" s="61"/>
      <c r="JHT91" s="61"/>
      <c r="JHU91" s="61"/>
      <c r="JHV91" s="61"/>
      <c r="JHW91" s="61"/>
      <c r="JHX91" s="61"/>
      <c r="JHY91" s="61"/>
      <c r="JHZ91" s="61"/>
      <c r="JIA91" s="61"/>
      <c r="JIB91" s="61"/>
      <c r="JIC91" s="61"/>
      <c r="JID91" s="61"/>
      <c r="JIE91" s="61"/>
      <c r="JIF91" s="61"/>
      <c r="JIG91" s="61"/>
      <c r="JIH91" s="61"/>
      <c r="JII91" s="61"/>
      <c r="JIJ91" s="61"/>
      <c r="JIK91" s="61"/>
      <c r="JIL91" s="61"/>
      <c r="JIM91" s="61"/>
      <c r="JIN91" s="61"/>
      <c r="JIO91" s="61"/>
      <c r="JIP91" s="61"/>
      <c r="JIQ91" s="61"/>
      <c r="JIR91" s="61"/>
      <c r="JIS91" s="61"/>
      <c r="JIT91" s="61"/>
      <c r="JIU91" s="61"/>
      <c r="JIV91" s="61"/>
      <c r="JIW91" s="61"/>
      <c r="JIX91" s="61"/>
      <c r="JIY91" s="61"/>
      <c r="JIZ91" s="61"/>
      <c r="JJA91" s="61"/>
      <c r="JJB91" s="61"/>
      <c r="JJC91" s="61"/>
      <c r="JJD91" s="61"/>
      <c r="JJE91" s="61"/>
      <c r="JJF91" s="61"/>
      <c r="JJG91" s="61"/>
      <c r="JJH91" s="61"/>
      <c r="JJI91" s="61"/>
      <c r="JJJ91" s="61"/>
      <c r="JJK91" s="61"/>
      <c r="JJL91" s="61"/>
      <c r="JJM91" s="61"/>
      <c r="JJN91" s="61"/>
      <c r="JJO91" s="61"/>
      <c r="JJP91" s="61"/>
      <c r="JJQ91" s="61"/>
      <c r="JJR91" s="61"/>
      <c r="JJS91" s="61"/>
      <c r="JJT91" s="61"/>
      <c r="JJU91" s="61"/>
      <c r="JJV91" s="61"/>
      <c r="JJW91" s="61"/>
      <c r="JJX91" s="61"/>
      <c r="JJY91" s="61"/>
      <c r="JJZ91" s="61"/>
      <c r="JKA91" s="61"/>
      <c r="JKB91" s="61"/>
      <c r="JKC91" s="61"/>
      <c r="JKD91" s="61"/>
      <c r="JKE91" s="61"/>
      <c r="JKF91" s="61"/>
      <c r="JKG91" s="61"/>
      <c r="JKH91" s="61"/>
      <c r="JKI91" s="61"/>
      <c r="JKJ91" s="61"/>
      <c r="JKK91" s="61"/>
      <c r="JKL91" s="61"/>
      <c r="JKM91" s="61"/>
      <c r="JKN91" s="61"/>
      <c r="JKO91" s="61"/>
      <c r="JKP91" s="61"/>
      <c r="JKQ91" s="61"/>
      <c r="JKR91" s="61"/>
      <c r="JKS91" s="61"/>
      <c r="JKT91" s="61"/>
      <c r="JKU91" s="61"/>
      <c r="JKV91" s="61"/>
      <c r="JKW91" s="61"/>
      <c r="JKX91" s="61"/>
      <c r="JKY91" s="61"/>
      <c r="JKZ91" s="61"/>
      <c r="JLA91" s="61"/>
      <c r="JLB91" s="61"/>
      <c r="JLC91" s="61"/>
      <c r="JLD91" s="61"/>
      <c r="JLE91" s="61"/>
      <c r="JLF91" s="61"/>
      <c r="JLG91" s="61"/>
      <c r="JLH91" s="61"/>
      <c r="JLI91" s="61"/>
      <c r="JLJ91" s="61"/>
      <c r="JLK91" s="61"/>
      <c r="JLL91" s="61"/>
      <c r="JLM91" s="61"/>
      <c r="JLN91" s="61"/>
      <c r="JLO91" s="61"/>
      <c r="JLP91" s="61"/>
      <c r="JLQ91" s="61"/>
      <c r="JLR91" s="61"/>
      <c r="JLS91" s="61"/>
      <c r="JLT91" s="61"/>
      <c r="JLU91" s="61"/>
      <c r="JLV91" s="61"/>
      <c r="JLW91" s="61"/>
      <c r="JLX91" s="61"/>
      <c r="JLY91" s="61"/>
      <c r="JLZ91" s="61"/>
      <c r="JMA91" s="61"/>
      <c r="JMB91" s="61"/>
      <c r="JMC91" s="61"/>
      <c r="JMD91" s="61"/>
      <c r="JME91" s="61"/>
      <c r="JMF91" s="61"/>
      <c r="JMG91" s="61"/>
      <c r="JMH91" s="61"/>
      <c r="JMI91" s="61"/>
      <c r="JMJ91" s="61"/>
      <c r="JMK91" s="61"/>
      <c r="JML91" s="61"/>
      <c r="JMM91" s="61"/>
      <c r="JMN91" s="61"/>
      <c r="JMO91" s="61"/>
      <c r="JMP91" s="61"/>
      <c r="JMQ91" s="61"/>
      <c r="JMR91" s="61"/>
      <c r="JMS91" s="61"/>
      <c r="JMT91" s="61"/>
      <c r="JMU91" s="61"/>
      <c r="JMV91" s="61"/>
      <c r="JMW91" s="61"/>
      <c r="JMX91" s="61"/>
      <c r="JMY91" s="61"/>
      <c r="JMZ91" s="61"/>
      <c r="JNA91" s="61"/>
      <c r="JNB91" s="61"/>
      <c r="JNC91" s="61"/>
      <c r="JND91" s="61"/>
      <c r="JNE91" s="61"/>
      <c r="JNF91" s="61"/>
      <c r="JNG91" s="61"/>
      <c r="JNH91" s="61"/>
      <c r="JNI91" s="61"/>
      <c r="JNJ91" s="61"/>
      <c r="JNK91" s="61"/>
      <c r="JNL91" s="61"/>
      <c r="JNM91" s="61"/>
      <c r="JNN91" s="61"/>
      <c r="JNO91" s="61"/>
      <c r="JNP91" s="61"/>
      <c r="JNQ91" s="61"/>
      <c r="JNR91" s="61"/>
      <c r="JNS91" s="61"/>
      <c r="JNT91" s="61"/>
      <c r="JNU91" s="61"/>
      <c r="JNV91" s="61"/>
      <c r="JNW91" s="61"/>
      <c r="JNX91" s="61"/>
      <c r="JNY91" s="61"/>
      <c r="JNZ91" s="61"/>
      <c r="JOA91" s="61"/>
      <c r="JOB91" s="61"/>
      <c r="JOC91" s="61"/>
      <c r="JOD91" s="61"/>
      <c r="JOE91" s="61"/>
      <c r="JOF91" s="61"/>
      <c r="JOG91" s="61"/>
      <c r="JOH91" s="61"/>
      <c r="JOI91" s="61"/>
      <c r="JOJ91" s="61"/>
      <c r="JOK91" s="61"/>
      <c r="JOL91" s="61"/>
      <c r="JOM91" s="61"/>
      <c r="JON91" s="61"/>
      <c r="JOO91" s="61"/>
      <c r="JOP91" s="61"/>
      <c r="JOQ91" s="61"/>
      <c r="JOR91" s="61"/>
      <c r="JOS91" s="61"/>
      <c r="JOT91" s="61"/>
      <c r="JOU91" s="61"/>
      <c r="JOV91" s="61"/>
      <c r="JOW91" s="61"/>
      <c r="JOX91" s="61"/>
      <c r="JOY91" s="61"/>
      <c r="JOZ91" s="61"/>
      <c r="JPA91" s="61"/>
      <c r="JPB91" s="61"/>
      <c r="JPC91" s="61"/>
      <c r="JPD91" s="61"/>
      <c r="JPE91" s="61"/>
      <c r="JPF91" s="61"/>
      <c r="JPG91" s="61"/>
      <c r="JPH91" s="61"/>
      <c r="JPI91" s="61"/>
      <c r="JPJ91" s="61"/>
      <c r="JPK91" s="61"/>
      <c r="JPL91" s="61"/>
      <c r="JPM91" s="61"/>
      <c r="JPN91" s="61"/>
      <c r="JPO91" s="61"/>
      <c r="JPP91" s="61"/>
      <c r="JPQ91" s="61"/>
      <c r="JPR91" s="61"/>
      <c r="JPS91" s="61"/>
      <c r="JPT91" s="61"/>
      <c r="JPU91" s="61"/>
      <c r="JPV91" s="61"/>
      <c r="JPW91" s="61"/>
      <c r="JPX91" s="61"/>
      <c r="JPY91" s="61"/>
      <c r="JPZ91" s="61"/>
      <c r="JQA91" s="61"/>
      <c r="JQB91" s="61"/>
      <c r="JQC91" s="61"/>
      <c r="JQD91" s="61"/>
      <c r="JQE91" s="61"/>
      <c r="JQF91" s="61"/>
      <c r="JQG91" s="61"/>
      <c r="JQH91" s="61"/>
      <c r="JQI91" s="61"/>
      <c r="JQJ91" s="61"/>
      <c r="JQK91" s="61"/>
      <c r="JQL91" s="61"/>
      <c r="JQM91" s="61"/>
      <c r="JQN91" s="61"/>
      <c r="JQO91" s="61"/>
      <c r="JQP91" s="61"/>
      <c r="JQQ91" s="61"/>
      <c r="JQR91" s="61"/>
      <c r="JQS91" s="61"/>
      <c r="JQT91" s="61"/>
      <c r="JQU91" s="61"/>
      <c r="JQV91" s="61"/>
      <c r="JQW91" s="61"/>
      <c r="JQX91" s="61"/>
      <c r="JQY91" s="61"/>
      <c r="JQZ91" s="61"/>
      <c r="JRA91" s="61"/>
      <c r="JRB91" s="61"/>
      <c r="JRC91" s="61"/>
      <c r="JRD91" s="61"/>
      <c r="JRE91" s="61"/>
      <c r="JRF91" s="61"/>
      <c r="JRG91" s="61"/>
      <c r="JRH91" s="61"/>
      <c r="JRI91" s="61"/>
      <c r="JRJ91" s="61"/>
      <c r="JRK91" s="61"/>
      <c r="JRL91" s="61"/>
      <c r="JRM91" s="61"/>
      <c r="JRN91" s="61"/>
      <c r="JRO91" s="61"/>
      <c r="JRP91" s="61"/>
      <c r="JRQ91" s="61"/>
      <c r="JRR91" s="61"/>
      <c r="JRS91" s="61"/>
      <c r="JRT91" s="61"/>
      <c r="JRU91" s="61"/>
      <c r="JRV91" s="61"/>
      <c r="JRW91" s="61"/>
      <c r="JRX91" s="61"/>
      <c r="JRY91" s="61"/>
      <c r="JRZ91" s="61"/>
      <c r="JSA91" s="61"/>
      <c r="JSB91" s="61"/>
      <c r="JSC91" s="61"/>
      <c r="JSD91" s="61"/>
      <c r="JSE91" s="61"/>
      <c r="JSF91" s="61"/>
      <c r="JSG91" s="61"/>
      <c r="JSH91" s="61"/>
      <c r="JSI91" s="61"/>
      <c r="JSJ91" s="61"/>
      <c r="JSK91" s="61"/>
      <c r="JSL91" s="61"/>
      <c r="JSM91" s="61"/>
      <c r="JSN91" s="61"/>
      <c r="JSO91" s="61"/>
      <c r="JSP91" s="61"/>
      <c r="JSQ91" s="61"/>
      <c r="JSR91" s="61"/>
      <c r="JSS91" s="61"/>
      <c r="JST91" s="61"/>
      <c r="JSU91" s="61"/>
      <c r="JSV91" s="61"/>
      <c r="JSW91" s="61"/>
      <c r="JSX91" s="61"/>
      <c r="JSY91" s="61"/>
      <c r="JSZ91" s="61"/>
      <c r="JTA91" s="61"/>
      <c r="JTB91" s="61"/>
      <c r="JTC91" s="61"/>
      <c r="JTD91" s="61"/>
      <c r="JTE91" s="61"/>
      <c r="JTF91" s="61"/>
      <c r="JTG91" s="61"/>
      <c r="JTH91" s="61"/>
      <c r="JTI91" s="61"/>
      <c r="JTJ91" s="61"/>
      <c r="JTK91" s="61"/>
      <c r="JTL91" s="61"/>
      <c r="JTM91" s="61"/>
      <c r="JTN91" s="61"/>
      <c r="JTO91" s="61"/>
      <c r="JTP91" s="61"/>
      <c r="JTQ91" s="61"/>
      <c r="JTR91" s="61"/>
      <c r="JTS91" s="61"/>
      <c r="JTT91" s="61"/>
      <c r="JTU91" s="61"/>
      <c r="JTV91" s="61"/>
      <c r="JTW91" s="61"/>
      <c r="JTX91" s="61"/>
      <c r="JTY91" s="61"/>
      <c r="JTZ91" s="61"/>
      <c r="JUA91" s="61"/>
      <c r="JUB91" s="61"/>
      <c r="JUC91" s="61"/>
      <c r="JUD91" s="61"/>
      <c r="JUE91" s="61"/>
      <c r="JUF91" s="61"/>
      <c r="JUG91" s="61"/>
      <c r="JUH91" s="61"/>
      <c r="JUI91" s="61"/>
      <c r="JUJ91" s="61"/>
      <c r="JUK91" s="61"/>
      <c r="JUL91" s="61"/>
      <c r="JUM91" s="61"/>
      <c r="JUN91" s="61"/>
      <c r="JUO91" s="61"/>
      <c r="JUP91" s="61"/>
      <c r="JUQ91" s="61"/>
      <c r="JUR91" s="61"/>
      <c r="JUS91" s="61"/>
      <c r="JUT91" s="61"/>
      <c r="JUU91" s="61"/>
      <c r="JUV91" s="61"/>
      <c r="JUW91" s="61"/>
      <c r="JUX91" s="61"/>
      <c r="JUY91" s="61"/>
      <c r="JUZ91" s="61"/>
      <c r="JVA91" s="61"/>
      <c r="JVB91" s="61"/>
      <c r="JVC91" s="61"/>
      <c r="JVD91" s="61"/>
      <c r="JVE91" s="61"/>
      <c r="JVF91" s="61"/>
      <c r="JVG91" s="61"/>
      <c r="JVH91" s="61"/>
      <c r="JVI91" s="61"/>
      <c r="JVJ91" s="61"/>
      <c r="JVK91" s="61"/>
      <c r="JVL91" s="61"/>
      <c r="JVM91" s="61"/>
      <c r="JVN91" s="61"/>
      <c r="JVO91" s="61"/>
      <c r="JVP91" s="61"/>
      <c r="JVQ91" s="61"/>
      <c r="JVR91" s="61"/>
      <c r="JVS91" s="61"/>
      <c r="JVT91" s="61"/>
      <c r="JVU91" s="61"/>
      <c r="JVV91" s="61"/>
      <c r="JVW91" s="61"/>
      <c r="JVX91" s="61"/>
      <c r="JVY91" s="61"/>
      <c r="JVZ91" s="61"/>
      <c r="JWA91" s="61"/>
      <c r="JWB91" s="61"/>
      <c r="JWC91" s="61"/>
      <c r="JWD91" s="61"/>
      <c r="JWE91" s="61"/>
      <c r="JWF91" s="61"/>
      <c r="JWG91" s="61"/>
      <c r="JWH91" s="61"/>
      <c r="JWI91" s="61"/>
      <c r="JWJ91" s="61"/>
      <c r="JWK91" s="61"/>
      <c r="JWL91" s="61"/>
      <c r="JWM91" s="61"/>
      <c r="JWN91" s="61"/>
      <c r="JWO91" s="61"/>
      <c r="JWP91" s="61"/>
      <c r="JWQ91" s="61"/>
      <c r="JWR91" s="61"/>
      <c r="JWS91" s="61"/>
      <c r="JWT91" s="61"/>
      <c r="JWU91" s="61"/>
      <c r="JWV91" s="61"/>
      <c r="JWW91" s="61"/>
      <c r="JWX91" s="61"/>
      <c r="JWY91" s="61"/>
      <c r="JWZ91" s="61"/>
      <c r="JXA91" s="61"/>
      <c r="JXB91" s="61"/>
      <c r="JXC91" s="61"/>
      <c r="JXD91" s="61"/>
      <c r="JXE91" s="61"/>
      <c r="JXF91" s="61"/>
      <c r="JXG91" s="61"/>
      <c r="JXH91" s="61"/>
      <c r="JXI91" s="61"/>
      <c r="JXJ91" s="61"/>
      <c r="JXK91" s="61"/>
      <c r="JXL91" s="61"/>
      <c r="JXM91" s="61"/>
      <c r="JXN91" s="61"/>
      <c r="JXO91" s="61"/>
      <c r="JXP91" s="61"/>
      <c r="JXQ91" s="61"/>
      <c r="JXR91" s="61"/>
      <c r="JXS91" s="61"/>
      <c r="JXT91" s="61"/>
      <c r="JXU91" s="61"/>
      <c r="JXV91" s="61"/>
      <c r="JXW91" s="61"/>
      <c r="JXX91" s="61"/>
      <c r="JXY91" s="61"/>
      <c r="JXZ91" s="61"/>
      <c r="JYA91" s="61"/>
      <c r="JYB91" s="61"/>
      <c r="JYC91" s="61"/>
      <c r="JYD91" s="61"/>
      <c r="JYE91" s="61"/>
      <c r="JYF91" s="61"/>
      <c r="JYG91" s="61"/>
      <c r="JYH91" s="61"/>
      <c r="JYI91" s="61"/>
      <c r="JYJ91" s="61"/>
      <c r="JYK91" s="61"/>
      <c r="JYL91" s="61"/>
      <c r="JYM91" s="61"/>
      <c r="JYN91" s="61"/>
      <c r="JYO91" s="61"/>
      <c r="JYP91" s="61"/>
      <c r="JYQ91" s="61"/>
      <c r="JYR91" s="61"/>
      <c r="JYS91" s="61"/>
      <c r="JYT91" s="61"/>
      <c r="JYU91" s="61"/>
      <c r="JYV91" s="61"/>
      <c r="JYW91" s="61"/>
      <c r="JYX91" s="61"/>
      <c r="JYY91" s="61"/>
      <c r="JYZ91" s="61"/>
      <c r="JZA91" s="61"/>
      <c r="JZB91" s="61"/>
      <c r="JZC91" s="61"/>
      <c r="JZD91" s="61"/>
      <c r="JZE91" s="61"/>
      <c r="JZF91" s="61"/>
      <c r="JZG91" s="61"/>
      <c r="JZH91" s="61"/>
      <c r="JZI91" s="61"/>
      <c r="JZJ91" s="61"/>
      <c r="JZK91" s="61"/>
      <c r="JZL91" s="61"/>
      <c r="JZM91" s="61"/>
      <c r="JZN91" s="61"/>
      <c r="JZO91" s="61"/>
      <c r="JZP91" s="61"/>
      <c r="JZQ91" s="61"/>
      <c r="JZR91" s="61"/>
      <c r="JZS91" s="61"/>
      <c r="JZT91" s="61"/>
      <c r="JZU91" s="61"/>
      <c r="JZV91" s="61"/>
      <c r="JZW91" s="61"/>
      <c r="JZX91" s="61"/>
      <c r="JZY91" s="61"/>
      <c r="JZZ91" s="61"/>
      <c r="KAA91" s="61"/>
      <c r="KAB91" s="61"/>
      <c r="KAC91" s="61"/>
      <c r="KAD91" s="61"/>
      <c r="KAE91" s="61"/>
      <c r="KAF91" s="61"/>
      <c r="KAG91" s="61"/>
      <c r="KAH91" s="61"/>
      <c r="KAI91" s="61"/>
      <c r="KAJ91" s="61"/>
      <c r="KAK91" s="61"/>
      <c r="KAL91" s="61"/>
      <c r="KAM91" s="61"/>
      <c r="KAN91" s="61"/>
      <c r="KAO91" s="61"/>
      <c r="KAP91" s="61"/>
      <c r="KAQ91" s="61"/>
      <c r="KAR91" s="61"/>
      <c r="KAS91" s="61"/>
      <c r="KAT91" s="61"/>
      <c r="KAU91" s="61"/>
      <c r="KAV91" s="61"/>
      <c r="KAW91" s="61"/>
      <c r="KAX91" s="61"/>
      <c r="KAY91" s="61"/>
      <c r="KAZ91" s="61"/>
      <c r="KBA91" s="61"/>
      <c r="KBB91" s="61"/>
      <c r="KBC91" s="61"/>
      <c r="KBD91" s="61"/>
      <c r="KBE91" s="61"/>
      <c r="KBF91" s="61"/>
      <c r="KBG91" s="61"/>
      <c r="KBH91" s="61"/>
      <c r="KBI91" s="61"/>
      <c r="KBJ91" s="61"/>
      <c r="KBK91" s="61"/>
      <c r="KBL91" s="61"/>
      <c r="KBM91" s="61"/>
      <c r="KBN91" s="61"/>
      <c r="KBO91" s="61"/>
      <c r="KBP91" s="61"/>
      <c r="KBQ91" s="61"/>
      <c r="KBR91" s="61"/>
      <c r="KBS91" s="61"/>
      <c r="KBT91" s="61"/>
      <c r="KBU91" s="61"/>
      <c r="KBV91" s="61"/>
      <c r="KBW91" s="61"/>
      <c r="KBX91" s="61"/>
      <c r="KBY91" s="61"/>
      <c r="KBZ91" s="61"/>
      <c r="KCA91" s="61"/>
      <c r="KCB91" s="61"/>
      <c r="KCC91" s="61"/>
      <c r="KCD91" s="61"/>
      <c r="KCE91" s="61"/>
      <c r="KCF91" s="61"/>
      <c r="KCG91" s="61"/>
      <c r="KCH91" s="61"/>
      <c r="KCI91" s="61"/>
      <c r="KCJ91" s="61"/>
      <c r="KCK91" s="61"/>
      <c r="KCL91" s="61"/>
      <c r="KCM91" s="61"/>
      <c r="KCN91" s="61"/>
      <c r="KCO91" s="61"/>
      <c r="KCP91" s="61"/>
      <c r="KCQ91" s="61"/>
      <c r="KCR91" s="61"/>
      <c r="KCS91" s="61"/>
      <c r="KCT91" s="61"/>
      <c r="KCU91" s="61"/>
      <c r="KCV91" s="61"/>
      <c r="KCW91" s="61"/>
      <c r="KCX91" s="61"/>
      <c r="KCY91" s="61"/>
      <c r="KCZ91" s="61"/>
      <c r="KDA91" s="61"/>
      <c r="KDB91" s="61"/>
      <c r="KDC91" s="61"/>
      <c r="KDD91" s="61"/>
      <c r="KDE91" s="61"/>
      <c r="KDF91" s="61"/>
      <c r="KDG91" s="61"/>
      <c r="KDH91" s="61"/>
      <c r="KDI91" s="61"/>
      <c r="KDJ91" s="61"/>
      <c r="KDK91" s="61"/>
      <c r="KDL91" s="61"/>
      <c r="KDM91" s="61"/>
      <c r="KDN91" s="61"/>
      <c r="KDO91" s="61"/>
      <c r="KDP91" s="61"/>
      <c r="KDQ91" s="61"/>
      <c r="KDR91" s="61"/>
      <c r="KDS91" s="61"/>
      <c r="KDT91" s="61"/>
      <c r="KDU91" s="61"/>
      <c r="KDV91" s="61"/>
      <c r="KDW91" s="61"/>
      <c r="KDX91" s="61"/>
      <c r="KDY91" s="61"/>
      <c r="KDZ91" s="61"/>
      <c r="KEA91" s="61"/>
      <c r="KEB91" s="61"/>
      <c r="KEC91" s="61"/>
      <c r="KED91" s="61"/>
      <c r="KEE91" s="61"/>
      <c r="KEF91" s="61"/>
      <c r="KEG91" s="61"/>
      <c r="KEH91" s="61"/>
      <c r="KEI91" s="61"/>
      <c r="KEJ91" s="61"/>
      <c r="KEK91" s="61"/>
      <c r="KEL91" s="61"/>
      <c r="KEM91" s="61"/>
      <c r="KEN91" s="61"/>
      <c r="KEO91" s="61"/>
      <c r="KEP91" s="61"/>
      <c r="KEQ91" s="61"/>
      <c r="KER91" s="61"/>
      <c r="KES91" s="61"/>
      <c r="KET91" s="61"/>
      <c r="KEU91" s="61"/>
      <c r="KEV91" s="61"/>
      <c r="KEW91" s="61"/>
      <c r="KEX91" s="61"/>
      <c r="KEY91" s="61"/>
      <c r="KEZ91" s="61"/>
      <c r="KFA91" s="61"/>
      <c r="KFB91" s="61"/>
      <c r="KFC91" s="61"/>
      <c r="KFD91" s="61"/>
      <c r="KFE91" s="61"/>
      <c r="KFF91" s="61"/>
      <c r="KFG91" s="61"/>
      <c r="KFH91" s="61"/>
      <c r="KFI91" s="61"/>
      <c r="KFJ91" s="61"/>
      <c r="KFK91" s="61"/>
      <c r="KFL91" s="61"/>
      <c r="KFM91" s="61"/>
      <c r="KFN91" s="61"/>
      <c r="KFO91" s="61"/>
      <c r="KFP91" s="61"/>
      <c r="KFQ91" s="61"/>
      <c r="KFR91" s="61"/>
      <c r="KFS91" s="61"/>
      <c r="KFT91" s="61"/>
      <c r="KFU91" s="61"/>
      <c r="KFV91" s="61"/>
      <c r="KFW91" s="61"/>
      <c r="KFX91" s="61"/>
      <c r="KFY91" s="61"/>
      <c r="KFZ91" s="61"/>
      <c r="KGA91" s="61"/>
      <c r="KGB91" s="61"/>
      <c r="KGC91" s="61"/>
      <c r="KGD91" s="61"/>
      <c r="KGE91" s="61"/>
      <c r="KGF91" s="61"/>
      <c r="KGG91" s="61"/>
      <c r="KGH91" s="61"/>
      <c r="KGI91" s="61"/>
      <c r="KGJ91" s="61"/>
      <c r="KGK91" s="61"/>
      <c r="KGL91" s="61"/>
      <c r="KGM91" s="61"/>
      <c r="KGN91" s="61"/>
      <c r="KGO91" s="61"/>
      <c r="KGP91" s="61"/>
      <c r="KGQ91" s="61"/>
      <c r="KGR91" s="61"/>
      <c r="KGS91" s="61"/>
      <c r="KGT91" s="61"/>
      <c r="KGU91" s="61"/>
      <c r="KGV91" s="61"/>
      <c r="KGW91" s="61"/>
      <c r="KGX91" s="61"/>
      <c r="KGY91" s="61"/>
      <c r="KGZ91" s="61"/>
      <c r="KHA91" s="61"/>
      <c r="KHB91" s="61"/>
      <c r="KHC91" s="61"/>
      <c r="KHD91" s="61"/>
      <c r="KHE91" s="61"/>
      <c r="KHF91" s="61"/>
      <c r="KHG91" s="61"/>
      <c r="KHH91" s="61"/>
      <c r="KHI91" s="61"/>
      <c r="KHJ91" s="61"/>
      <c r="KHK91" s="61"/>
      <c r="KHL91" s="61"/>
      <c r="KHM91" s="61"/>
      <c r="KHN91" s="61"/>
      <c r="KHO91" s="61"/>
      <c r="KHP91" s="61"/>
      <c r="KHQ91" s="61"/>
      <c r="KHR91" s="61"/>
      <c r="KHS91" s="61"/>
      <c r="KHT91" s="61"/>
      <c r="KHU91" s="61"/>
      <c r="KHV91" s="61"/>
      <c r="KHW91" s="61"/>
      <c r="KHX91" s="61"/>
      <c r="KHY91" s="61"/>
      <c r="KHZ91" s="61"/>
      <c r="KIA91" s="61"/>
      <c r="KIB91" s="61"/>
      <c r="KIC91" s="61"/>
      <c r="KID91" s="61"/>
      <c r="KIE91" s="61"/>
      <c r="KIF91" s="61"/>
      <c r="KIG91" s="61"/>
      <c r="KIH91" s="61"/>
      <c r="KII91" s="61"/>
      <c r="KIJ91" s="61"/>
      <c r="KIK91" s="61"/>
      <c r="KIL91" s="61"/>
      <c r="KIM91" s="61"/>
      <c r="KIN91" s="61"/>
      <c r="KIO91" s="61"/>
      <c r="KIP91" s="61"/>
      <c r="KIQ91" s="61"/>
      <c r="KIR91" s="61"/>
      <c r="KIS91" s="61"/>
      <c r="KIT91" s="61"/>
      <c r="KIU91" s="61"/>
      <c r="KIV91" s="61"/>
      <c r="KIW91" s="61"/>
      <c r="KIX91" s="61"/>
      <c r="KIY91" s="61"/>
      <c r="KIZ91" s="61"/>
      <c r="KJA91" s="61"/>
      <c r="KJB91" s="61"/>
      <c r="KJC91" s="61"/>
      <c r="KJD91" s="61"/>
      <c r="KJE91" s="61"/>
      <c r="KJF91" s="61"/>
      <c r="KJG91" s="61"/>
      <c r="KJH91" s="61"/>
      <c r="KJI91" s="61"/>
      <c r="KJJ91" s="61"/>
      <c r="KJK91" s="61"/>
      <c r="KJL91" s="61"/>
      <c r="KJM91" s="61"/>
      <c r="KJN91" s="61"/>
      <c r="KJO91" s="61"/>
      <c r="KJP91" s="61"/>
      <c r="KJQ91" s="61"/>
      <c r="KJR91" s="61"/>
      <c r="KJS91" s="61"/>
      <c r="KJT91" s="61"/>
      <c r="KJU91" s="61"/>
      <c r="KJV91" s="61"/>
      <c r="KJW91" s="61"/>
      <c r="KJX91" s="61"/>
      <c r="KJY91" s="61"/>
      <c r="KJZ91" s="61"/>
      <c r="KKA91" s="61"/>
      <c r="KKB91" s="61"/>
      <c r="KKC91" s="61"/>
      <c r="KKD91" s="61"/>
      <c r="KKE91" s="61"/>
      <c r="KKF91" s="61"/>
      <c r="KKG91" s="61"/>
      <c r="KKH91" s="61"/>
      <c r="KKI91" s="61"/>
      <c r="KKJ91" s="61"/>
      <c r="KKK91" s="61"/>
      <c r="KKL91" s="61"/>
      <c r="KKM91" s="61"/>
      <c r="KKN91" s="61"/>
      <c r="KKO91" s="61"/>
      <c r="KKP91" s="61"/>
      <c r="KKQ91" s="61"/>
      <c r="KKR91" s="61"/>
      <c r="KKS91" s="61"/>
      <c r="KKT91" s="61"/>
      <c r="KKU91" s="61"/>
      <c r="KKV91" s="61"/>
      <c r="KKW91" s="61"/>
      <c r="KKX91" s="61"/>
      <c r="KKY91" s="61"/>
      <c r="KKZ91" s="61"/>
      <c r="KLA91" s="61"/>
      <c r="KLB91" s="61"/>
      <c r="KLC91" s="61"/>
      <c r="KLD91" s="61"/>
      <c r="KLE91" s="61"/>
      <c r="KLF91" s="61"/>
      <c r="KLG91" s="61"/>
      <c r="KLH91" s="61"/>
      <c r="KLI91" s="61"/>
      <c r="KLJ91" s="61"/>
      <c r="KLK91" s="61"/>
      <c r="KLL91" s="61"/>
      <c r="KLM91" s="61"/>
      <c r="KLN91" s="61"/>
      <c r="KLO91" s="61"/>
      <c r="KLP91" s="61"/>
      <c r="KLQ91" s="61"/>
      <c r="KLR91" s="61"/>
      <c r="KLS91" s="61"/>
      <c r="KLT91" s="61"/>
      <c r="KLU91" s="61"/>
      <c r="KLV91" s="61"/>
      <c r="KLW91" s="61"/>
      <c r="KLX91" s="61"/>
      <c r="KLY91" s="61"/>
      <c r="KLZ91" s="61"/>
      <c r="KMA91" s="61"/>
      <c r="KMB91" s="61"/>
      <c r="KMC91" s="61"/>
      <c r="KMD91" s="61"/>
      <c r="KME91" s="61"/>
      <c r="KMF91" s="61"/>
      <c r="KMG91" s="61"/>
      <c r="KMH91" s="61"/>
      <c r="KMI91" s="61"/>
      <c r="KMJ91" s="61"/>
      <c r="KMK91" s="61"/>
      <c r="KML91" s="61"/>
      <c r="KMM91" s="61"/>
      <c r="KMN91" s="61"/>
      <c r="KMO91" s="61"/>
      <c r="KMP91" s="61"/>
      <c r="KMQ91" s="61"/>
      <c r="KMR91" s="61"/>
      <c r="KMS91" s="61"/>
      <c r="KMT91" s="61"/>
      <c r="KMU91" s="61"/>
      <c r="KMV91" s="61"/>
      <c r="KMW91" s="61"/>
      <c r="KMX91" s="61"/>
      <c r="KMY91" s="61"/>
      <c r="KMZ91" s="61"/>
      <c r="KNA91" s="61"/>
      <c r="KNB91" s="61"/>
      <c r="KNC91" s="61"/>
      <c r="KND91" s="61"/>
      <c r="KNE91" s="61"/>
      <c r="KNF91" s="61"/>
      <c r="KNG91" s="61"/>
      <c r="KNH91" s="61"/>
      <c r="KNI91" s="61"/>
      <c r="KNJ91" s="61"/>
      <c r="KNK91" s="61"/>
      <c r="KNL91" s="61"/>
      <c r="KNM91" s="61"/>
      <c r="KNN91" s="61"/>
      <c r="KNO91" s="61"/>
      <c r="KNP91" s="61"/>
      <c r="KNQ91" s="61"/>
      <c r="KNR91" s="61"/>
      <c r="KNS91" s="61"/>
      <c r="KNT91" s="61"/>
      <c r="KNU91" s="61"/>
      <c r="KNV91" s="61"/>
      <c r="KNW91" s="61"/>
      <c r="KNX91" s="61"/>
      <c r="KNY91" s="61"/>
      <c r="KNZ91" s="61"/>
      <c r="KOA91" s="61"/>
      <c r="KOB91" s="61"/>
      <c r="KOC91" s="61"/>
      <c r="KOD91" s="61"/>
      <c r="KOE91" s="61"/>
      <c r="KOF91" s="61"/>
      <c r="KOG91" s="61"/>
      <c r="KOH91" s="61"/>
      <c r="KOI91" s="61"/>
      <c r="KOJ91" s="61"/>
      <c r="KOK91" s="61"/>
      <c r="KOL91" s="61"/>
      <c r="KOM91" s="61"/>
      <c r="KON91" s="61"/>
      <c r="KOO91" s="61"/>
      <c r="KOP91" s="61"/>
      <c r="KOQ91" s="61"/>
      <c r="KOR91" s="61"/>
      <c r="KOS91" s="61"/>
      <c r="KOT91" s="61"/>
      <c r="KOU91" s="61"/>
      <c r="KOV91" s="61"/>
      <c r="KOW91" s="61"/>
      <c r="KOX91" s="61"/>
      <c r="KOY91" s="61"/>
      <c r="KOZ91" s="61"/>
      <c r="KPA91" s="61"/>
      <c r="KPB91" s="61"/>
      <c r="KPC91" s="61"/>
      <c r="KPD91" s="61"/>
      <c r="KPE91" s="61"/>
      <c r="KPF91" s="61"/>
      <c r="KPG91" s="61"/>
      <c r="KPH91" s="61"/>
      <c r="KPI91" s="61"/>
      <c r="KPJ91" s="61"/>
      <c r="KPK91" s="61"/>
      <c r="KPL91" s="61"/>
      <c r="KPM91" s="61"/>
      <c r="KPN91" s="61"/>
      <c r="KPO91" s="61"/>
      <c r="KPP91" s="61"/>
      <c r="KPQ91" s="61"/>
      <c r="KPR91" s="61"/>
      <c r="KPS91" s="61"/>
      <c r="KPT91" s="61"/>
      <c r="KPU91" s="61"/>
      <c r="KPV91" s="61"/>
      <c r="KPW91" s="61"/>
      <c r="KPX91" s="61"/>
      <c r="KPY91" s="61"/>
      <c r="KPZ91" s="61"/>
      <c r="KQA91" s="61"/>
      <c r="KQB91" s="61"/>
      <c r="KQC91" s="61"/>
      <c r="KQD91" s="61"/>
      <c r="KQE91" s="61"/>
      <c r="KQF91" s="61"/>
      <c r="KQG91" s="61"/>
      <c r="KQH91" s="61"/>
      <c r="KQI91" s="61"/>
      <c r="KQJ91" s="61"/>
      <c r="KQK91" s="61"/>
      <c r="KQL91" s="61"/>
      <c r="KQM91" s="61"/>
      <c r="KQN91" s="61"/>
      <c r="KQO91" s="61"/>
      <c r="KQP91" s="61"/>
      <c r="KQQ91" s="61"/>
      <c r="KQR91" s="61"/>
      <c r="KQS91" s="61"/>
      <c r="KQT91" s="61"/>
      <c r="KQU91" s="61"/>
      <c r="KQV91" s="61"/>
      <c r="KQW91" s="61"/>
      <c r="KQX91" s="61"/>
      <c r="KQY91" s="61"/>
      <c r="KQZ91" s="61"/>
      <c r="KRA91" s="61"/>
      <c r="KRB91" s="61"/>
      <c r="KRC91" s="61"/>
      <c r="KRD91" s="61"/>
      <c r="KRE91" s="61"/>
      <c r="KRF91" s="61"/>
      <c r="KRG91" s="61"/>
      <c r="KRH91" s="61"/>
      <c r="KRI91" s="61"/>
      <c r="KRJ91" s="61"/>
      <c r="KRK91" s="61"/>
      <c r="KRL91" s="61"/>
      <c r="KRM91" s="61"/>
      <c r="KRN91" s="61"/>
      <c r="KRO91" s="61"/>
      <c r="KRP91" s="61"/>
      <c r="KRQ91" s="61"/>
      <c r="KRR91" s="61"/>
      <c r="KRS91" s="61"/>
      <c r="KRT91" s="61"/>
      <c r="KRU91" s="61"/>
      <c r="KRV91" s="61"/>
      <c r="KRW91" s="61"/>
      <c r="KRX91" s="61"/>
      <c r="KRY91" s="61"/>
      <c r="KRZ91" s="61"/>
      <c r="KSA91" s="61"/>
      <c r="KSB91" s="61"/>
      <c r="KSC91" s="61"/>
      <c r="KSD91" s="61"/>
      <c r="KSE91" s="61"/>
      <c r="KSF91" s="61"/>
      <c r="KSG91" s="61"/>
      <c r="KSH91" s="61"/>
      <c r="KSI91" s="61"/>
      <c r="KSJ91" s="61"/>
      <c r="KSK91" s="61"/>
      <c r="KSL91" s="61"/>
      <c r="KSM91" s="61"/>
      <c r="KSN91" s="61"/>
      <c r="KSO91" s="61"/>
      <c r="KSP91" s="61"/>
      <c r="KSQ91" s="61"/>
      <c r="KSR91" s="61"/>
      <c r="KSS91" s="61"/>
      <c r="KST91" s="61"/>
      <c r="KSU91" s="61"/>
      <c r="KSV91" s="61"/>
      <c r="KSW91" s="61"/>
      <c r="KSX91" s="61"/>
      <c r="KSY91" s="61"/>
      <c r="KSZ91" s="61"/>
      <c r="KTA91" s="61"/>
      <c r="KTB91" s="61"/>
      <c r="KTC91" s="61"/>
      <c r="KTD91" s="61"/>
      <c r="KTE91" s="61"/>
      <c r="KTF91" s="61"/>
      <c r="KTG91" s="61"/>
      <c r="KTH91" s="61"/>
      <c r="KTI91" s="61"/>
      <c r="KTJ91" s="61"/>
      <c r="KTK91" s="61"/>
      <c r="KTL91" s="61"/>
      <c r="KTM91" s="61"/>
      <c r="KTN91" s="61"/>
      <c r="KTO91" s="61"/>
      <c r="KTP91" s="61"/>
      <c r="KTQ91" s="61"/>
      <c r="KTR91" s="61"/>
      <c r="KTS91" s="61"/>
      <c r="KTT91" s="61"/>
      <c r="KTU91" s="61"/>
      <c r="KTV91" s="61"/>
      <c r="KTW91" s="61"/>
      <c r="KTX91" s="61"/>
      <c r="KTY91" s="61"/>
      <c r="KTZ91" s="61"/>
      <c r="KUA91" s="61"/>
      <c r="KUB91" s="61"/>
      <c r="KUC91" s="61"/>
      <c r="KUD91" s="61"/>
      <c r="KUE91" s="61"/>
      <c r="KUF91" s="61"/>
      <c r="KUG91" s="61"/>
      <c r="KUH91" s="61"/>
      <c r="KUI91" s="61"/>
      <c r="KUJ91" s="61"/>
      <c r="KUK91" s="61"/>
      <c r="KUL91" s="61"/>
      <c r="KUM91" s="61"/>
      <c r="KUN91" s="61"/>
      <c r="KUO91" s="61"/>
      <c r="KUP91" s="61"/>
      <c r="KUQ91" s="61"/>
      <c r="KUR91" s="61"/>
      <c r="KUS91" s="61"/>
      <c r="KUT91" s="61"/>
      <c r="KUU91" s="61"/>
      <c r="KUV91" s="61"/>
      <c r="KUW91" s="61"/>
      <c r="KUX91" s="61"/>
      <c r="KUY91" s="61"/>
      <c r="KUZ91" s="61"/>
      <c r="KVA91" s="61"/>
      <c r="KVB91" s="61"/>
      <c r="KVC91" s="61"/>
      <c r="KVD91" s="61"/>
      <c r="KVE91" s="61"/>
      <c r="KVF91" s="61"/>
      <c r="KVG91" s="61"/>
      <c r="KVH91" s="61"/>
      <c r="KVI91" s="61"/>
      <c r="KVJ91" s="61"/>
      <c r="KVK91" s="61"/>
      <c r="KVL91" s="61"/>
      <c r="KVM91" s="61"/>
      <c r="KVN91" s="61"/>
      <c r="KVO91" s="61"/>
      <c r="KVP91" s="61"/>
      <c r="KVQ91" s="61"/>
      <c r="KVR91" s="61"/>
      <c r="KVS91" s="61"/>
      <c r="KVT91" s="61"/>
      <c r="KVU91" s="61"/>
      <c r="KVV91" s="61"/>
      <c r="KVW91" s="61"/>
      <c r="KVX91" s="61"/>
      <c r="KVY91" s="61"/>
      <c r="KVZ91" s="61"/>
      <c r="KWA91" s="61"/>
      <c r="KWB91" s="61"/>
      <c r="KWC91" s="61"/>
      <c r="KWD91" s="61"/>
      <c r="KWE91" s="61"/>
      <c r="KWF91" s="61"/>
      <c r="KWG91" s="61"/>
      <c r="KWH91" s="61"/>
      <c r="KWI91" s="61"/>
      <c r="KWJ91" s="61"/>
      <c r="KWK91" s="61"/>
      <c r="KWL91" s="61"/>
      <c r="KWM91" s="61"/>
      <c r="KWN91" s="61"/>
      <c r="KWO91" s="61"/>
      <c r="KWP91" s="61"/>
      <c r="KWQ91" s="61"/>
      <c r="KWR91" s="61"/>
      <c r="KWS91" s="61"/>
      <c r="KWT91" s="61"/>
      <c r="KWU91" s="61"/>
      <c r="KWV91" s="61"/>
      <c r="KWW91" s="61"/>
      <c r="KWX91" s="61"/>
      <c r="KWY91" s="61"/>
      <c r="KWZ91" s="61"/>
      <c r="KXA91" s="61"/>
      <c r="KXB91" s="61"/>
      <c r="KXC91" s="61"/>
      <c r="KXD91" s="61"/>
      <c r="KXE91" s="61"/>
      <c r="KXF91" s="61"/>
      <c r="KXG91" s="61"/>
      <c r="KXH91" s="61"/>
      <c r="KXI91" s="61"/>
      <c r="KXJ91" s="61"/>
      <c r="KXK91" s="61"/>
      <c r="KXL91" s="61"/>
      <c r="KXM91" s="61"/>
      <c r="KXN91" s="61"/>
      <c r="KXO91" s="61"/>
      <c r="KXP91" s="61"/>
      <c r="KXQ91" s="61"/>
      <c r="KXR91" s="61"/>
      <c r="KXS91" s="61"/>
      <c r="KXT91" s="61"/>
      <c r="KXU91" s="61"/>
      <c r="KXV91" s="61"/>
      <c r="KXW91" s="61"/>
      <c r="KXX91" s="61"/>
      <c r="KXY91" s="61"/>
      <c r="KXZ91" s="61"/>
      <c r="KYA91" s="61"/>
      <c r="KYB91" s="61"/>
      <c r="KYC91" s="61"/>
      <c r="KYD91" s="61"/>
      <c r="KYE91" s="61"/>
      <c r="KYF91" s="61"/>
      <c r="KYG91" s="61"/>
      <c r="KYH91" s="61"/>
      <c r="KYI91" s="61"/>
      <c r="KYJ91" s="61"/>
      <c r="KYK91" s="61"/>
      <c r="KYL91" s="61"/>
      <c r="KYM91" s="61"/>
      <c r="KYN91" s="61"/>
      <c r="KYO91" s="61"/>
      <c r="KYP91" s="61"/>
      <c r="KYQ91" s="61"/>
      <c r="KYR91" s="61"/>
      <c r="KYS91" s="61"/>
      <c r="KYT91" s="61"/>
      <c r="KYU91" s="61"/>
      <c r="KYV91" s="61"/>
      <c r="KYW91" s="61"/>
      <c r="KYX91" s="61"/>
      <c r="KYY91" s="61"/>
      <c r="KYZ91" s="61"/>
      <c r="KZA91" s="61"/>
      <c r="KZB91" s="61"/>
      <c r="KZC91" s="61"/>
      <c r="KZD91" s="61"/>
      <c r="KZE91" s="61"/>
      <c r="KZF91" s="61"/>
      <c r="KZG91" s="61"/>
      <c r="KZH91" s="61"/>
      <c r="KZI91" s="61"/>
      <c r="KZJ91" s="61"/>
      <c r="KZK91" s="61"/>
      <c r="KZL91" s="61"/>
      <c r="KZM91" s="61"/>
      <c r="KZN91" s="61"/>
      <c r="KZO91" s="61"/>
      <c r="KZP91" s="61"/>
      <c r="KZQ91" s="61"/>
      <c r="KZR91" s="61"/>
      <c r="KZS91" s="61"/>
      <c r="KZT91" s="61"/>
      <c r="KZU91" s="61"/>
      <c r="KZV91" s="61"/>
      <c r="KZW91" s="61"/>
      <c r="KZX91" s="61"/>
      <c r="KZY91" s="61"/>
      <c r="KZZ91" s="61"/>
      <c r="LAA91" s="61"/>
      <c r="LAB91" s="61"/>
      <c r="LAC91" s="61"/>
      <c r="LAD91" s="61"/>
      <c r="LAE91" s="61"/>
      <c r="LAF91" s="61"/>
      <c r="LAG91" s="61"/>
      <c r="LAH91" s="61"/>
      <c r="LAI91" s="61"/>
      <c r="LAJ91" s="61"/>
      <c r="LAK91" s="61"/>
      <c r="LAL91" s="61"/>
      <c r="LAM91" s="61"/>
      <c r="LAN91" s="61"/>
      <c r="LAO91" s="61"/>
      <c r="LAP91" s="61"/>
      <c r="LAQ91" s="61"/>
      <c r="LAR91" s="61"/>
      <c r="LAS91" s="61"/>
      <c r="LAT91" s="61"/>
      <c r="LAU91" s="61"/>
      <c r="LAV91" s="61"/>
      <c r="LAW91" s="61"/>
      <c r="LAX91" s="61"/>
      <c r="LAY91" s="61"/>
      <c r="LAZ91" s="61"/>
      <c r="LBA91" s="61"/>
      <c r="LBB91" s="61"/>
      <c r="LBC91" s="61"/>
      <c r="LBD91" s="61"/>
      <c r="LBE91" s="61"/>
      <c r="LBF91" s="61"/>
      <c r="LBG91" s="61"/>
      <c r="LBH91" s="61"/>
      <c r="LBI91" s="61"/>
      <c r="LBJ91" s="61"/>
      <c r="LBK91" s="61"/>
      <c r="LBL91" s="61"/>
      <c r="LBM91" s="61"/>
      <c r="LBN91" s="61"/>
      <c r="LBO91" s="61"/>
      <c r="LBP91" s="61"/>
      <c r="LBQ91" s="61"/>
      <c r="LBR91" s="61"/>
      <c r="LBS91" s="61"/>
      <c r="LBT91" s="61"/>
      <c r="LBU91" s="61"/>
      <c r="LBV91" s="61"/>
      <c r="LBW91" s="61"/>
      <c r="LBX91" s="61"/>
      <c r="LBY91" s="61"/>
      <c r="LBZ91" s="61"/>
      <c r="LCA91" s="61"/>
      <c r="LCB91" s="61"/>
      <c r="LCC91" s="61"/>
      <c r="LCD91" s="61"/>
      <c r="LCE91" s="61"/>
      <c r="LCF91" s="61"/>
      <c r="LCG91" s="61"/>
      <c r="LCH91" s="61"/>
      <c r="LCI91" s="61"/>
      <c r="LCJ91" s="61"/>
      <c r="LCK91" s="61"/>
      <c r="LCL91" s="61"/>
      <c r="LCM91" s="61"/>
      <c r="LCN91" s="61"/>
      <c r="LCO91" s="61"/>
      <c r="LCP91" s="61"/>
      <c r="LCQ91" s="61"/>
      <c r="LCR91" s="61"/>
      <c r="LCS91" s="61"/>
      <c r="LCT91" s="61"/>
      <c r="LCU91" s="61"/>
      <c r="LCV91" s="61"/>
      <c r="LCW91" s="61"/>
      <c r="LCX91" s="61"/>
      <c r="LCY91" s="61"/>
      <c r="LCZ91" s="61"/>
      <c r="LDA91" s="61"/>
      <c r="LDB91" s="61"/>
      <c r="LDC91" s="61"/>
      <c r="LDD91" s="61"/>
      <c r="LDE91" s="61"/>
      <c r="LDF91" s="61"/>
      <c r="LDG91" s="61"/>
      <c r="LDH91" s="61"/>
      <c r="LDI91" s="61"/>
      <c r="LDJ91" s="61"/>
      <c r="LDK91" s="61"/>
      <c r="LDL91" s="61"/>
      <c r="LDM91" s="61"/>
      <c r="LDN91" s="61"/>
      <c r="LDO91" s="61"/>
      <c r="LDP91" s="61"/>
      <c r="LDQ91" s="61"/>
      <c r="LDR91" s="61"/>
      <c r="LDS91" s="61"/>
      <c r="LDT91" s="61"/>
      <c r="LDU91" s="61"/>
      <c r="LDV91" s="61"/>
      <c r="LDW91" s="61"/>
      <c r="LDX91" s="61"/>
      <c r="LDY91" s="61"/>
      <c r="LDZ91" s="61"/>
      <c r="LEA91" s="61"/>
      <c r="LEB91" s="61"/>
      <c r="LEC91" s="61"/>
      <c r="LED91" s="61"/>
      <c r="LEE91" s="61"/>
      <c r="LEF91" s="61"/>
      <c r="LEG91" s="61"/>
      <c r="LEH91" s="61"/>
      <c r="LEI91" s="61"/>
      <c r="LEJ91" s="61"/>
      <c r="LEK91" s="61"/>
      <c r="LEL91" s="61"/>
      <c r="LEM91" s="61"/>
      <c r="LEN91" s="61"/>
      <c r="LEO91" s="61"/>
      <c r="LEP91" s="61"/>
      <c r="LEQ91" s="61"/>
      <c r="LER91" s="61"/>
      <c r="LES91" s="61"/>
      <c r="LET91" s="61"/>
      <c r="LEU91" s="61"/>
      <c r="LEV91" s="61"/>
      <c r="LEW91" s="61"/>
      <c r="LEX91" s="61"/>
      <c r="LEY91" s="61"/>
      <c r="LEZ91" s="61"/>
      <c r="LFA91" s="61"/>
      <c r="LFB91" s="61"/>
      <c r="LFC91" s="61"/>
      <c r="LFD91" s="61"/>
      <c r="LFE91" s="61"/>
      <c r="LFF91" s="61"/>
      <c r="LFG91" s="61"/>
      <c r="LFH91" s="61"/>
      <c r="LFI91" s="61"/>
      <c r="LFJ91" s="61"/>
      <c r="LFK91" s="61"/>
      <c r="LFL91" s="61"/>
      <c r="LFM91" s="61"/>
      <c r="LFN91" s="61"/>
      <c r="LFO91" s="61"/>
      <c r="LFP91" s="61"/>
      <c r="LFQ91" s="61"/>
      <c r="LFR91" s="61"/>
      <c r="LFS91" s="61"/>
      <c r="LFT91" s="61"/>
      <c r="LFU91" s="61"/>
      <c r="LFV91" s="61"/>
      <c r="LFW91" s="61"/>
      <c r="LFX91" s="61"/>
      <c r="LFY91" s="61"/>
      <c r="LFZ91" s="61"/>
      <c r="LGA91" s="61"/>
      <c r="LGB91" s="61"/>
      <c r="LGC91" s="61"/>
      <c r="LGD91" s="61"/>
      <c r="LGE91" s="61"/>
      <c r="LGF91" s="61"/>
      <c r="LGG91" s="61"/>
      <c r="LGH91" s="61"/>
      <c r="LGI91" s="61"/>
      <c r="LGJ91" s="61"/>
      <c r="LGK91" s="61"/>
      <c r="LGL91" s="61"/>
      <c r="LGM91" s="61"/>
      <c r="LGN91" s="61"/>
      <c r="LGO91" s="61"/>
      <c r="LGP91" s="61"/>
      <c r="LGQ91" s="61"/>
      <c r="LGR91" s="61"/>
      <c r="LGS91" s="61"/>
      <c r="LGT91" s="61"/>
      <c r="LGU91" s="61"/>
      <c r="LGV91" s="61"/>
      <c r="LGW91" s="61"/>
      <c r="LGX91" s="61"/>
      <c r="LGY91" s="61"/>
      <c r="LGZ91" s="61"/>
      <c r="LHA91" s="61"/>
      <c r="LHB91" s="61"/>
      <c r="LHC91" s="61"/>
      <c r="LHD91" s="61"/>
      <c r="LHE91" s="61"/>
      <c r="LHF91" s="61"/>
      <c r="LHG91" s="61"/>
      <c r="LHH91" s="61"/>
      <c r="LHI91" s="61"/>
      <c r="LHJ91" s="61"/>
      <c r="LHK91" s="61"/>
      <c r="LHL91" s="61"/>
      <c r="LHM91" s="61"/>
      <c r="LHN91" s="61"/>
      <c r="LHO91" s="61"/>
      <c r="LHP91" s="61"/>
      <c r="LHQ91" s="61"/>
      <c r="LHR91" s="61"/>
      <c r="LHS91" s="61"/>
      <c r="LHT91" s="61"/>
      <c r="LHU91" s="61"/>
      <c r="LHV91" s="61"/>
      <c r="LHW91" s="61"/>
      <c r="LHX91" s="61"/>
      <c r="LHY91" s="61"/>
      <c r="LHZ91" s="61"/>
      <c r="LIA91" s="61"/>
      <c r="LIB91" s="61"/>
      <c r="LIC91" s="61"/>
      <c r="LID91" s="61"/>
      <c r="LIE91" s="61"/>
      <c r="LIF91" s="61"/>
      <c r="LIG91" s="61"/>
      <c r="LIH91" s="61"/>
      <c r="LII91" s="61"/>
      <c r="LIJ91" s="61"/>
      <c r="LIK91" s="61"/>
      <c r="LIL91" s="61"/>
      <c r="LIM91" s="61"/>
      <c r="LIN91" s="61"/>
      <c r="LIO91" s="61"/>
      <c r="LIP91" s="61"/>
      <c r="LIQ91" s="61"/>
      <c r="LIR91" s="61"/>
      <c r="LIS91" s="61"/>
      <c r="LIT91" s="61"/>
      <c r="LIU91" s="61"/>
      <c r="LIV91" s="61"/>
      <c r="LIW91" s="61"/>
      <c r="LIX91" s="61"/>
      <c r="LIY91" s="61"/>
      <c r="LIZ91" s="61"/>
      <c r="LJA91" s="61"/>
      <c r="LJB91" s="61"/>
      <c r="LJC91" s="61"/>
      <c r="LJD91" s="61"/>
      <c r="LJE91" s="61"/>
      <c r="LJF91" s="61"/>
      <c r="LJG91" s="61"/>
      <c r="LJH91" s="61"/>
      <c r="LJI91" s="61"/>
      <c r="LJJ91" s="61"/>
      <c r="LJK91" s="61"/>
      <c r="LJL91" s="61"/>
      <c r="LJM91" s="61"/>
      <c r="LJN91" s="61"/>
      <c r="LJO91" s="61"/>
      <c r="LJP91" s="61"/>
      <c r="LJQ91" s="61"/>
      <c r="LJR91" s="61"/>
      <c r="LJS91" s="61"/>
      <c r="LJT91" s="61"/>
      <c r="LJU91" s="61"/>
      <c r="LJV91" s="61"/>
      <c r="LJW91" s="61"/>
      <c r="LJX91" s="61"/>
      <c r="LJY91" s="61"/>
      <c r="LJZ91" s="61"/>
      <c r="LKA91" s="61"/>
      <c r="LKB91" s="61"/>
      <c r="LKC91" s="61"/>
      <c r="LKD91" s="61"/>
      <c r="LKE91" s="61"/>
      <c r="LKF91" s="61"/>
      <c r="LKG91" s="61"/>
      <c r="LKH91" s="61"/>
      <c r="LKI91" s="61"/>
      <c r="LKJ91" s="61"/>
      <c r="LKK91" s="61"/>
      <c r="LKL91" s="61"/>
      <c r="LKM91" s="61"/>
      <c r="LKN91" s="61"/>
      <c r="LKO91" s="61"/>
      <c r="LKP91" s="61"/>
      <c r="LKQ91" s="61"/>
      <c r="LKR91" s="61"/>
      <c r="LKS91" s="61"/>
      <c r="LKT91" s="61"/>
      <c r="LKU91" s="61"/>
      <c r="LKV91" s="61"/>
      <c r="LKW91" s="61"/>
      <c r="LKX91" s="61"/>
      <c r="LKY91" s="61"/>
      <c r="LKZ91" s="61"/>
      <c r="LLA91" s="61"/>
      <c r="LLB91" s="61"/>
      <c r="LLC91" s="61"/>
      <c r="LLD91" s="61"/>
      <c r="LLE91" s="61"/>
      <c r="LLF91" s="61"/>
      <c r="LLG91" s="61"/>
      <c r="LLH91" s="61"/>
      <c r="LLI91" s="61"/>
      <c r="LLJ91" s="61"/>
      <c r="LLK91" s="61"/>
      <c r="LLL91" s="61"/>
      <c r="LLM91" s="61"/>
      <c r="LLN91" s="61"/>
      <c r="LLO91" s="61"/>
      <c r="LLP91" s="61"/>
      <c r="LLQ91" s="61"/>
      <c r="LLR91" s="61"/>
      <c r="LLS91" s="61"/>
      <c r="LLT91" s="61"/>
      <c r="LLU91" s="61"/>
      <c r="LLV91" s="61"/>
      <c r="LLW91" s="61"/>
      <c r="LLX91" s="61"/>
      <c r="LLY91" s="61"/>
      <c r="LLZ91" s="61"/>
      <c r="LMA91" s="61"/>
      <c r="LMB91" s="61"/>
      <c r="LMC91" s="61"/>
      <c r="LMD91" s="61"/>
      <c r="LME91" s="61"/>
      <c r="LMF91" s="61"/>
      <c r="LMG91" s="61"/>
      <c r="LMH91" s="61"/>
      <c r="LMI91" s="61"/>
      <c r="LMJ91" s="61"/>
      <c r="LMK91" s="61"/>
      <c r="LML91" s="61"/>
      <c r="LMM91" s="61"/>
      <c r="LMN91" s="61"/>
      <c r="LMO91" s="61"/>
      <c r="LMP91" s="61"/>
      <c r="LMQ91" s="61"/>
      <c r="LMR91" s="61"/>
      <c r="LMS91" s="61"/>
      <c r="LMT91" s="61"/>
      <c r="LMU91" s="61"/>
      <c r="LMV91" s="61"/>
      <c r="LMW91" s="61"/>
      <c r="LMX91" s="61"/>
      <c r="LMY91" s="61"/>
      <c r="LMZ91" s="61"/>
      <c r="LNA91" s="61"/>
      <c r="LNB91" s="61"/>
      <c r="LNC91" s="61"/>
      <c r="LND91" s="61"/>
      <c r="LNE91" s="61"/>
      <c r="LNF91" s="61"/>
      <c r="LNG91" s="61"/>
      <c r="LNH91" s="61"/>
      <c r="LNI91" s="61"/>
      <c r="LNJ91" s="61"/>
      <c r="LNK91" s="61"/>
      <c r="LNL91" s="61"/>
      <c r="LNM91" s="61"/>
      <c r="LNN91" s="61"/>
      <c r="LNO91" s="61"/>
      <c r="LNP91" s="61"/>
      <c r="LNQ91" s="61"/>
      <c r="LNR91" s="61"/>
      <c r="LNS91" s="61"/>
      <c r="LNT91" s="61"/>
      <c r="LNU91" s="61"/>
      <c r="LNV91" s="61"/>
      <c r="LNW91" s="61"/>
      <c r="LNX91" s="61"/>
      <c r="LNY91" s="61"/>
      <c r="LNZ91" s="61"/>
      <c r="LOA91" s="61"/>
      <c r="LOB91" s="61"/>
      <c r="LOC91" s="61"/>
      <c r="LOD91" s="61"/>
      <c r="LOE91" s="61"/>
      <c r="LOF91" s="61"/>
      <c r="LOG91" s="61"/>
      <c r="LOH91" s="61"/>
      <c r="LOI91" s="61"/>
      <c r="LOJ91" s="61"/>
      <c r="LOK91" s="61"/>
      <c r="LOL91" s="61"/>
      <c r="LOM91" s="61"/>
      <c r="LON91" s="61"/>
      <c r="LOO91" s="61"/>
      <c r="LOP91" s="61"/>
      <c r="LOQ91" s="61"/>
      <c r="LOR91" s="61"/>
      <c r="LOS91" s="61"/>
      <c r="LOT91" s="61"/>
      <c r="LOU91" s="61"/>
      <c r="LOV91" s="61"/>
      <c r="LOW91" s="61"/>
      <c r="LOX91" s="61"/>
      <c r="LOY91" s="61"/>
      <c r="LOZ91" s="61"/>
      <c r="LPA91" s="61"/>
      <c r="LPB91" s="61"/>
      <c r="LPC91" s="61"/>
      <c r="LPD91" s="61"/>
      <c r="LPE91" s="61"/>
      <c r="LPF91" s="61"/>
      <c r="LPG91" s="61"/>
      <c r="LPH91" s="61"/>
      <c r="LPI91" s="61"/>
      <c r="LPJ91" s="61"/>
      <c r="LPK91" s="61"/>
      <c r="LPL91" s="61"/>
      <c r="LPM91" s="61"/>
      <c r="LPN91" s="61"/>
      <c r="LPO91" s="61"/>
      <c r="LPP91" s="61"/>
      <c r="LPQ91" s="61"/>
      <c r="LPR91" s="61"/>
      <c r="LPS91" s="61"/>
      <c r="LPT91" s="61"/>
      <c r="LPU91" s="61"/>
      <c r="LPV91" s="61"/>
      <c r="LPW91" s="61"/>
      <c r="LPX91" s="61"/>
      <c r="LPY91" s="61"/>
      <c r="LPZ91" s="61"/>
      <c r="LQA91" s="61"/>
      <c r="LQB91" s="61"/>
      <c r="LQC91" s="61"/>
      <c r="LQD91" s="61"/>
      <c r="LQE91" s="61"/>
      <c r="LQF91" s="61"/>
      <c r="LQG91" s="61"/>
      <c r="LQH91" s="61"/>
      <c r="LQI91" s="61"/>
      <c r="LQJ91" s="61"/>
      <c r="LQK91" s="61"/>
      <c r="LQL91" s="61"/>
      <c r="LQM91" s="61"/>
      <c r="LQN91" s="61"/>
      <c r="LQO91" s="61"/>
      <c r="LQP91" s="61"/>
      <c r="LQQ91" s="61"/>
      <c r="LQR91" s="61"/>
      <c r="LQS91" s="61"/>
      <c r="LQT91" s="61"/>
      <c r="LQU91" s="61"/>
      <c r="LQV91" s="61"/>
      <c r="LQW91" s="61"/>
      <c r="LQX91" s="61"/>
      <c r="LQY91" s="61"/>
      <c r="LQZ91" s="61"/>
      <c r="LRA91" s="61"/>
      <c r="LRB91" s="61"/>
      <c r="LRC91" s="61"/>
      <c r="LRD91" s="61"/>
      <c r="LRE91" s="61"/>
      <c r="LRF91" s="61"/>
      <c r="LRG91" s="61"/>
      <c r="LRH91" s="61"/>
      <c r="LRI91" s="61"/>
      <c r="LRJ91" s="61"/>
      <c r="LRK91" s="61"/>
      <c r="LRL91" s="61"/>
      <c r="LRM91" s="61"/>
      <c r="LRN91" s="61"/>
      <c r="LRO91" s="61"/>
      <c r="LRP91" s="61"/>
      <c r="LRQ91" s="61"/>
      <c r="LRR91" s="61"/>
      <c r="LRS91" s="61"/>
      <c r="LRT91" s="61"/>
      <c r="LRU91" s="61"/>
      <c r="LRV91" s="61"/>
      <c r="LRW91" s="61"/>
      <c r="LRX91" s="61"/>
      <c r="LRY91" s="61"/>
      <c r="LRZ91" s="61"/>
      <c r="LSA91" s="61"/>
      <c r="LSB91" s="61"/>
      <c r="LSC91" s="61"/>
      <c r="LSD91" s="61"/>
      <c r="LSE91" s="61"/>
      <c r="LSF91" s="61"/>
      <c r="LSG91" s="61"/>
      <c r="LSH91" s="61"/>
      <c r="LSI91" s="61"/>
      <c r="LSJ91" s="61"/>
      <c r="LSK91" s="61"/>
      <c r="LSL91" s="61"/>
      <c r="LSM91" s="61"/>
      <c r="LSN91" s="61"/>
      <c r="LSO91" s="61"/>
      <c r="LSP91" s="61"/>
      <c r="LSQ91" s="61"/>
      <c r="LSR91" s="61"/>
      <c r="LSS91" s="61"/>
      <c r="LST91" s="61"/>
      <c r="LSU91" s="61"/>
      <c r="LSV91" s="61"/>
      <c r="LSW91" s="61"/>
      <c r="LSX91" s="61"/>
      <c r="LSY91" s="61"/>
      <c r="LSZ91" s="61"/>
      <c r="LTA91" s="61"/>
      <c r="LTB91" s="61"/>
      <c r="LTC91" s="61"/>
      <c r="LTD91" s="61"/>
      <c r="LTE91" s="61"/>
      <c r="LTF91" s="61"/>
      <c r="LTG91" s="61"/>
      <c r="LTH91" s="61"/>
      <c r="LTI91" s="61"/>
      <c r="LTJ91" s="61"/>
      <c r="LTK91" s="61"/>
      <c r="LTL91" s="61"/>
      <c r="LTM91" s="61"/>
      <c r="LTN91" s="61"/>
      <c r="LTO91" s="61"/>
      <c r="LTP91" s="61"/>
      <c r="LTQ91" s="61"/>
      <c r="LTR91" s="61"/>
      <c r="LTS91" s="61"/>
      <c r="LTT91" s="61"/>
      <c r="LTU91" s="61"/>
      <c r="LTV91" s="61"/>
      <c r="LTW91" s="61"/>
      <c r="LTX91" s="61"/>
      <c r="LTY91" s="61"/>
      <c r="LTZ91" s="61"/>
      <c r="LUA91" s="61"/>
      <c r="LUB91" s="61"/>
      <c r="LUC91" s="61"/>
      <c r="LUD91" s="61"/>
      <c r="LUE91" s="61"/>
      <c r="LUF91" s="61"/>
      <c r="LUG91" s="61"/>
      <c r="LUH91" s="61"/>
      <c r="LUI91" s="61"/>
      <c r="LUJ91" s="61"/>
      <c r="LUK91" s="61"/>
      <c r="LUL91" s="61"/>
      <c r="LUM91" s="61"/>
      <c r="LUN91" s="61"/>
      <c r="LUO91" s="61"/>
      <c r="LUP91" s="61"/>
      <c r="LUQ91" s="61"/>
      <c r="LUR91" s="61"/>
      <c r="LUS91" s="61"/>
      <c r="LUT91" s="61"/>
      <c r="LUU91" s="61"/>
      <c r="LUV91" s="61"/>
      <c r="LUW91" s="61"/>
      <c r="LUX91" s="61"/>
      <c r="LUY91" s="61"/>
      <c r="LUZ91" s="61"/>
      <c r="LVA91" s="61"/>
      <c r="LVB91" s="61"/>
      <c r="LVC91" s="61"/>
      <c r="LVD91" s="61"/>
      <c r="LVE91" s="61"/>
      <c r="LVF91" s="61"/>
      <c r="LVG91" s="61"/>
      <c r="LVH91" s="61"/>
      <c r="LVI91" s="61"/>
      <c r="LVJ91" s="61"/>
      <c r="LVK91" s="61"/>
      <c r="LVL91" s="61"/>
      <c r="LVM91" s="61"/>
      <c r="LVN91" s="61"/>
      <c r="LVO91" s="61"/>
      <c r="LVP91" s="61"/>
      <c r="LVQ91" s="61"/>
      <c r="LVR91" s="61"/>
      <c r="LVS91" s="61"/>
      <c r="LVT91" s="61"/>
      <c r="LVU91" s="61"/>
      <c r="LVV91" s="61"/>
      <c r="LVW91" s="61"/>
      <c r="LVX91" s="61"/>
      <c r="LVY91" s="61"/>
      <c r="LVZ91" s="61"/>
      <c r="LWA91" s="61"/>
      <c r="LWB91" s="61"/>
      <c r="LWC91" s="61"/>
      <c r="LWD91" s="61"/>
      <c r="LWE91" s="61"/>
      <c r="LWF91" s="61"/>
      <c r="LWG91" s="61"/>
      <c r="LWH91" s="61"/>
      <c r="LWI91" s="61"/>
      <c r="LWJ91" s="61"/>
      <c r="LWK91" s="61"/>
      <c r="LWL91" s="61"/>
      <c r="LWM91" s="61"/>
      <c r="LWN91" s="61"/>
      <c r="LWO91" s="61"/>
      <c r="LWP91" s="61"/>
      <c r="LWQ91" s="61"/>
      <c r="LWR91" s="61"/>
      <c r="LWS91" s="61"/>
      <c r="LWT91" s="61"/>
      <c r="LWU91" s="61"/>
      <c r="LWV91" s="61"/>
      <c r="LWW91" s="61"/>
      <c r="LWX91" s="61"/>
      <c r="LWY91" s="61"/>
      <c r="LWZ91" s="61"/>
      <c r="LXA91" s="61"/>
      <c r="LXB91" s="61"/>
      <c r="LXC91" s="61"/>
      <c r="LXD91" s="61"/>
      <c r="LXE91" s="61"/>
      <c r="LXF91" s="61"/>
      <c r="LXG91" s="61"/>
      <c r="LXH91" s="61"/>
      <c r="LXI91" s="61"/>
      <c r="LXJ91" s="61"/>
      <c r="LXK91" s="61"/>
      <c r="LXL91" s="61"/>
      <c r="LXM91" s="61"/>
      <c r="LXN91" s="61"/>
      <c r="LXO91" s="61"/>
      <c r="LXP91" s="61"/>
      <c r="LXQ91" s="61"/>
      <c r="LXR91" s="61"/>
      <c r="LXS91" s="61"/>
      <c r="LXT91" s="61"/>
      <c r="LXU91" s="61"/>
      <c r="LXV91" s="61"/>
      <c r="LXW91" s="61"/>
      <c r="LXX91" s="61"/>
      <c r="LXY91" s="61"/>
      <c r="LXZ91" s="61"/>
      <c r="LYA91" s="61"/>
      <c r="LYB91" s="61"/>
      <c r="LYC91" s="61"/>
      <c r="LYD91" s="61"/>
      <c r="LYE91" s="61"/>
      <c r="LYF91" s="61"/>
      <c r="LYG91" s="61"/>
      <c r="LYH91" s="61"/>
      <c r="LYI91" s="61"/>
      <c r="LYJ91" s="61"/>
      <c r="LYK91" s="61"/>
      <c r="LYL91" s="61"/>
      <c r="LYM91" s="61"/>
      <c r="LYN91" s="61"/>
      <c r="LYO91" s="61"/>
      <c r="LYP91" s="61"/>
      <c r="LYQ91" s="61"/>
      <c r="LYR91" s="61"/>
      <c r="LYS91" s="61"/>
      <c r="LYT91" s="61"/>
      <c r="LYU91" s="61"/>
      <c r="LYV91" s="61"/>
      <c r="LYW91" s="61"/>
      <c r="LYX91" s="61"/>
      <c r="LYY91" s="61"/>
      <c r="LYZ91" s="61"/>
      <c r="LZA91" s="61"/>
      <c r="LZB91" s="61"/>
      <c r="LZC91" s="61"/>
      <c r="LZD91" s="61"/>
      <c r="LZE91" s="61"/>
      <c r="LZF91" s="61"/>
      <c r="LZG91" s="61"/>
      <c r="LZH91" s="61"/>
      <c r="LZI91" s="61"/>
      <c r="LZJ91" s="61"/>
      <c r="LZK91" s="61"/>
      <c r="LZL91" s="61"/>
      <c r="LZM91" s="61"/>
      <c r="LZN91" s="61"/>
      <c r="LZO91" s="61"/>
      <c r="LZP91" s="61"/>
      <c r="LZQ91" s="61"/>
      <c r="LZR91" s="61"/>
      <c r="LZS91" s="61"/>
      <c r="LZT91" s="61"/>
      <c r="LZU91" s="61"/>
      <c r="LZV91" s="61"/>
      <c r="LZW91" s="61"/>
      <c r="LZX91" s="61"/>
      <c r="LZY91" s="61"/>
      <c r="LZZ91" s="61"/>
      <c r="MAA91" s="61"/>
      <c r="MAB91" s="61"/>
      <c r="MAC91" s="61"/>
      <c r="MAD91" s="61"/>
      <c r="MAE91" s="61"/>
      <c r="MAF91" s="61"/>
      <c r="MAG91" s="61"/>
      <c r="MAH91" s="61"/>
      <c r="MAI91" s="61"/>
      <c r="MAJ91" s="61"/>
      <c r="MAK91" s="61"/>
      <c r="MAL91" s="61"/>
      <c r="MAM91" s="61"/>
      <c r="MAN91" s="61"/>
      <c r="MAO91" s="61"/>
      <c r="MAP91" s="61"/>
      <c r="MAQ91" s="61"/>
      <c r="MAR91" s="61"/>
      <c r="MAS91" s="61"/>
      <c r="MAT91" s="61"/>
      <c r="MAU91" s="61"/>
      <c r="MAV91" s="61"/>
      <c r="MAW91" s="61"/>
      <c r="MAX91" s="61"/>
      <c r="MAY91" s="61"/>
      <c r="MAZ91" s="61"/>
      <c r="MBA91" s="61"/>
      <c r="MBB91" s="61"/>
      <c r="MBC91" s="61"/>
      <c r="MBD91" s="61"/>
      <c r="MBE91" s="61"/>
      <c r="MBF91" s="61"/>
      <c r="MBG91" s="61"/>
      <c r="MBH91" s="61"/>
      <c r="MBI91" s="61"/>
      <c r="MBJ91" s="61"/>
      <c r="MBK91" s="61"/>
      <c r="MBL91" s="61"/>
      <c r="MBM91" s="61"/>
      <c r="MBN91" s="61"/>
      <c r="MBO91" s="61"/>
      <c r="MBP91" s="61"/>
      <c r="MBQ91" s="61"/>
      <c r="MBR91" s="61"/>
      <c r="MBS91" s="61"/>
      <c r="MBT91" s="61"/>
      <c r="MBU91" s="61"/>
      <c r="MBV91" s="61"/>
      <c r="MBW91" s="61"/>
      <c r="MBX91" s="61"/>
      <c r="MBY91" s="61"/>
      <c r="MBZ91" s="61"/>
      <c r="MCA91" s="61"/>
      <c r="MCB91" s="61"/>
      <c r="MCC91" s="61"/>
      <c r="MCD91" s="61"/>
      <c r="MCE91" s="61"/>
      <c r="MCF91" s="61"/>
      <c r="MCG91" s="61"/>
      <c r="MCH91" s="61"/>
      <c r="MCI91" s="61"/>
      <c r="MCJ91" s="61"/>
      <c r="MCK91" s="61"/>
      <c r="MCL91" s="61"/>
      <c r="MCM91" s="61"/>
      <c r="MCN91" s="61"/>
      <c r="MCO91" s="61"/>
      <c r="MCP91" s="61"/>
      <c r="MCQ91" s="61"/>
      <c r="MCR91" s="61"/>
      <c r="MCS91" s="61"/>
      <c r="MCT91" s="61"/>
      <c r="MCU91" s="61"/>
      <c r="MCV91" s="61"/>
      <c r="MCW91" s="61"/>
      <c r="MCX91" s="61"/>
      <c r="MCY91" s="61"/>
      <c r="MCZ91" s="61"/>
      <c r="MDA91" s="61"/>
      <c r="MDB91" s="61"/>
      <c r="MDC91" s="61"/>
      <c r="MDD91" s="61"/>
      <c r="MDE91" s="61"/>
      <c r="MDF91" s="61"/>
      <c r="MDG91" s="61"/>
      <c r="MDH91" s="61"/>
      <c r="MDI91" s="61"/>
      <c r="MDJ91" s="61"/>
      <c r="MDK91" s="61"/>
      <c r="MDL91" s="61"/>
      <c r="MDM91" s="61"/>
      <c r="MDN91" s="61"/>
      <c r="MDO91" s="61"/>
      <c r="MDP91" s="61"/>
      <c r="MDQ91" s="61"/>
      <c r="MDR91" s="61"/>
      <c r="MDS91" s="61"/>
      <c r="MDT91" s="61"/>
      <c r="MDU91" s="61"/>
      <c r="MDV91" s="61"/>
      <c r="MDW91" s="61"/>
      <c r="MDX91" s="61"/>
      <c r="MDY91" s="61"/>
      <c r="MDZ91" s="61"/>
      <c r="MEA91" s="61"/>
      <c r="MEB91" s="61"/>
      <c r="MEC91" s="61"/>
      <c r="MED91" s="61"/>
      <c r="MEE91" s="61"/>
      <c r="MEF91" s="61"/>
      <c r="MEG91" s="61"/>
      <c r="MEH91" s="61"/>
      <c r="MEI91" s="61"/>
      <c r="MEJ91" s="61"/>
      <c r="MEK91" s="61"/>
      <c r="MEL91" s="61"/>
      <c r="MEM91" s="61"/>
      <c r="MEN91" s="61"/>
      <c r="MEO91" s="61"/>
      <c r="MEP91" s="61"/>
      <c r="MEQ91" s="61"/>
      <c r="MER91" s="61"/>
      <c r="MES91" s="61"/>
      <c r="MET91" s="61"/>
      <c r="MEU91" s="61"/>
      <c r="MEV91" s="61"/>
      <c r="MEW91" s="61"/>
      <c r="MEX91" s="61"/>
      <c r="MEY91" s="61"/>
      <c r="MEZ91" s="61"/>
      <c r="MFA91" s="61"/>
      <c r="MFB91" s="61"/>
      <c r="MFC91" s="61"/>
      <c r="MFD91" s="61"/>
      <c r="MFE91" s="61"/>
      <c r="MFF91" s="61"/>
      <c r="MFG91" s="61"/>
      <c r="MFH91" s="61"/>
      <c r="MFI91" s="61"/>
      <c r="MFJ91" s="61"/>
      <c r="MFK91" s="61"/>
      <c r="MFL91" s="61"/>
      <c r="MFM91" s="61"/>
      <c r="MFN91" s="61"/>
      <c r="MFO91" s="61"/>
      <c r="MFP91" s="61"/>
      <c r="MFQ91" s="61"/>
      <c r="MFR91" s="61"/>
      <c r="MFS91" s="61"/>
      <c r="MFT91" s="61"/>
      <c r="MFU91" s="61"/>
      <c r="MFV91" s="61"/>
      <c r="MFW91" s="61"/>
      <c r="MFX91" s="61"/>
      <c r="MFY91" s="61"/>
      <c r="MFZ91" s="61"/>
      <c r="MGA91" s="61"/>
      <c r="MGB91" s="61"/>
      <c r="MGC91" s="61"/>
      <c r="MGD91" s="61"/>
      <c r="MGE91" s="61"/>
      <c r="MGF91" s="61"/>
      <c r="MGG91" s="61"/>
      <c r="MGH91" s="61"/>
      <c r="MGI91" s="61"/>
      <c r="MGJ91" s="61"/>
      <c r="MGK91" s="61"/>
      <c r="MGL91" s="61"/>
      <c r="MGM91" s="61"/>
      <c r="MGN91" s="61"/>
      <c r="MGO91" s="61"/>
      <c r="MGP91" s="61"/>
      <c r="MGQ91" s="61"/>
      <c r="MGR91" s="61"/>
      <c r="MGS91" s="61"/>
      <c r="MGT91" s="61"/>
      <c r="MGU91" s="61"/>
      <c r="MGV91" s="61"/>
      <c r="MGW91" s="61"/>
      <c r="MGX91" s="61"/>
      <c r="MGY91" s="61"/>
      <c r="MGZ91" s="61"/>
      <c r="MHA91" s="61"/>
      <c r="MHB91" s="61"/>
      <c r="MHC91" s="61"/>
      <c r="MHD91" s="61"/>
      <c r="MHE91" s="61"/>
      <c r="MHF91" s="61"/>
      <c r="MHG91" s="61"/>
      <c r="MHH91" s="61"/>
      <c r="MHI91" s="61"/>
      <c r="MHJ91" s="61"/>
      <c r="MHK91" s="61"/>
      <c r="MHL91" s="61"/>
      <c r="MHM91" s="61"/>
      <c r="MHN91" s="61"/>
      <c r="MHO91" s="61"/>
      <c r="MHP91" s="61"/>
      <c r="MHQ91" s="61"/>
      <c r="MHR91" s="61"/>
      <c r="MHS91" s="61"/>
      <c r="MHT91" s="61"/>
      <c r="MHU91" s="61"/>
      <c r="MHV91" s="61"/>
      <c r="MHW91" s="61"/>
      <c r="MHX91" s="61"/>
      <c r="MHY91" s="61"/>
      <c r="MHZ91" s="61"/>
      <c r="MIA91" s="61"/>
      <c r="MIB91" s="61"/>
      <c r="MIC91" s="61"/>
      <c r="MID91" s="61"/>
      <c r="MIE91" s="61"/>
      <c r="MIF91" s="61"/>
      <c r="MIG91" s="61"/>
      <c r="MIH91" s="61"/>
      <c r="MII91" s="61"/>
      <c r="MIJ91" s="61"/>
      <c r="MIK91" s="61"/>
      <c r="MIL91" s="61"/>
      <c r="MIM91" s="61"/>
      <c r="MIN91" s="61"/>
      <c r="MIO91" s="61"/>
      <c r="MIP91" s="61"/>
      <c r="MIQ91" s="61"/>
      <c r="MIR91" s="61"/>
      <c r="MIS91" s="61"/>
      <c r="MIT91" s="61"/>
      <c r="MIU91" s="61"/>
      <c r="MIV91" s="61"/>
      <c r="MIW91" s="61"/>
      <c r="MIX91" s="61"/>
      <c r="MIY91" s="61"/>
      <c r="MIZ91" s="61"/>
      <c r="MJA91" s="61"/>
      <c r="MJB91" s="61"/>
      <c r="MJC91" s="61"/>
      <c r="MJD91" s="61"/>
      <c r="MJE91" s="61"/>
      <c r="MJF91" s="61"/>
      <c r="MJG91" s="61"/>
      <c r="MJH91" s="61"/>
      <c r="MJI91" s="61"/>
      <c r="MJJ91" s="61"/>
      <c r="MJK91" s="61"/>
      <c r="MJL91" s="61"/>
      <c r="MJM91" s="61"/>
      <c r="MJN91" s="61"/>
      <c r="MJO91" s="61"/>
      <c r="MJP91" s="61"/>
      <c r="MJQ91" s="61"/>
      <c r="MJR91" s="61"/>
      <c r="MJS91" s="61"/>
      <c r="MJT91" s="61"/>
      <c r="MJU91" s="61"/>
      <c r="MJV91" s="61"/>
      <c r="MJW91" s="61"/>
      <c r="MJX91" s="61"/>
      <c r="MJY91" s="61"/>
      <c r="MJZ91" s="61"/>
      <c r="MKA91" s="61"/>
      <c r="MKB91" s="61"/>
      <c r="MKC91" s="61"/>
      <c r="MKD91" s="61"/>
      <c r="MKE91" s="61"/>
      <c r="MKF91" s="61"/>
      <c r="MKG91" s="61"/>
      <c r="MKH91" s="61"/>
      <c r="MKI91" s="61"/>
      <c r="MKJ91" s="61"/>
      <c r="MKK91" s="61"/>
      <c r="MKL91" s="61"/>
      <c r="MKM91" s="61"/>
      <c r="MKN91" s="61"/>
      <c r="MKO91" s="61"/>
      <c r="MKP91" s="61"/>
      <c r="MKQ91" s="61"/>
      <c r="MKR91" s="61"/>
      <c r="MKS91" s="61"/>
      <c r="MKT91" s="61"/>
      <c r="MKU91" s="61"/>
      <c r="MKV91" s="61"/>
      <c r="MKW91" s="61"/>
      <c r="MKX91" s="61"/>
      <c r="MKY91" s="61"/>
      <c r="MKZ91" s="61"/>
      <c r="MLA91" s="61"/>
      <c r="MLB91" s="61"/>
      <c r="MLC91" s="61"/>
      <c r="MLD91" s="61"/>
      <c r="MLE91" s="61"/>
      <c r="MLF91" s="61"/>
      <c r="MLG91" s="61"/>
      <c r="MLH91" s="61"/>
      <c r="MLI91" s="61"/>
      <c r="MLJ91" s="61"/>
      <c r="MLK91" s="61"/>
      <c r="MLL91" s="61"/>
      <c r="MLM91" s="61"/>
      <c r="MLN91" s="61"/>
      <c r="MLO91" s="61"/>
      <c r="MLP91" s="61"/>
      <c r="MLQ91" s="61"/>
      <c r="MLR91" s="61"/>
      <c r="MLS91" s="61"/>
      <c r="MLT91" s="61"/>
      <c r="MLU91" s="61"/>
      <c r="MLV91" s="61"/>
      <c r="MLW91" s="61"/>
      <c r="MLX91" s="61"/>
      <c r="MLY91" s="61"/>
      <c r="MLZ91" s="61"/>
      <c r="MMA91" s="61"/>
      <c r="MMB91" s="61"/>
      <c r="MMC91" s="61"/>
      <c r="MMD91" s="61"/>
      <c r="MME91" s="61"/>
      <c r="MMF91" s="61"/>
      <c r="MMG91" s="61"/>
      <c r="MMH91" s="61"/>
      <c r="MMI91" s="61"/>
      <c r="MMJ91" s="61"/>
      <c r="MMK91" s="61"/>
      <c r="MML91" s="61"/>
      <c r="MMM91" s="61"/>
      <c r="MMN91" s="61"/>
      <c r="MMO91" s="61"/>
      <c r="MMP91" s="61"/>
      <c r="MMQ91" s="61"/>
      <c r="MMR91" s="61"/>
      <c r="MMS91" s="61"/>
      <c r="MMT91" s="61"/>
      <c r="MMU91" s="61"/>
      <c r="MMV91" s="61"/>
      <c r="MMW91" s="61"/>
      <c r="MMX91" s="61"/>
      <c r="MMY91" s="61"/>
      <c r="MMZ91" s="61"/>
      <c r="MNA91" s="61"/>
      <c r="MNB91" s="61"/>
      <c r="MNC91" s="61"/>
      <c r="MND91" s="61"/>
      <c r="MNE91" s="61"/>
      <c r="MNF91" s="61"/>
      <c r="MNG91" s="61"/>
      <c r="MNH91" s="61"/>
      <c r="MNI91" s="61"/>
      <c r="MNJ91" s="61"/>
      <c r="MNK91" s="61"/>
      <c r="MNL91" s="61"/>
      <c r="MNM91" s="61"/>
      <c r="MNN91" s="61"/>
      <c r="MNO91" s="61"/>
      <c r="MNP91" s="61"/>
      <c r="MNQ91" s="61"/>
      <c r="MNR91" s="61"/>
      <c r="MNS91" s="61"/>
      <c r="MNT91" s="61"/>
      <c r="MNU91" s="61"/>
      <c r="MNV91" s="61"/>
      <c r="MNW91" s="61"/>
      <c r="MNX91" s="61"/>
      <c r="MNY91" s="61"/>
      <c r="MNZ91" s="61"/>
      <c r="MOA91" s="61"/>
      <c r="MOB91" s="61"/>
      <c r="MOC91" s="61"/>
      <c r="MOD91" s="61"/>
      <c r="MOE91" s="61"/>
      <c r="MOF91" s="61"/>
      <c r="MOG91" s="61"/>
      <c r="MOH91" s="61"/>
      <c r="MOI91" s="61"/>
      <c r="MOJ91" s="61"/>
      <c r="MOK91" s="61"/>
      <c r="MOL91" s="61"/>
      <c r="MOM91" s="61"/>
      <c r="MON91" s="61"/>
      <c r="MOO91" s="61"/>
      <c r="MOP91" s="61"/>
      <c r="MOQ91" s="61"/>
      <c r="MOR91" s="61"/>
      <c r="MOS91" s="61"/>
      <c r="MOT91" s="61"/>
      <c r="MOU91" s="61"/>
      <c r="MOV91" s="61"/>
      <c r="MOW91" s="61"/>
      <c r="MOX91" s="61"/>
      <c r="MOY91" s="61"/>
      <c r="MOZ91" s="61"/>
      <c r="MPA91" s="61"/>
      <c r="MPB91" s="61"/>
      <c r="MPC91" s="61"/>
      <c r="MPD91" s="61"/>
      <c r="MPE91" s="61"/>
      <c r="MPF91" s="61"/>
      <c r="MPG91" s="61"/>
      <c r="MPH91" s="61"/>
      <c r="MPI91" s="61"/>
      <c r="MPJ91" s="61"/>
      <c r="MPK91" s="61"/>
      <c r="MPL91" s="61"/>
      <c r="MPM91" s="61"/>
      <c r="MPN91" s="61"/>
      <c r="MPO91" s="61"/>
      <c r="MPP91" s="61"/>
      <c r="MPQ91" s="61"/>
      <c r="MPR91" s="61"/>
      <c r="MPS91" s="61"/>
      <c r="MPT91" s="61"/>
      <c r="MPU91" s="61"/>
      <c r="MPV91" s="61"/>
      <c r="MPW91" s="61"/>
      <c r="MPX91" s="61"/>
      <c r="MPY91" s="61"/>
      <c r="MPZ91" s="61"/>
      <c r="MQA91" s="61"/>
      <c r="MQB91" s="61"/>
      <c r="MQC91" s="61"/>
      <c r="MQD91" s="61"/>
      <c r="MQE91" s="61"/>
      <c r="MQF91" s="61"/>
      <c r="MQG91" s="61"/>
      <c r="MQH91" s="61"/>
      <c r="MQI91" s="61"/>
      <c r="MQJ91" s="61"/>
      <c r="MQK91" s="61"/>
      <c r="MQL91" s="61"/>
      <c r="MQM91" s="61"/>
      <c r="MQN91" s="61"/>
      <c r="MQO91" s="61"/>
      <c r="MQP91" s="61"/>
      <c r="MQQ91" s="61"/>
      <c r="MQR91" s="61"/>
      <c r="MQS91" s="61"/>
      <c r="MQT91" s="61"/>
      <c r="MQU91" s="61"/>
      <c r="MQV91" s="61"/>
      <c r="MQW91" s="61"/>
      <c r="MQX91" s="61"/>
      <c r="MQY91" s="61"/>
      <c r="MQZ91" s="61"/>
      <c r="MRA91" s="61"/>
      <c r="MRB91" s="61"/>
      <c r="MRC91" s="61"/>
      <c r="MRD91" s="61"/>
      <c r="MRE91" s="61"/>
      <c r="MRF91" s="61"/>
      <c r="MRG91" s="61"/>
      <c r="MRH91" s="61"/>
      <c r="MRI91" s="61"/>
      <c r="MRJ91" s="61"/>
      <c r="MRK91" s="61"/>
      <c r="MRL91" s="61"/>
      <c r="MRM91" s="61"/>
      <c r="MRN91" s="61"/>
      <c r="MRO91" s="61"/>
      <c r="MRP91" s="61"/>
      <c r="MRQ91" s="61"/>
      <c r="MRR91" s="61"/>
      <c r="MRS91" s="61"/>
      <c r="MRT91" s="61"/>
      <c r="MRU91" s="61"/>
      <c r="MRV91" s="61"/>
      <c r="MRW91" s="61"/>
      <c r="MRX91" s="61"/>
      <c r="MRY91" s="61"/>
      <c r="MRZ91" s="61"/>
      <c r="MSA91" s="61"/>
      <c r="MSB91" s="61"/>
      <c r="MSC91" s="61"/>
      <c r="MSD91" s="61"/>
      <c r="MSE91" s="61"/>
      <c r="MSF91" s="61"/>
      <c r="MSG91" s="61"/>
      <c r="MSH91" s="61"/>
      <c r="MSI91" s="61"/>
      <c r="MSJ91" s="61"/>
      <c r="MSK91" s="61"/>
      <c r="MSL91" s="61"/>
      <c r="MSM91" s="61"/>
      <c r="MSN91" s="61"/>
      <c r="MSO91" s="61"/>
      <c r="MSP91" s="61"/>
      <c r="MSQ91" s="61"/>
      <c r="MSR91" s="61"/>
      <c r="MSS91" s="61"/>
      <c r="MST91" s="61"/>
      <c r="MSU91" s="61"/>
      <c r="MSV91" s="61"/>
      <c r="MSW91" s="61"/>
      <c r="MSX91" s="61"/>
      <c r="MSY91" s="61"/>
      <c r="MSZ91" s="61"/>
      <c r="MTA91" s="61"/>
      <c r="MTB91" s="61"/>
      <c r="MTC91" s="61"/>
      <c r="MTD91" s="61"/>
      <c r="MTE91" s="61"/>
      <c r="MTF91" s="61"/>
      <c r="MTG91" s="61"/>
      <c r="MTH91" s="61"/>
      <c r="MTI91" s="61"/>
      <c r="MTJ91" s="61"/>
      <c r="MTK91" s="61"/>
      <c r="MTL91" s="61"/>
      <c r="MTM91" s="61"/>
      <c r="MTN91" s="61"/>
      <c r="MTO91" s="61"/>
      <c r="MTP91" s="61"/>
      <c r="MTQ91" s="61"/>
      <c r="MTR91" s="61"/>
      <c r="MTS91" s="61"/>
      <c r="MTT91" s="61"/>
      <c r="MTU91" s="61"/>
      <c r="MTV91" s="61"/>
      <c r="MTW91" s="61"/>
      <c r="MTX91" s="61"/>
      <c r="MTY91" s="61"/>
      <c r="MTZ91" s="61"/>
      <c r="MUA91" s="61"/>
      <c r="MUB91" s="61"/>
      <c r="MUC91" s="61"/>
      <c r="MUD91" s="61"/>
      <c r="MUE91" s="61"/>
      <c r="MUF91" s="61"/>
      <c r="MUG91" s="61"/>
      <c r="MUH91" s="61"/>
      <c r="MUI91" s="61"/>
      <c r="MUJ91" s="61"/>
      <c r="MUK91" s="61"/>
      <c r="MUL91" s="61"/>
      <c r="MUM91" s="61"/>
      <c r="MUN91" s="61"/>
      <c r="MUO91" s="61"/>
      <c r="MUP91" s="61"/>
      <c r="MUQ91" s="61"/>
      <c r="MUR91" s="61"/>
      <c r="MUS91" s="61"/>
      <c r="MUT91" s="61"/>
      <c r="MUU91" s="61"/>
      <c r="MUV91" s="61"/>
      <c r="MUW91" s="61"/>
      <c r="MUX91" s="61"/>
      <c r="MUY91" s="61"/>
      <c r="MUZ91" s="61"/>
      <c r="MVA91" s="61"/>
      <c r="MVB91" s="61"/>
      <c r="MVC91" s="61"/>
      <c r="MVD91" s="61"/>
      <c r="MVE91" s="61"/>
      <c r="MVF91" s="61"/>
      <c r="MVG91" s="61"/>
      <c r="MVH91" s="61"/>
      <c r="MVI91" s="61"/>
      <c r="MVJ91" s="61"/>
      <c r="MVK91" s="61"/>
      <c r="MVL91" s="61"/>
      <c r="MVM91" s="61"/>
      <c r="MVN91" s="61"/>
      <c r="MVO91" s="61"/>
      <c r="MVP91" s="61"/>
      <c r="MVQ91" s="61"/>
      <c r="MVR91" s="61"/>
      <c r="MVS91" s="61"/>
      <c r="MVT91" s="61"/>
      <c r="MVU91" s="61"/>
      <c r="MVV91" s="61"/>
      <c r="MVW91" s="61"/>
      <c r="MVX91" s="61"/>
      <c r="MVY91" s="61"/>
      <c r="MVZ91" s="61"/>
      <c r="MWA91" s="61"/>
      <c r="MWB91" s="61"/>
      <c r="MWC91" s="61"/>
      <c r="MWD91" s="61"/>
      <c r="MWE91" s="61"/>
      <c r="MWF91" s="61"/>
      <c r="MWG91" s="61"/>
      <c r="MWH91" s="61"/>
      <c r="MWI91" s="61"/>
      <c r="MWJ91" s="61"/>
      <c r="MWK91" s="61"/>
      <c r="MWL91" s="61"/>
      <c r="MWM91" s="61"/>
      <c r="MWN91" s="61"/>
      <c r="MWO91" s="61"/>
      <c r="MWP91" s="61"/>
      <c r="MWQ91" s="61"/>
      <c r="MWR91" s="61"/>
      <c r="MWS91" s="61"/>
      <c r="MWT91" s="61"/>
      <c r="MWU91" s="61"/>
      <c r="MWV91" s="61"/>
      <c r="MWW91" s="61"/>
      <c r="MWX91" s="61"/>
      <c r="MWY91" s="61"/>
      <c r="MWZ91" s="61"/>
      <c r="MXA91" s="61"/>
      <c r="MXB91" s="61"/>
      <c r="MXC91" s="61"/>
      <c r="MXD91" s="61"/>
      <c r="MXE91" s="61"/>
      <c r="MXF91" s="61"/>
      <c r="MXG91" s="61"/>
      <c r="MXH91" s="61"/>
      <c r="MXI91" s="61"/>
      <c r="MXJ91" s="61"/>
      <c r="MXK91" s="61"/>
      <c r="MXL91" s="61"/>
      <c r="MXM91" s="61"/>
      <c r="MXN91" s="61"/>
      <c r="MXO91" s="61"/>
      <c r="MXP91" s="61"/>
      <c r="MXQ91" s="61"/>
      <c r="MXR91" s="61"/>
      <c r="MXS91" s="61"/>
      <c r="MXT91" s="61"/>
      <c r="MXU91" s="61"/>
      <c r="MXV91" s="61"/>
      <c r="MXW91" s="61"/>
      <c r="MXX91" s="61"/>
      <c r="MXY91" s="61"/>
      <c r="MXZ91" s="61"/>
      <c r="MYA91" s="61"/>
      <c r="MYB91" s="61"/>
      <c r="MYC91" s="61"/>
      <c r="MYD91" s="61"/>
      <c r="MYE91" s="61"/>
      <c r="MYF91" s="61"/>
      <c r="MYG91" s="61"/>
      <c r="MYH91" s="61"/>
      <c r="MYI91" s="61"/>
      <c r="MYJ91" s="61"/>
      <c r="MYK91" s="61"/>
      <c r="MYL91" s="61"/>
      <c r="MYM91" s="61"/>
      <c r="MYN91" s="61"/>
      <c r="MYO91" s="61"/>
      <c r="MYP91" s="61"/>
      <c r="MYQ91" s="61"/>
      <c r="MYR91" s="61"/>
      <c r="MYS91" s="61"/>
      <c r="MYT91" s="61"/>
      <c r="MYU91" s="61"/>
      <c r="MYV91" s="61"/>
      <c r="MYW91" s="61"/>
      <c r="MYX91" s="61"/>
      <c r="MYY91" s="61"/>
      <c r="MYZ91" s="61"/>
      <c r="MZA91" s="61"/>
      <c r="MZB91" s="61"/>
      <c r="MZC91" s="61"/>
      <c r="MZD91" s="61"/>
      <c r="MZE91" s="61"/>
      <c r="MZF91" s="61"/>
      <c r="MZG91" s="61"/>
      <c r="MZH91" s="61"/>
      <c r="MZI91" s="61"/>
      <c r="MZJ91" s="61"/>
      <c r="MZK91" s="61"/>
      <c r="MZL91" s="61"/>
      <c r="MZM91" s="61"/>
      <c r="MZN91" s="61"/>
      <c r="MZO91" s="61"/>
      <c r="MZP91" s="61"/>
      <c r="MZQ91" s="61"/>
      <c r="MZR91" s="61"/>
      <c r="MZS91" s="61"/>
      <c r="MZT91" s="61"/>
      <c r="MZU91" s="61"/>
      <c r="MZV91" s="61"/>
      <c r="MZW91" s="61"/>
      <c r="MZX91" s="61"/>
      <c r="MZY91" s="61"/>
      <c r="MZZ91" s="61"/>
      <c r="NAA91" s="61"/>
      <c r="NAB91" s="61"/>
      <c r="NAC91" s="61"/>
      <c r="NAD91" s="61"/>
      <c r="NAE91" s="61"/>
      <c r="NAF91" s="61"/>
      <c r="NAG91" s="61"/>
      <c r="NAH91" s="61"/>
      <c r="NAI91" s="61"/>
      <c r="NAJ91" s="61"/>
      <c r="NAK91" s="61"/>
      <c r="NAL91" s="61"/>
      <c r="NAM91" s="61"/>
      <c r="NAN91" s="61"/>
      <c r="NAO91" s="61"/>
      <c r="NAP91" s="61"/>
      <c r="NAQ91" s="61"/>
      <c r="NAR91" s="61"/>
      <c r="NAS91" s="61"/>
      <c r="NAT91" s="61"/>
      <c r="NAU91" s="61"/>
      <c r="NAV91" s="61"/>
      <c r="NAW91" s="61"/>
      <c r="NAX91" s="61"/>
      <c r="NAY91" s="61"/>
      <c r="NAZ91" s="61"/>
      <c r="NBA91" s="61"/>
      <c r="NBB91" s="61"/>
      <c r="NBC91" s="61"/>
      <c r="NBD91" s="61"/>
      <c r="NBE91" s="61"/>
      <c r="NBF91" s="61"/>
      <c r="NBG91" s="61"/>
      <c r="NBH91" s="61"/>
      <c r="NBI91" s="61"/>
      <c r="NBJ91" s="61"/>
      <c r="NBK91" s="61"/>
      <c r="NBL91" s="61"/>
      <c r="NBM91" s="61"/>
      <c r="NBN91" s="61"/>
      <c r="NBO91" s="61"/>
      <c r="NBP91" s="61"/>
      <c r="NBQ91" s="61"/>
      <c r="NBR91" s="61"/>
      <c r="NBS91" s="61"/>
      <c r="NBT91" s="61"/>
      <c r="NBU91" s="61"/>
      <c r="NBV91" s="61"/>
      <c r="NBW91" s="61"/>
      <c r="NBX91" s="61"/>
      <c r="NBY91" s="61"/>
      <c r="NBZ91" s="61"/>
      <c r="NCA91" s="61"/>
      <c r="NCB91" s="61"/>
      <c r="NCC91" s="61"/>
      <c r="NCD91" s="61"/>
      <c r="NCE91" s="61"/>
      <c r="NCF91" s="61"/>
      <c r="NCG91" s="61"/>
      <c r="NCH91" s="61"/>
      <c r="NCI91" s="61"/>
      <c r="NCJ91" s="61"/>
      <c r="NCK91" s="61"/>
      <c r="NCL91" s="61"/>
      <c r="NCM91" s="61"/>
      <c r="NCN91" s="61"/>
      <c r="NCO91" s="61"/>
      <c r="NCP91" s="61"/>
      <c r="NCQ91" s="61"/>
      <c r="NCR91" s="61"/>
      <c r="NCS91" s="61"/>
      <c r="NCT91" s="61"/>
      <c r="NCU91" s="61"/>
      <c r="NCV91" s="61"/>
      <c r="NCW91" s="61"/>
      <c r="NCX91" s="61"/>
      <c r="NCY91" s="61"/>
      <c r="NCZ91" s="61"/>
      <c r="NDA91" s="61"/>
      <c r="NDB91" s="61"/>
      <c r="NDC91" s="61"/>
      <c r="NDD91" s="61"/>
      <c r="NDE91" s="61"/>
      <c r="NDF91" s="61"/>
      <c r="NDG91" s="61"/>
      <c r="NDH91" s="61"/>
      <c r="NDI91" s="61"/>
      <c r="NDJ91" s="61"/>
      <c r="NDK91" s="61"/>
      <c r="NDL91" s="61"/>
      <c r="NDM91" s="61"/>
      <c r="NDN91" s="61"/>
      <c r="NDO91" s="61"/>
      <c r="NDP91" s="61"/>
      <c r="NDQ91" s="61"/>
      <c r="NDR91" s="61"/>
      <c r="NDS91" s="61"/>
      <c r="NDT91" s="61"/>
      <c r="NDU91" s="61"/>
      <c r="NDV91" s="61"/>
      <c r="NDW91" s="61"/>
      <c r="NDX91" s="61"/>
      <c r="NDY91" s="61"/>
      <c r="NDZ91" s="61"/>
      <c r="NEA91" s="61"/>
      <c r="NEB91" s="61"/>
      <c r="NEC91" s="61"/>
      <c r="NED91" s="61"/>
      <c r="NEE91" s="61"/>
      <c r="NEF91" s="61"/>
      <c r="NEG91" s="61"/>
      <c r="NEH91" s="61"/>
      <c r="NEI91" s="61"/>
      <c r="NEJ91" s="61"/>
      <c r="NEK91" s="61"/>
      <c r="NEL91" s="61"/>
      <c r="NEM91" s="61"/>
      <c r="NEN91" s="61"/>
      <c r="NEO91" s="61"/>
      <c r="NEP91" s="61"/>
      <c r="NEQ91" s="61"/>
      <c r="NER91" s="61"/>
      <c r="NES91" s="61"/>
      <c r="NET91" s="61"/>
      <c r="NEU91" s="61"/>
      <c r="NEV91" s="61"/>
      <c r="NEW91" s="61"/>
      <c r="NEX91" s="61"/>
      <c r="NEY91" s="61"/>
      <c r="NEZ91" s="61"/>
      <c r="NFA91" s="61"/>
      <c r="NFB91" s="61"/>
      <c r="NFC91" s="61"/>
      <c r="NFD91" s="61"/>
      <c r="NFE91" s="61"/>
      <c r="NFF91" s="61"/>
      <c r="NFG91" s="61"/>
      <c r="NFH91" s="61"/>
      <c r="NFI91" s="61"/>
      <c r="NFJ91" s="61"/>
      <c r="NFK91" s="61"/>
      <c r="NFL91" s="61"/>
      <c r="NFM91" s="61"/>
      <c r="NFN91" s="61"/>
      <c r="NFO91" s="61"/>
      <c r="NFP91" s="61"/>
      <c r="NFQ91" s="61"/>
      <c r="NFR91" s="61"/>
      <c r="NFS91" s="61"/>
      <c r="NFT91" s="61"/>
      <c r="NFU91" s="61"/>
      <c r="NFV91" s="61"/>
      <c r="NFW91" s="61"/>
      <c r="NFX91" s="61"/>
      <c r="NFY91" s="61"/>
      <c r="NFZ91" s="61"/>
      <c r="NGA91" s="61"/>
      <c r="NGB91" s="61"/>
      <c r="NGC91" s="61"/>
      <c r="NGD91" s="61"/>
      <c r="NGE91" s="61"/>
      <c r="NGF91" s="61"/>
      <c r="NGG91" s="61"/>
      <c r="NGH91" s="61"/>
      <c r="NGI91" s="61"/>
      <c r="NGJ91" s="61"/>
      <c r="NGK91" s="61"/>
      <c r="NGL91" s="61"/>
      <c r="NGM91" s="61"/>
      <c r="NGN91" s="61"/>
      <c r="NGO91" s="61"/>
      <c r="NGP91" s="61"/>
      <c r="NGQ91" s="61"/>
      <c r="NGR91" s="61"/>
      <c r="NGS91" s="61"/>
      <c r="NGT91" s="61"/>
      <c r="NGU91" s="61"/>
      <c r="NGV91" s="61"/>
      <c r="NGW91" s="61"/>
      <c r="NGX91" s="61"/>
      <c r="NGY91" s="61"/>
      <c r="NGZ91" s="61"/>
      <c r="NHA91" s="61"/>
      <c r="NHB91" s="61"/>
      <c r="NHC91" s="61"/>
      <c r="NHD91" s="61"/>
      <c r="NHE91" s="61"/>
      <c r="NHF91" s="61"/>
      <c r="NHG91" s="61"/>
      <c r="NHH91" s="61"/>
      <c r="NHI91" s="61"/>
      <c r="NHJ91" s="61"/>
      <c r="NHK91" s="61"/>
      <c r="NHL91" s="61"/>
      <c r="NHM91" s="61"/>
      <c r="NHN91" s="61"/>
      <c r="NHO91" s="61"/>
      <c r="NHP91" s="61"/>
      <c r="NHQ91" s="61"/>
      <c r="NHR91" s="61"/>
      <c r="NHS91" s="61"/>
      <c r="NHT91" s="61"/>
      <c r="NHU91" s="61"/>
      <c r="NHV91" s="61"/>
      <c r="NHW91" s="61"/>
      <c r="NHX91" s="61"/>
      <c r="NHY91" s="61"/>
      <c r="NHZ91" s="61"/>
      <c r="NIA91" s="61"/>
      <c r="NIB91" s="61"/>
      <c r="NIC91" s="61"/>
      <c r="NID91" s="61"/>
      <c r="NIE91" s="61"/>
      <c r="NIF91" s="61"/>
      <c r="NIG91" s="61"/>
      <c r="NIH91" s="61"/>
      <c r="NII91" s="61"/>
      <c r="NIJ91" s="61"/>
      <c r="NIK91" s="61"/>
      <c r="NIL91" s="61"/>
      <c r="NIM91" s="61"/>
      <c r="NIN91" s="61"/>
      <c r="NIO91" s="61"/>
      <c r="NIP91" s="61"/>
      <c r="NIQ91" s="61"/>
      <c r="NIR91" s="61"/>
      <c r="NIS91" s="61"/>
      <c r="NIT91" s="61"/>
      <c r="NIU91" s="61"/>
      <c r="NIV91" s="61"/>
      <c r="NIW91" s="61"/>
      <c r="NIX91" s="61"/>
      <c r="NIY91" s="61"/>
      <c r="NIZ91" s="61"/>
      <c r="NJA91" s="61"/>
      <c r="NJB91" s="61"/>
      <c r="NJC91" s="61"/>
      <c r="NJD91" s="61"/>
      <c r="NJE91" s="61"/>
      <c r="NJF91" s="61"/>
      <c r="NJG91" s="61"/>
      <c r="NJH91" s="61"/>
      <c r="NJI91" s="61"/>
      <c r="NJJ91" s="61"/>
      <c r="NJK91" s="61"/>
      <c r="NJL91" s="61"/>
      <c r="NJM91" s="61"/>
      <c r="NJN91" s="61"/>
      <c r="NJO91" s="61"/>
      <c r="NJP91" s="61"/>
      <c r="NJQ91" s="61"/>
      <c r="NJR91" s="61"/>
      <c r="NJS91" s="61"/>
      <c r="NJT91" s="61"/>
      <c r="NJU91" s="61"/>
      <c r="NJV91" s="61"/>
      <c r="NJW91" s="61"/>
      <c r="NJX91" s="61"/>
      <c r="NJY91" s="61"/>
      <c r="NJZ91" s="61"/>
      <c r="NKA91" s="61"/>
      <c r="NKB91" s="61"/>
      <c r="NKC91" s="61"/>
      <c r="NKD91" s="61"/>
      <c r="NKE91" s="61"/>
      <c r="NKF91" s="61"/>
      <c r="NKG91" s="61"/>
      <c r="NKH91" s="61"/>
      <c r="NKI91" s="61"/>
      <c r="NKJ91" s="61"/>
      <c r="NKK91" s="61"/>
      <c r="NKL91" s="61"/>
      <c r="NKM91" s="61"/>
      <c r="NKN91" s="61"/>
      <c r="NKO91" s="61"/>
      <c r="NKP91" s="61"/>
      <c r="NKQ91" s="61"/>
      <c r="NKR91" s="61"/>
      <c r="NKS91" s="61"/>
      <c r="NKT91" s="61"/>
      <c r="NKU91" s="61"/>
      <c r="NKV91" s="61"/>
      <c r="NKW91" s="61"/>
      <c r="NKX91" s="61"/>
      <c r="NKY91" s="61"/>
      <c r="NKZ91" s="61"/>
      <c r="NLA91" s="61"/>
      <c r="NLB91" s="61"/>
      <c r="NLC91" s="61"/>
      <c r="NLD91" s="61"/>
      <c r="NLE91" s="61"/>
      <c r="NLF91" s="61"/>
      <c r="NLG91" s="61"/>
      <c r="NLH91" s="61"/>
      <c r="NLI91" s="61"/>
      <c r="NLJ91" s="61"/>
      <c r="NLK91" s="61"/>
      <c r="NLL91" s="61"/>
      <c r="NLM91" s="61"/>
      <c r="NLN91" s="61"/>
      <c r="NLO91" s="61"/>
      <c r="NLP91" s="61"/>
      <c r="NLQ91" s="61"/>
      <c r="NLR91" s="61"/>
      <c r="NLS91" s="61"/>
      <c r="NLT91" s="61"/>
      <c r="NLU91" s="61"/>
      <c r="NLV91" s="61"/>
      <c r="NLW91" s="61"/>
      <c r="NLX91" s="61"/>
      <c r="NLY91" s="61"/>
      <c r="NLZ91" s="61"/>
      <c r="NMA91" s="61"/>
      <c r="NMB91" s="61"/>
      <c r="NMC91" s="61"/>
      <c r="NMD91" s="61"/>
      <c r="NME91" s="61"/>
      <c r="NMF91" s="61"/>
      <c r="NMG91" s="61"/>
      <c r="NMH91" s="61"/>
      <c r="NMI91" s="61"/>
      <c r="NMJ91" s="61"/>
      <c r="NMK91" s="61"/>
      <c r="NML91" s="61"/>
      <c r="NMM91" s="61"/>
      <c r="NMN91" s="61"/>
      <c r="NMO91" s="61"/>
      <c r="NMP91" s="61"/>
      <c r="NMQ91" s="61"/>
      <c r="NMR91" s="61"/>
      <c r="NMS91" s="61"/>
      <c r="NMT91" s="61"/>
      <c r="NMU91" s="61"/>
      <c r="NMV91" s="61"/>
      <c r="NMW91" s="61"/>
      <c r="NMX91" s="61"/>
      <c r="NMY91" s="61"/>
      <c r="NMZ91" s="61"/>
      <c r="NNA91" s="61"/>
      <c r="NNB91" s="61"/>
      <c r="NNC91" s="61"/>
      <c r="NND91" s="61"/>
      <c r="NNE91" s="61"/>
      <c r="NNF91" s="61"/>
      <c r="NNG91" s="61"/>
      <c r="NNH91" s="61"/>
      <c r="NNI91" s="61"/>
      <c r="NNJ91" s="61"/>
      <c r="NNK91" s="61"/>
      <c r="NNL91" s="61"/>
      <c r="NNM91" s="61"/>
      <c r="NNN91" s="61"/>
      <c r="NNO91" s="61"/>
      <c r="NNP91" s="61"/>
      <c r="NNQ91" s="61"/>
      <c r="NNR91" s="61"/>
      <c r="NNS91" s="61"/>
      <c r="NNT91" s="61"/>
      <c r="NNU91" s="61"/>
      <c r="NNV91" s="61"/>
      <c r="NNW91" s="61"/>
      <c r="NNX91" s="61"/>
      <c r="NNY91" s="61"/>
      <c r="NNZ91" s="61"/>
      <c r="NOA91" s="61"/>
      <c r="NOB91" s="61"/>
      <c r="NOC91" s="61"/>
      <c r="NOD91" s="61"/>
      <c r="NOE91" s="61"/>
      <c r="NOF91" s="61"/>
      <c r="NOG91" s="61"/>
      <c r="NOH91" s="61"/>
      <c r="NOI91" s="61"/>
      <c r="NOJ91" s="61"/>
      <c r="NOK91" s="61"/>
      <c r="NOL91" s="61"/>
      <c r="NOM91" s="61"/>
      <c r="NON91" s="61"/>
      <c r="NOO91" s="61"/>
      <c r="NOP91" s="61"/>
      <c r="NOQ91" s="61"/>
      <c r="NOR91" s="61"/>
      <c r="NOS91" s="61"/>
      <c r="NOT91" s="61"/>
      <c r="NOU91" s="61"/>
      <c r="NOV91" s="61"/>
      <c r="NOW91" s="61"/>
      <c r="NOX91" s="61"/>
      <c r="NOY91" s="61"/>
      <c r="NOZ91" s="61"/>
      <c r="NPA91" s="61"/>
      <c r="NPB91" s="61"/>
      <c r="NPC91" s="61"/>
      <c r="NPD91" s="61"/>
      <c r="NPE91" s="61"/>
      <c r="NPF91" s="61"/>
      <c r="NPG91" s="61"/>
      <c r="NPH91" s="61"/>
      <c r="NPI91" s="61"/>
      <c r="NPJ91" s="61"/>
      <c r="NPK91" s="61"/>
      <c r="NPL91" s="61"/>
      <c r="NPM91" s="61"/>
      <c r="NPN91" s="61"/>
      <c r="NPO91" s="61"/>
      <c r="NPP91" s="61"/>
      <c r="NPQ91" s="61"/>
      <c r="NPR91" s="61"/>
      <c r="NPS91" s="61"/>
      <c r="NPT91" s="61"/>
      <c r="NPU91" s="61"/>
      <c r="NPV91" s="61"/>
      <c r="NPW91" s="61"/>
      <c r="NPX91" s="61"/>
      <c r="NPY91" s="61"/>
      <c r="NPZ91" s="61"/>
      <c r="NQA91" s="61"/>
      <c r="NQB91" s="61"/>
      <c r="NQC91" s="61"/>
      <c r="NQD91" s="61"/>
      <c r="NQE91" s="61"/>
      <c r="NQF91" s="61"/>
      <c r="NQG91" s="61"/>
      <c r="NQH91" s="61"/>
      <c r="NQI91" s="61"/>
      <c r="NQJ91" s="61"/>
      <c r="NQK91" s="61"/>
      <c r="NQL91" s="61"/>
      <c r="NQM91" s="61"/>
      <c r="NQN91" s="61"/>
      <c r="NQO91" s="61"/>
      <c r="NQP91" s="61"/>
      <c r="NQQ91" s="61"/>
      <c r="NQR91" s="61"/>
      <c r="NQS91" s="61"/>
      <c r="NQT91" s="61"/>
      <c r="NQU91" s="61"/>
      <c r="NQV91" s="61"/>
      <c r="NQW91" s="61"/>
      <c r="NQX91" s="61"/>
      <c r="NQY91" s="61"/>
      <c r="NQZ91" s="61"/>
      <c r="NRA91" s="61"/>
      <c r="NRB91" s="61"/>
      <c r="NRC91" s="61"/>
      <c r="NRD91" s="61"/>
      <c r="NRE91" s="61"/>
      <c r="NRF91" s="61"/>
      <c r="NRG91" s="61"/>
      <c r="NRH91" s="61"/>
      <c r="NRI91" s="61"/>
      <c r="NRJ91" s="61"/>
      <c r="NRK91" s="61"/>
      <c r="NRL91" s="61"/>
      <c r="NRM91" s="61"/>
      <c r="NRN91" s="61"/>
      <c r="NRO91" s="61"/>
      <c r="NRP91" s="61"/>
      <c r="NRQ91" s="61"/>
      <c r="NRR91" s="61"/>
      <c r="NRS91" s="61"/>
      <c r="NRT91" s="61"/>
      <c r="NRU91" s="61"/>
      <c r="NRV91" s="61"/>
      <c r="NRW91" s="61"/>
      <c r="NRX91" s="61"/>
      <c r="NRY91" s="61"/>
      <c r="NRZ91" s="61"/>
      <c r="NSA91" s="61"/>
      <c r="NSB91" s="61"/>
      <c r="NSC91" s="61"/>
      <c r="NSD91" s="61"/>
      <c r="NSE91" s="61"/>
      <c r="NSF91" s="61"/>
      <c r="NSG91" s="61"/>
      <c r="NSH91" s="61"/>
      <c r="NSI91" s="61"/>
      <c r="NSJ91" s="61"/>
      <c r="NSK91" s="61"/>
      <c r="NSL91" s="61"/>
      <c r="NSM91" s="61"/>
      <c r="NSN91" s="61"/>
      <c r="NSO91" s="61"/>
      <c r="NSP91" s="61"/>
      <c r="NSQ91" s="61"/>
      <c r="NSR91" s="61"/>
      <c r="NSS91" s="61"/>
      <c r="NST91" s="61"/>
      <c r="NSU91" s="61"/>
      <c r="NSV91" s="61"/>
      <c r="NSW91" s="61"/>
      <c r="NSX91" s="61"/>
      <c r="NSY91" s="61"/>
      <c r="NSZ91" s="61"/>
      <c r="NTA91" s="61"/>
      <c r="NTB91" s="61"/>
      <c r="NTC91" s="61"/>
      <c r="NTD91" s="61"/>
      <c r="NTE91" s="61"/>
      <c r="NTF91" s="61"/>
      <c r="NTG91" s="61"/>
      <c r="NTH91" s="61"/>
      <c r="NTI91" s="61"/>
      <c r="NTJ91" s="61"/>
      <c r="NTK91" s="61"/>
      <c r="NTL91" s="61"/>
      <c r="NTM91" s="61"/>
      <c r="NTN91" s="61"/>
      <c r="NTO91" s="61"/>
      <c r="NTP91" s="61"/>
      <c r="NTQ91" s="61"/>
      <c r="NTR91" s="61"/>
      <c r="NTS91" s="61"/>
      <c r="NTT91" s="61"/>
      <c r="NTU91" s="61"/>
      <c r="NTV91" s="61"/>
      <c r="NTW91" s="61"/>
      <c r="NTX91" s="61"/>
      <c r="NTY91" s="61"/>
      <c r="NTZ91" s="61"/>
      <c r="NUA91" s="61"/>
      <c r="NUB91" s="61"/>
      <c r="NUC91" s="61"/>
      <c r="NUD91" s="61"/>
      <c r="NUE91" s="61"/>
      <c r="NUF91" s="61"/>
      <c r="NUG91" s="61"/>
      <c r="NUH91" s="61"/>
      <c r="NUI91" s="61"/>
      <c r="NUJ91" s="61"/>
      <c r="NUK91" s="61"/>
      <c r="NUL91" s="61"/>
      <c r="NUM91" s="61"/>
      <c r="NUN91" s="61"/>
      <c r="NUO91" s="61"/>
      <c r="NUP91" s="61"/>
      <c r="NUQ91" s="61"/>
      <c r="NUR91" s="61"/>
      <c r="NUS91" s="61"/>
      <c r="NUT91" s="61"/>
      <c r="NUU91" s="61"/>
      <c r="NUV91" s="61"/>
      <c r="NUW91" s="61"/>
      <c r="NUX91" s="61"/>
      <c r="NUY91" s="61"/>
      <c r="NUZ91" s="61"/>
      <c r="NVA91" s="61"/>
      <c r="NVB91" s="61"/>
      <c r="NVC91" s="61"/>
      <c r="NVD91" s="61"/>
      <c r="NVE91" s="61"/>
      <c r="NVF91" s="61"/>
      <c r="NVG91" s="61"/>
      <c r="NVH91" s="61"/>
      <c r="NVI91" s="61"/>
      <c r="NVJ91" s="61"/>
      <c r="NVK91" s="61"/>
      <c r="NVL91" s="61"/>
      <c r="NVM91" s="61"/>
      <c r="NVN91" s="61"/>
      <c r="NVO91" s="61"/>
      <c r="NVP91" s="61"/>
      <c r="NVQ91" s="61"/>
      <c r="NVR91" s="61"/>
      <c r="NVS91" s="61"/>
      <c r="NVT91" s="61"/>
      <c r="NVU91" s="61"/>
      <c r="NVV91" s="61"/>
      <c r="NVW91" s="61"/>
      <c r="NVX91" s="61"/>
      <c r="NVY91" s="61"/>
      <c r="NVZ91" s="61"/>
      <c r="NWA91" s="61"/>
      <c r="NWB91" s="61"/>
      <c r="NWC91" s="61"/>
      <c r="NWD91" s="61"/>
      <c r="NWE91" s="61"/>
      <c r="NWF91" s="61"/>
      <c r="NWG91" s="61"/>
      <c r="NWH91" s="61"/>
      <c r="NWI91" s="61"/>
      <c r="NWJ91" s="61"/>
      <c r="NWK91" s="61"/>
      <c r="NWL91" s="61"/>
      <c r="NWM91" s="61"/>
      <c r="NWN91" s="61"/>
      <c r="NWO91" s="61"/>
      <c r="NWP91" s="61"/>
      <c r="NWQ91" s="61"/>
      <c r="NWR91" s="61"/>
      <c r="NWS91" s="61"/>
      <c r="NWT91" s="61"/>
      <c r="NWU91" s="61"/>
      <c r="NWV91" s="61"/>
      <c r="NWW91" s="61"/>
      <c r="NWX91" s="61"/>
      <c r="NWY91" s="61"/>
      <c r="NWZ91" s="61"/>
      <c r="NXA91" s="61"/>
      <c r="NXB91" s="61"/>
      <c r="NXC91" s="61"/>
      <c r="NXD91" s="61"/>
      <c r="NXE91" s="61"/>
      <c r="NXF91" s="61"/>
      <c r="NXG91" s="61"/>
      <c r="NXH91" s="61"/>
      <c r="NXI91" s="61"/>
      <c r="NXJ91" s="61"/>
      <c r="NXK91" s="61"/>
      <c r="NXL91" s="61"/>
      <c r="NXM91" s="61"/>
      <c r="NXN91" s="61"/>
      <c r="NXO91" s="61"/>
      <c r="NXP91" s="61"/>
      <c r="NXQ91" s="61"/>
      <c r="NXR91" s="61"/>
      <c r="NXS91" s="61"/>
      <c r="NXT91" s="61"/>
      <c r="NXU91" s="61"/>
      <c r="NXV91" s="61"/>
      <c r="NXW91" s="61"/>
      <c r="NXX91" s="61"/>
      <c r="NXY91" s="61"/>
      <c r="NXZ91" s="61"/>
      <c r="NYA91" s="61"/>
      <c r="NYB91" s="61"/>
      <c r="NYC91" s="61"/>
      <c r="NYD91" s="61"/>
      <c r="NYE91" s="61"/>
      <c r="NYF91" s="61"/>
      <c r="NYG91" s="61"/>
      <c r="NYH91" s="61"/>
      <c r="NYI91" s="61"/>
      <c r="NYJ91" s="61"/>
      <c r="NYK91" s="61"/>
      <c r="NYL91" s="61"/>
      <c r="NYM91" s="61"/>
      <c r="NYN91" s="61"/>
      <c r="NYO91" s="61"/>
      <c r="NYP91" s="61"/>
      <c r="NYQ91" s="61"/>
      <c r="NYR91" s="61"/>
      <c r="NYS91" s="61"/>
      <c r="NYT91" s="61"/>
      <c r="NYU91" s="61"/>
      <c r="NYV91" s="61"/>
      <c r="NYW91" s="61"/>
      <c r="NYX91" s="61"/>
      <c r="NYY91" s="61"/>
      <c r="NYZ91" s="61"/>
      <c r="NZA91" s="61"/>
      <c r="NZB91" s="61"/>
      <c r="NZC91" s="61"/>
      <c r="NZD91" s="61"/>
      <c r="NZE91" s="61"/>
      <c r="NZF91" s="61"/>
      <c r="NZG91" s="61"/>
      <c r="NZH91" s="61"/>
      <c r="NZI91" s="61"/>
      <c r="NZJ91" s="61"/>
      <c r="NZK91" s="61"/>
      <c r="NZL91" s="61"/>
      <c r="NZM91" s="61"/>
      <c r="NZN91" s="61"/>
      <c r="NZO91" s="61"/>
      <c r="NZP91" s="61"/>
      <c r="NZQ91" s="61"/>
      <c r="NZR91" s="61"/>
      <c r="NZS91" s="61"/>
      <c r="NZT91" s="61"/>
      <c r="NZU91" s="61"/>
      <c r="NZV91" s="61"/>
      <c r="NZW91" s="61"/>
      <c r="NZX91" s="61"/>
      <c r="NZY91" s="61"/>
      <c r="NZZ91" s="61"/>
      <c r="OAA91" s="61"/>
      <c r="OAB91" s="61"/>
      <c r="OAC91" s="61"/>
      <c r="OAD91" s="61"/>
      <c r="OAE91" s="61"/>
      <c r="OAF91" s="61"/>
      <c r="OAG91" s="61"/>
      <c r="OAH91" s="61"/>
      <c r="OAI91" s="61"/>
      <c r="OAJ91" s="61"/>
      <c r="OAK91" s="61"/>
      <c r="OAL91" s="61"/>
      <c r="OAM91" s="61"/>
      <c r="OAN91" s="61"/>
      <c r="OAO91" s="61"/>
      <c r="OAP91" s="61"/>
      <c r="OAQ91" s="61"/>
      <c r="OAR91" s="61"/>
      <c r="OAS91" s="61"/>
      <c r="OAT91" s="61"/>
      <c r="OAU91" s="61"/>
      <c r="OAV91" s="61"/>
      <c r="OAW91" s="61"/>
      <c r="OAX91" s="61"/>
      <c r="OAY91" s="61"/>
      <c r="OAZ91" s="61"/>
      <c r="OBA91" s="61"/>
      <c r="OBB91" s="61"/>
      <c r="OBC91" s="61"/>
      <c r="OBD91" s="61"/>
      <c r="OBE91" s="61"/>
      <c r="OBF91" s="61"/>
      <c r="OBG91" s="61"/>
      <c r="OBH91" s="61"/>
      <c r="OBI91" s="61"/>
      <c r="OBJ91" s="61"/>
      <c r="OBK91" s="61"/>
      <c r="OBL91" s="61"/>
      <c r="OBM91" s="61"/>
      <c r="OBN91" s="61"/>
      <c r="OBO91" s="61"/>
      <c r="OBP91" s="61"/>
      <c r="OBQ91" s="61"/>
      <c r="OBR91" s="61"/>
      <c r="OBS91" s="61"/>
      <c r="OBT91" s="61"/>
      <c r="OBU91" s="61"/>
      <c r="OBV91" s="61"/>
      <c r="OBW91" s="61"/>
      <c r="OBX91" s="61"/>
      <c r="OBY91" s="61"/>
      <c r="OBZ91" s="61"/>
      <c r="OCA91" s="61"/>
      <c r="OCB91" s="61"/>
      <c r="OCC91" s="61"/>
      <c r="OCD91" s="61"/>
      <c r="OCE91" s="61"/>
      <c r="OCF91" s="61"/>
      <c r="OCG91" s="61"/>
      <c r="OCH91" s="61"/>
      <c r="OCI91" s="61"/>
      <c r="OCJ91" s="61"/>
      <c r="OCK91" s="61"/>
      <c r="OCL91" s="61"/>
      <c r="OCM91" s="61"/>
      <c r="OCN91" s="61"/>
      <c r="OCO91" s="61"/>
      <c r="OCP91" s="61"/>
      <c r="OCQ91" s="61"/>
      <c r="OCR91" s="61"/>
      <c r="OCS91" s="61"/>
      <c r="OCT91" s="61"/>
      <c r="OCU91" s="61"/>
      <c r="OCV91" s="61"/>
      <c r="OCW91" s="61"/>
      <c r="OCX91" s="61"/>
      <c r="OCY91" s="61"/>
      <c r="OCZ91" s="61"/>
      <c r="ODA91" s="61"/>
      <c r="ODB91" s="61"/>
      <c r="ODC91" s="61"/>
      <c r="ODD91" s="61"/>
      <c r="ODE91" s="61"/>
      <c r="ODF91" s="61"/>
      <c r="ODG91" s="61"/>
      <c r="ODH91" s="61"/>
      <c r="ODI91" s="61"/>
      <c r="ODJ91" s="61"/>
      <c r="ODK91" s="61"/>
      <c r="ODL91" s="61"/>
      <c r="ODM91" s="61"/>
      <c r="ODN91" s="61"/>
      <c r="ODO91" s="61"/>
      <c r="ODP91" s="61"/>
      <c r="ODQ91" s="61"/>
      <c r="ODR91" s="61"/>
      <c r="ODS91" s="61"/>
      <c r="ODT91" s="61"/>
      <c r="ODU91" s="61"/>
      <c r="ODV91" s="61"/>
      <c r="ODW91" s="61"/>
      <c r="ODX91" s="61"/>
      <c r="ODY91" s="61"/>
      <c r="ODZ91" s="61"/>
      <c r="OEA91" s="61"/>
      <c r="OEB91" s="61"/>
      <c r="OEC91" s="61"/>
      <c r="OED91" s="61"/>
      <c r="OEE91" s="61"/>
      <c r="OEF91" s="61"/>
      <c r="OEG91" s="61"/>
      <c r="OEH91" s="61"/>
      <c r="OEI91" s="61"/>
      <c r="OEJ91" s="61"/>
      <c r="OEK91" s="61"/>
      <c r="OEL91" s="61"/>
      <c r="OEM91" s="61"/>
      <c r="OEN91" s="61"/>
      <c r="OEO91" s="61"/>
      <c r="OEP91" s="61"/>
      <c r="OEQ91" s="61"/>
      <c r="OER91" s="61"/>
      <c r="OES91" s="61"/>
      <c r="OET91" s="61"/>
      <c r="OEU91" s="61"/>
      <c r="OEV91" s="61"/>
      <c r="OEW91" s="61"/>
      <c r="OEX91" s="61"/>
      <c r="OEY91" s="61"/>
      <c r="OEZ91" s="61"/>
      <c r="OFA91" s="61"/>
      <c r="OFB91" s="61"/>
      <c r="OFC91" s="61"/>
      <c r="OFD91" s="61"/>
      <c r="OFE91" s="61"/>
      <c r="OFF91" s="61"/>
      <c r="OFG91" s="61"/>
      <c r="OFH91" s="61"/>
      <c r="OFI91" s="61"/>
      <c r="OFJ91" s="61"/>
      <c r="OFK91" s="61"/>
      <c r="OFL91" s="61"/>
      <c r="OFM91" s="61"/>
      <c r="OFN91" s="61"/>
      <c r="OFO91" s="61"/>
      <c r="OFP91" s="61"/>
      <c r="OFQ91" s="61"/>
      <c r="OFR91" s="61"/>
      <c r="OFS91" s="61"/>
      <c r="OFT91" s="61"/>
      <c r="OFU91" s="61"/>
      <c r="OFV91" s="61"/>
      <c r="OFW91" s="61"/>
      <c r="OFX91" s="61"/>
      <c r="OFY91" s="61"/>
      <c r="OFZ91" s="61"/>
      <c r="OGA91" s="61"/>
      <c r="OGB91" s="61"/>
      <c r="OGC91" s="61"/>
      <c r="OGD91" s="61"/>
      <c r="OGE91" s="61"/>
      <c r="OGF91" s="61"/>
      <c r="OGG91" s="61"/>
      <c r="OGH91" s="61"/>
      <c r="OGI91" s="61"/>
      <c r="OGJ91" s="61"/>
      <c r="OGK91" s="61"/>
      <c r="OGL91" s="61"/>
      <c r="OGM91" s="61"/>
      <c r="OGN91" s="61"/>
      <c r="OGO91" s="61"/>
      <c r="OGP91" s="61"/>
      <c r="OGQ91" s="61"/>
      <c r="OGR91" s="61"/>
      <c r="OGS91" s="61"/>
      <c r="OGT91" s="61"/>
      <c r="OGU91" s="61"/>
      <c r="OGV91" s="61"/>
      <c r="OGW91" s="61"/>
      <c r="OGX91" s="61"/>
      <c r="OGY91" s="61"/>
      <c r="OGZ91" s="61"/>
      <c r="OHA91" s="61"/>
      <c r="OHB91" s="61"/>
      <c r="OHC91" s="61"/>
      <c r="OHD91" s="61"/>
      <c r="OHE91" s="61"/>
      <c r="OHF91" s="61"/>
      <c r="OHG91" s="61"/>
      <c r="OHH91" s="61"/>
      <c r="OHI91" s="61"/>
      <c r="OHJ91" s="61"/>
      <c r="OHK91" s="61"/>
      <c r="OHL91" s="61"/>
      <c r="OHM91" s="61"/>
      <c r="OHN91" s="61"/>
      <c r="OHO91" s="61"/>
      <c r="OHP91" s="61"/>
      <c r="OHQ91" s="61"/>
      <c r="OHR91" s="61"/>
      <c r="OHS91" s="61"/>
      <c r="OHT91" s="61"/>
      <c r="OHU91" s="61"/>
      <c r="OHV91" s="61"/>
      <c r="OHW91" s="61"/>
      <c r="OHX91" s="61"/>
      <c r="OHY91" s="61"/>
      <c r="OHZ91" s="61"/>
      <c r="OIA91" s="61"/>
      <c r="OIB91" s="61"/>
      <c r="OIC91" s="61"/>
      <c r="OID91" s="61"/>
      <c r="OIE91" s="61"/>
      <c r="OIF91" s="61"/>
      <c r="OIG91" s="61"/>
      <c r="OIH91" s="61"/>
      <c r="OII91" s="61"/>
      <c r="OIJ91" s="61"/>
      <c r="OIK91" s="61"/>
      <c r="OIL91" s="61"/>
      <c r="OIM91" s="61"/>
      <c r="OIN91" s="61"/>
      <c r="OIO91" s="61"/>
      <c r="OIP91" s="61"/>
      <c r="OIQ91" s="61"/>
      <c r="OIR91" s="61"/>
      <c r="OIS91" s="61"/>
      <c r="OIT91" s="61"/>
      <c r="OIU91" s="61"/>
      <c r="OIV91" s="61"/>
      <c r="OIW91" s="61"/>
      <c r="OIX91" s="61"/>
      <c r="OIY91" s="61"/>
      <c r="OIZ91" s="61"/>
      <c r="OJA91" s="61"/>
      <c r="OJB91" s="61"/>
      <c r="OJC91" s="61"/>
      <c r="OJD91" s="61"/>
      <c r="OJE91" s="61"/>
      <c r="OJF91" s="61"/>
      <c r="OJG91" s="61"/>
      <c r="OJH91" s="61"/>
      <c r="OJI91" s="61"/>
      <c r="OJJ91" s="61"/>
      <c r="OJK91" s="61"/>
      <c r="OJL91" s="61"/>
      <c r="OJM91" s="61"/>
      <c r="OJN91" s="61"/>
      <c r="OJO91" s="61"/>
      <c r="OJP91" s="61"/>
      <c r="OJQ91" s="61"/>
      <c r="OJR91" s="61"/>
      <c r="OJS91" s="61"/>
      <c r="OJT91" s="61"/>
      <c r="OJU91" s="61"/>
      <c r="OJV91" s="61"/>
      <c r="OJW91" s="61"/>
      <c r="OJX91" s="61"/>
      <c r="OJY91" s="61"/>
      <c r="OJZ91" s="61"/>
      <c r="OKA91" s="61"/>
      <c r="OKB91" s="61"/>
      <c r="OKC91" s="61"/>
      <c r="OKD91" s="61"/>
      <c r="OKE91" s="61"/>
      <c r="OKF91" s="61"/>
      <c r="OKG91" s="61"/>
      <c r="OKH91" s="61"/>
      <c r="OKI91" s="61"/>
      <c r="OKJ91" s="61"/>
      <c r="OKK91" s="61"/>
      <c r="OKL91" s="61"/>
      <c r="OKM91" s="61"/>
      <c r="OKN91" s="61"/>
      <c r="OKO91" s="61"/>
      <c r="OKP91" s="61"/>
      <c r="OKQ91" s="61"/>
      <c r="OKR91" s="61"/>
      <c r="OKS91" s="61"/>
      <c r="OKT91" s="61"/>
      <c r="OKU91" s="61"/>
      <c r="OKV91" s="61"/>
      <c r="OKW91" s="61"/>
      <c r="OKX91" s="61"/>
      <c r="OKY91" s="61"/>
      <c r="OKZ91" s="61"/>
      <c r="OLA91" s="61"/>
      <c r="OLB91" s="61"/>
      <c r="OLC91" s="61"/>
      <c r="OLD91" s="61"/>
      <c r="OLE91" s="61"/>
      <c r="OLF91" s="61"/>
      <c r="OLG91" s="61"/>
      <c r="OLH91" s="61"/>
      <c r="OLI91" s="61"/>
      <c r="OLJ91" s="61"/>
      <c r="OLK91" s="61"/>
      <c r="OLL91" s="61"/>
      <c r="OLM91" s="61"/>
      <c r="OLN91" s="61"/>
      <c r="OLO91" s="61"/>
      <c r="OLP91" s="61"/>
      <c r="OLQ91" s="61"/>
      <c r="OLR91" s="61"/>
      <c r="OLS91" s="61"/>
      <c r="OLT91" s="61"/>
      <c r="OLU91" s="61"/>
      <c r="OLV91" s="61"/>
      <c r="OLW91" s="61"/>
      <c r="OLX91" s="61"/>
      <c r="OLY91" s="61"/>
      <c r="OLZ91" s="61"/>
      <c r="OMA91" s="61"/>
      <c r="OMB91" s="61"/>
      <c r="OMC91" s="61"/>
      <c r="OMD91" s="61"/>
      <c r="OME91" s="61"/>
      <c r="OMF91" s="61"/>
      <c r="OMG91" s="61"/>
      <c r="OMH91" s="61"/>
      <c r="OMI91" s="61"/>
      <c r="OMJ91" s="61"/>
      <c r="OMK91" s="61"/>
      <c r="OML91" s="61"/>
      <c r="OMM91" s="61"/>
      <c r="OMN91" s="61"/>
      <c r="OMO91" s="61"/>
      <c r="OMP91" s="61"/>
      <c r="OMQ91" s="61"/>
      <c r="OMR91" s="61"/>
      <c r="OMS91" s="61"/>
      <c r="OMT91" s="61"/>
      <c r="OMU91" s="61"/>
      <c r="OMV91" s="61"/>
      <c r="OMW91" s="61"/>
      <c r="OMX91" s="61"/>
      <c r="OMY91" s="61"/>
      <c r="OMZ91" s="61"/>
      <c r="ONA91" s="61"/>
      <c r="ONB91" s="61"/>
      <c r="ONC91" s="61"/>
      <c r="OND91" s="61"/>
      <c r="ONE91" s="61"/>
      <c r="ONF91" s="61"/>
      <c r="ONG91" s="61"/>
      <c r="ONH91" s="61"/>
      <c r="ONI91" s="61"/>
      <c r="ONJ91" s="61"/>
      <c r="ONK91" s="61"/>
      <c r="ONL91" s="61"/>
      <c r="ONM91" s="61"/>
      <c r="ONN91" s="61"/>
      <c r="ONO91" s="61"/>
      <c r="ONP91" s="61"/>
      <c r="ONQ91" s="61"/>
      <c r="ONR91" s="61"/>
      <c r="ONS91" s="61"/>
      <c r="ONT91" s="61"/>
      <c r="ONU91" s="61"/>
      <c r="ONV91" s="61"/>
      <c r="ONW91" s="61"/>
      <c r="ONX91" s="61"/>
      <c r="ONY91" s="61"/>
      <c r="ONZ91" s="61"/>
      <c r="OOA91" s="61"/>
      <c r="OOB91" s="61"/>
      <c r="OOC91" s="61"/>
      <c r="OOD91" s="61"/>
      <c r="OOE91" s="61"/>
      <c r="OOF91" s="61"/>
      <c r="OOG91" s="61"/>
      <c r="OOH91" s="61"/>
      <c r="OOI91" s="61"/>
      <c r="OOJ91" s="61"/>
      <c r="OOK91" s="61"/>
      <c r="OOL91" s="61"/>
      <c r="OOM91" s="61"/>
      <c r="OON91" s="61"/>
      <c r="OOO91" s="61"/>
      <c r="OOP91" s="61"/>
      <c r="OOQ91" s="61"/>
      <c r="OOR91" s="61"/>
      <c r="OOS91" s="61"/>
      <c r="OOT91" s="61"/>
      <c r="OOU91" s="61"/>
      <c r="OOV91" s="61"/>
      <c r="OOW91" s="61"/>
      <c r="OOX91" s="61"/>
      <c r="OOY91" s="61"/>
      <c r="OOZ91" s="61"/>
      <c r="OPA91" s="61"/>
      <c r="OPB91" s="61"/>
      <c r="OPC91" s="61"/>
      <c r="OPD91" s="61"/>
      <c r="OPE91" s="61"/>
      <c r="OPF91" s="61"/>
      <c r="OPG91" s="61"/>
      <c r="OPH91" s="61"/>
      <c r="OPI91" s="61"/>
      <c r="OPJ91" s="61"/>
      <c r="OPK91" s="61"/>
      <c r="OPL91" s="61"/>
      <c r="OPM91" s="61"/>
      <c r="OPN91" s="61"/>
      <c r="OPO91" s="61"/>
      <c r="OPP91" s="61"/>
      <c r="OPQ91" s="61"/>
      <c r="OPR91" s="61"/>
      <c r="OPS91" s="61"/>
      <c r="OPT91" s="61"/>
      <c r="OPU91" s="61"/>
      <c r="OPV91" s="61"/>
      <c r="OPW91" s="61"/>
      <c r="OPX91" s="61"/>
      <c r="OPY91" s="61"/>
      <c r="OPZ91" s="61"/>
      <c r="OQA91" s="61"/>
      <c r="OQB91" s="61"/>
      <c r="OQC91" s="61"/>
      <c r="OQD91" s="61"/>
      <c r="OQE91" s="61"/>
      <c r="OQF91" s="61"/>
      <c r="OQG91" s="61"/>
      <c r="OQH91" s="61"/>
      <c r="OQI91" s="61"/>
      <c r="OQJ91" s="61"/>
      <c r="OQK91" s="61"/>
      <c r="OQL91" s="61"/>
      <c r="OQM91" s="61"/>
      <c r="OQN91" s="61"/>
      <c r="OQO91" s="61"/>
      <c r="OQP91" s="61"/>
      <c r="OQQ91" s="61"/>
      <c r="OQR91" s="61"/>
      <c r="OQS91" s="61"/>
      <c r="OQT91" s="61"/>
      <c r="OQU91" s="61"/>
      <c r="OQV91" s="61"/>
      <c r="OQW91" s="61"/>
      <c r="OQX91" s="61"/>
      <c r="OQY91" s="61"/>
      <c r="OQZ91" s="61"/>
      <c r="ORA91" s="61"/>
      <c r="ORB91" s="61"/>
      <c r="ORC91" s="61"/>
      <c r="ORD91" s="61"/>
      <c r="ORE91" s="61"/>
      <c r="ORF91" s="61"/>
      <c r="ORG91" s="61"/>
      <c r="ORH91" s="61"/>
      <c r="ORI91" s="61"/>
      <c r="ORJ91" s="61"/>
      <c r="ORK91" s="61"/>
      <c r="ORL91" s="61"/>
      <c r="ORM91" s="61"/>
      <c r="ORN91" s="61"/>
      <c r="ORO91" s="61"/>
      <c r="ORP91" s="61"/>
      <c r="ORQ91" s="61"/>
      <c r="ORR91" s="61"/>
      <c r="ORS91" s="61"/>
      <c r="ORT91" s="61"/>
      <c r="ORU91" s="61"/>
      <c r="ORV91" s="61"/>
      <c r="ORW91" s="61"/>
      <c r="ORX91" s="61"/>
      <c r="ORY91" s="61"/>
      <c r="ORZ91" s="61"/>
      <c r="OSA91" s="61"/>
      <c r="OSB91" s="61"/>
      <c r="OSC91" s="61"/>
      <c r="OSD91" s="61"/>
      <c r="OSE91" s="61"/>
      <c r="OSF91" s="61"/>
      <c r="OSG91" s="61"/>
      <c r="OSH91" s="61"/>
      <c r="OSI91" s="61"/>
      <c r="OSJ91" s="61"/>
      <c r="OSK91" s="61"/>
      <c r="OSL91" s="61"/>
      <c r="OSM91" s="61"/>
      <c r="OSN91" s="61"/>
      <c r="OSO91" s="61"/>
      <c r="OSP91" s="61"/>
      <c r="OSQ91" s="61"/>
      <c r="OSR91" s="61"/>
      <c r="OSS91" s="61"/>
      <c r="OST91" s="61"/>
      <c r="OSU91" s="61"/>
      <c r="OSV91" s="61"/>
      <c r="OSW91" s="61"/>
      <c r="OSX91" s="61"/>
      <c r="OSY91" s="61"/>
      <c r="OSZ91" s="61"/>
      <c r="OTA91" s="61"/>
      <c r="OTB91" s="61"/>
      <c r="OTC91" s="61"/>
      <c r="OTD91" s="61"/>
      <c r="OTE91" s="61"/>
      <c r="OTF91" s="61"/>
      <c r="OTG91" s="61"/>
      <c r="OTH91" s="61"/>
      <c r="OTI91" s="61"/>
      <c r="OTJ91" s="61"/>
      <c r="OTK91" s="61"/>
      <c r="OTL91" s="61"/>
      <c r="OTM91" s="61"/>
      <c r="OTN91" s="61"/>
      <c r="OTO91" s="61"/>
      <c r="OTP91" s="61"/>
      <c r="OTQ91" s="61"/>
      <c r="OTR91" s="61"/>
      <c r="OTS91" s="61"/>
      <c r="OTT91" s="61"/>
      <c r="OTU91" s="61"/>
      <c r="OTV91" s="61"/>
      <c r="OTW91" s="61"/>
      <c r="OTX91" s="61"/>
      <c r="OTY91" s="61"/>
      <c r="OTZ91" s="61"/>
      <c r="OUA91" s="61"/>
      <c r="OUB91" s="61"/>
      <c r="OUC91" s="61"/>
      <c r="OUD91" s="61"/>
      <c r="OUE91" s="61"/>
      <c r="OUF91" s="61"/>
      <c r="OUG91" s="61"/>
      <c r="OUH91" s="61"/>
      <c r="OUI91" s="61"/>
      <c r="OUJ91" s="61"/>
      <c r="OUK91" s="61"/>
      <c r="OUL91" s="61"/>
      <c r="OUM91" s="61"/>
      <c r="OUN91" s="61"/>
      <c r="OUO91" s="61"/>
      <c r="OUP91" s="61"/>
      <c r="OUQ91" s="61"/>
      <c r="OUR91" s="61"/>
      <c r="OUS91" s="61"/>
      <c r="OUT91" s="61"/>
      <c r="OUU91" s="61"/>
      <c r="OUV91" s="61"/>
      <c r="OUW91" s="61"/>
      <c r="OUX91" s="61"/>
      <c r="OUY91" s="61"/>
      <c r="OUZ91" s="61"/>
      <c r="OVA91" s="61"/>
      <c r="OVB91" s="61"/>
      <c r="OVC91" s="61"/>
      <c r="OVD91" s="61"/>
      <c r="OVE91" s="61"/>
      <c r="OVF91" s="61"/>
      <c r="OVG91" s="61"/>
      <c r="OVH91" s="61"/>
      <c r="OVI91" s="61"/>
      <c r="OVJ91" s="61"/>
      <c r="OVK91" s="61"/>
      <c r="OVL91" s="61"/>
      <c r="OVM91" s="61"/>
      <c r="OVN91" s="61"/>
      <c r="OVO91" s="61"/>
      <c r="OVP91" s="61"/>
      <c r="OVQ91" s="61"/>
      <c r="OVR91" s="61"/>
      <c r="OVS91" s="61"/>
      <c r="OVT91" s="61"/>
      <c r="OVU91" s="61"/>
      <c r="OVV91" s="61"/>
      <c r="OVW91" s="61"/>
      <c r="OVX91" s="61"/>
      <c r="OVY91" s="61"/>
      <c r="OVZ91" s="61"/>
      <c r="OWA91" s="61"/>
      <c r="OWB91" s="61"/>
      <c r="OWC91" s="61"/>
      <c r="OWD91" s="61"/>
      <c r="OWE91" s="61"/>
      <c r="OWF91" s="61"/>
      <c r="OWG91" s="61"/>
      <c r="OWH91" s="61"/>
      <c r="OWI91" s="61"/>
      <c r="OWJ91" s="61"/>
      <c r="OWK91" s="61"/>
      <c r="OWL91" s="61"/>
      <c r="OWM91" s="61"/>
      <c r="OWN91" s="61"/>
      <c r="OWO91" s="61"/>
      <c r="OWP91" s="61"/>
      <c r="OWQ91" s="61"/>
      <c r="OWR91" s="61"/>
      <c r="OWS91" s="61"/>
      <c r="OWT91" s="61"/>
      <c r="OWU91" s="61"/>
      <c r="OWV91" s="61"/>
      <c r="OWW91" s="61"/>
      <c r="OWX91" s="61"/>
      <c r="OWY91" s="61"/>
      <c r="OWZ91" s="61"/>
      <c r="OXA91" s="61"/>
      <c r="OXB91" s="61"/>
      <c r="OXC91" s="61"/>
      <c r="OXD91" s="61"/>
      <c r="OXE91" s="61"/>
      <c r="OXF91" s="61"/>
      <c r="OXG91" s="61"/>
      <c r="OXH91" s="61"/>
      <c r="OXI91" s="61"/>
      <c r="OXJ91" s="61"/>
      <c r="OXK91" s="61"/>
      <c r="OXL91" s="61"/>
      <c r="OXM91" s="61"/>
      <c r="OXN91" s="61"/>
      <c r="OXO91" s="61"/>
      <c r="OXP91" s="61"/>
      <c r="OXQ91" s="61"/>
      <c r="OXR91" s="61"/>
      <c r="OXS91" s="61"/>
      <c r="OXT91" s="61"/>
      <c r="OXU91" s="61"/>
      <c r="OXV91" s="61"/>
      <c r="OXW91" s="61"/>
      <c r="OXX91" s="61"/>
      <c r="OXY91" s="61"/>
      <c r="OXZ91" s="61"/>
      <c r="OYA91" s="61"/>
      <c r="OYB91" s="61"/>
      <c r="OYC91" s="61"/>
      <c r="OYD91" s="61"/>
      <c r="OYE91" s="61"/>
      <c r="OYF91" s="61"/>
      <c r="OYG91" s="61"/>
      <c r="OYH91" s="61"/>
      <c r="OYI91" s="61"/>
      <c r="OYJ91" s="61"/>
      <c r="OYK91" s="61"/>
      <c r="OYL91" s="61"/>
      <c r="OYM91" s="61"/>
      <c r="OYN91" s="61"/>
      <c r="OYO91" s="61"/>
      <c r="OYP91" s="61"/>
      <c r="OYQ91" s="61"/>
      <c r="OYR91" s="61"/>
      <c r="OYS91" s="61"/>
      <c r="OYT91" s="61"/>
      <c r="OYU91" s="61"/>
      <c r="OYV91" s="61"/>
      <c r="OYW91" s="61"/>
      <c r="OYX91" s="61"/>
      <c r="OYY91" s="61"/>
      <c r="OYZ91" s="61"/>
      <c r="OZA91" s="61"/>
      <c r="OZB91" s="61"/>
      <c r="OZC91" s="61"/>
      <c r="OZD91" s="61"/>
      <c r="OZE91" s="61"/>
      <c r="OZF91" s="61"/>
      <c r="OZG91" s="61"/>
      <c r="OZH91" s="61"/>
      <c r="OZI91" s="61"/>
      <c r="OZJ91" s="61"/>
      <c r="OZK91" s="61"/>
      <c r="OZL91" s="61"/>
      <c r="OZM91" s="61"/>
      <c r="OZN91" s="61"/>
      <c r="OZO91" s="61"/>
      <c r="OZP91" s="61"/>
      <c r="OZQ91" s="61"/>
      <c r="OZR91" s="61"/>
      <c r="OZS91" s="61"/>
      <c r="OZT91" s="61"/>
      <c r="OZU91" s="61"/>
      <c r="OZV91" s="61"/>
      <c r="OZW91" s="61"/>
      <c r="OZX91" s="61"/>
      <c r="OZY91" s="61"/>
      <c r="OZZ91" s="61"/>
      <c r="PAA91" s="61"/>
      <c r="PAB91" s="61"/>
      <c r="PAC91" s="61"/>
      <c r="PAD91" s="61"/>
      <c r="PAE91" s="61"/>
      <c r="PAF91" s="61"/>
      <c r="PAG91" s="61"/>
      <c r="PAH91" s="61"/>
      <c r="PAI91" s="61"/>
      <c r="PAJ91" s="61"/>
      <c r="PAK91" s="61"/>
      <c r="PAL91" s="61"/>
      <c r="PAM91" s="61"/>
      <c r="PAN91" s="61"/>
      <c r="PAO91" s="61"/>
      <c r="PAP91" s="61"/>
      <c r="PAQ91" s="61"/>
      <c r="PAR91" s="61"/>
      <c r="PAS91" s="61"/>
      <c r="PAT91" s="61"/>
      <c r="PAU91" s="61"/>
      <c r="PAV91" s="61"/>
      <c r="PAW91" s="61"/>
      <c r="PAX91" s="61"/>
      <c r="PAY91" s="61"/>
      <c r="PAZ91" s="61"/>
      <c r="PBA91" s="61"/>
      <c r="PBB91" s="61"/>
      <c r="PBC91" s="61"/>
      <c r="PBD91" s="61"/>
      <c r="PBE91" s="61"/>
      <c r="PBF91" s="61"/>
      <c r="PBG91" s="61"/>
      <c r="PBH91" s="61"/>
      <c r="PBI91" s="61"/>
      <c r="PBJ91" s="61"/>
      <c r="PBK91" s="61"/>
      <c r="PBL91" s="61"/>
      <c r="PBM91" s="61"/>
      <c r="PBN91" s="61"/>
      <c r="PBO91" s="61"/>
      <c r="PBP91" s="61"/>
      <c r="PBQ91" s="61"/>
      <c r="PBR91" s="61"/>
      <c r="PBS91" s="61"/>
      <c r="PBT91" s="61"/>
      <c r="PBU91" s="61"/>
      <c r="PBV91" s="61"/>
      <c r="PBW91" s="61"/>
      <c r="PBX91" s="61"/>
      <c r="PBY91" s="61"/>
      <c r="PBZ91" s="61"/>
      <c r="PCA91" s="61"/>
      <c r="PCB91" s="61"/>
      <c r="PCC91" s="61"/>
      <c r="PCD91" s="61"/>
      <c r="PCE91" s="61"/>
      <c r="PCF91" s="61"/>
      <c r="PCG91" s="61"/>
      <c r="PCH91" s="61"/>
      <c r="PCI91" s="61"/>
      <c r="PCJ91" s="61"/>
      <c r="PCK91" s="61"/>
      <c r="PCL91" s="61"/>
      <c r="PCM91" s="61"/>
      <c r="PCN91" s="61"/>
      <c r="PCO91" s="61"/>
      <c r="PCP91" s="61"/>
      <c r="PCQ91" s="61"/>
      <c r="PCR91" s="61"/>
      <c r="PCS91" s="61"/>
      <c r="PCT91" s="61"/>
      <c r="PCU91" s="61"/>
      <c r="PCV91" s="61"/>
      <c r="PCW91" s="61"/>
      <c r="PCX91" s="61"/>
      <c r="PCY91" s="61"/>
      <c r="PCZ91" s="61"/>
      <c r="PDA91" s="61"/>
      <c r="PDB91" s="61"/>
      <c r="PDC91" s="61"/>
      <c r="PDD91" s="61"/>
      <c r="PDE91" s="61"/>
      <c r="PDF91" s="61"/>
      <c r="PDG91" s="61"/>
      <c r="PDH91" s="61"/>
      <c r="PDI91" s="61"/>
      <c r="PDJ91" s="61"/>
      <c r="PDK91" s="61"/>
      <c r="PDL91" s="61"/>
      <c r="PDM91" s="61"/>
      <c r="PDN91" s="61"/>
      <c r="PDO91" s="61"/>
      <c r="PDP91" s="61"/>
      <c r="PDQ91" s="61"/>
      <c r="PDR91" s="61"/>
      <c r="PDS91" s="61"/>
      <c r="PDT91" s="61"/>
      <c r="PDU91" s="61"/>
      <c r="PDV91" s="61"/>
      <c r="PDW91" s="61"/>
      <c r="PDX91" s="61"/>
      <c r="PDY91" s="61"/>
      <c r="PDZ91" s="61"/>
      <c r="PEA91" s="61"/>
      <c r="PEB91" s="61"/>
      <c r="PEC91" s="61"/>
      <c r="PED91" s="61"/>
      <c r="PEE91" s="61"/>
      <c r="PEF91" s="61"/>
      <c r="PEG91" s="61"/>
      <c r="PEH91" s="61"/>
      <c r="PEI91" s="61"/>
      <c r="PEJ91" s="61"/>
      <c r="PEK91" s="61"/>
      <c r="PEL91" s="61"/>
      <c r="PEM91" s="61"/>
      <c r="PEN91" s="61"/>
      <c r="PEO91" s="61"/>
      <c r="PEP91" s="61"/>
      <c r="PEQ91" s="61"/>
      <c r="PER91" s="61"/>
      <c r="PES91" s="61"/>
      <c r="PET91" s="61"/>
      <c r="PEU91" s="61"/>
      <c r="PEV91" s="61"/>
      <c r="PEW91" s="61"/>
      <c r="PEX91" s="61"/>
      <c r="PEY91" s="61"/>
      <c r="PEZ91" s="61"/>
      <c r="PFA91" s="61"/>
      <c r="PFB91" s="61"/>
      <c r="PFC91" s="61"/>
      <c r="PFD91" s="61"/>
      <c r="PFE91" s="61"/>
      <c r="PFF91" s="61"/>
      <c r="PFG91" s="61"/>
      <c r="PFH91" s="61"/>
      <c r="PFI91" s="61"/>
      <c r="PFJ91" s="61"/>
      <c r="PFK91" s="61"/>
      <c r="PFL91" s="61"/>
      <c r="PFM91" s="61"/>
      <c r="PFN91" s="61"/>
      <c r="PFO91" s="61"/>
      <c r="PFP91" s="61"/>
      <c r="PFQ91" s="61"/>
      <c r="PFR91" s="61"/>
      <c r="PFS91" s="61"/>
      <c r="PFT91" s="61"/>
      <c r="PFU91" s="61"/>
      <c r="PFV91" s="61"/>
      <c r="PFW91" s="61"/>
      <c r="PFX91" s="61"/>
      <c r="PFY91" s="61"/>
      <c r="PFZ91" s="61"/>
      <c r="PGA91" s="61"/>
      <c r="PGB91" s="61"/>
      <c r="PGC91" s="61"/>
      <c r="PGD91" s="61"/>
      <c r="PGE91" s="61"/>
      <c r="PGF91" s="61"/>
      <c r="PGG91" s="61"/>
      <c r="PGH91" s="61"/>
      <c r="PGI91" s="61"/>
      <c r="PGJ91" s="61"/>
      <c r="PGK91" s="61"/>
      <c r="PGL91" s="61"/>
      <c r="PGM91" s="61"/>
      <c r="PGN91" s="61"/>
      <c r="PGO91" s="61"/>
      <c r="PGP91" s="61"/>
      <c r="PGQ91" s="61"/>
      <c r="PGR91" s="61"/>
      <c r="PGS91" s="61"/>
      <c r="PGT91" s="61"/>
      <c r="PGU91" s="61"/>
      <c r="PGV91" s="61"/>
      <c r="PGW91" s="61"/>
      <c r="PGX91" s="61"/>
      <c r="PGY91" s="61"/>
      <c r="PGZ91" s="61"/>
      <c r="PHA91" s="61"/>
      <c r="PHB91" s="61"/>
      <c r="PHC91" s="61"/>
      <c r="PHD91" s="61"/>
      <c r="PHE91" s="61"/>
      <c r="PHF91" s="61"/>
      <c r="PHG91" s="61"/>
      <c r="PHH91" s="61"/>
      <c r="PHI91" s="61"/>
      <c r="PHJ91" s="61"/>
      <c r="PHK91" s="61"/>
      <c r="PHL91" s="61"/>
      <c r="PHM91" s="61"/>
      <c r="PHN91" s="61"/>
      <c r="PHO91" s="61"/>
      <c r="PHP91" s="61"/>
      <c r="PHQ91" s="61"/>
      <c r="PHR91" s="61"/>
      <c r="PHS91" s="61"/>
      <c r="PHT91" s="61"/>
      <c r="PHU91" s="61"/>
      <c r="PHV91" s="61"/>
      <c r="PHW91" s="61"/>
      <c r="PHX91" s="61"/>
      <c r="PHY91" s="61"/>
      <c r="PHZ91" s="61"/>
      <c r="PIA91" s="61"/>
      <c r="PIB91" s="61"/>
      <c r="PIC91" s="61"/>
      <c r="PID91" s="61"/>
      <c r="PIE91" s="61"/>
      <c r="PIF91" s="61"/>
      <c r="PIG91" s="61"/>
      <c r="PIH91" s="61"/>
      <c r="PII91" s="61"/>
      <c r="PIJ91" s="61"/>
      <c r="PIK91" s="61"/>
      <c r="PIL91" s="61"/>
      <c r="PIM91" s="61"/>
      <c r="PIN91" s="61"/>
      <c r="PIO91" s="61"/>
      <c r="PIP91" s="61"/>
      <c r="PIQ91" s="61"/>
      <c r="PIR91" s="61"/>
      <c r="PIS91" s="61"/>
      <c r="PIT91" s="61"/>
      <c r="PIU91" s="61"/>
      <c r="PIV91" s="61"/>
      <c r="PIW91" s="61"/>
      <c r="PIX91" s="61"/>
      <c r="PIY91" s="61"/>
      <c r="PIZ91" s="61"/>
      <c r="PJA91" s="61"/>
      <c r="PJB91" s="61"/>
      <c r="PJC91" s="61"/>
      <c r="PJD91" s="61"/>
      <c r="PJE91" s="61"/>
      <c r="PJF91" s="61"/>
      <c r="PJG91" s="61"/>
      <c r="PJH91" s="61"/>
      <c r="PJI91" s="61"/>
      <c r="PJJ91" s="61"/>
      <c r="PJK91" s="61"/>
      <c r="PJL91" s="61"/>
      <c r="PJM91" s="61"/>
      <c r="PJN91" s="61"/>
      <c r="PJO91" s="61"/>
      <c r="PJP91" s="61"/>
      <c r="PJQ91" s="61"/>
      <c r="PJR91" s="61"/>
      <c r="PJS91" s="61"/>
      <c r="PJT91" s="61"/>
      <c r="PJU91" s="61"/>
      <c r="PJV91" s="61"/>
      <c r="PJW91" s="61"/>
      <c r="PJX91" s="61"/>
      <c r="PJY91" s="61"/>
      <c r="PJZ91" s="61"/>
      <c r="PKA91" s="61"/>
      <c r="PKB91" s="61"/>
      <c r="PKC91" s="61"/>
      <c r="PKD91" s="61"/>
      <c r="PKE91" s="61"/>
      <c r="PKF91" s="61"/>
      <c r="PKG91" s="61"/>
      <c r="PKH91" s="61"/>
      <c r="PKI91" s="61"/>
      <c r="PKJ91" s="61"/>
      <c r="PKK91" s="61"/>
      <c r="PKL91" s="61"/>
      <c r="PKM91" s="61"/>
      <c r="PKN91" s="61"/>
      <c r="PKO91" s="61"/>
      <c r="PKP91" s="61"/>
      <c r="PKQ91" s="61"/>
      <c r="PKR91" s="61"/>
      <c r="PKS91" s="61"/>
      <c r="PKT91" s="61"/>
      <c r="PKU91" s="61"/>
      <c r="PKV91" s="61"/>
      <c r="PKW91" s="61"/>
      <c r="PKX91" s="61"/>
      <c r="PKY91" s="61"/>
      <c r="PKZ91" s="61"/>
      <c r="PLA91" s="61"/>
      <c r="PLB91" s="61"/>
      <c r="PLC91" s="61"/>
      <c r="PLD91" s="61"/>
      <c r="PLE91" s="61"/>
      <c r="PLF91" s="61"/>
      <c r="PLG91" s="61"/>
      <c r="PLH91" s="61"/>
      <c r="PLI91" s="61"/>
      <c r="PLJ91" s="61"/>
      <c r="PLK91" s="61"/>
      <c r="PLL91" s="61"/>
      <c r="PLM91" s="61"/>
      <c r="PLN91" s="61"/>
      <c r="PLO91" s="61"/>
      <c r="PLP91" s="61"/>
      <c r="PLQ91" s="61"/>
      <c r="PLR91" s="61"/>
      <c r="PLS91" s="61"/>
      <c r="PLT91" s="61"/>
      <c r="PLU91" s="61"/>
      <c r="PLV91" s="61"/>
      <c r="PLW91" s="61"/>
      <c r="PLX91" s="61"/>
      <c r="PLY91" s="61"/>
      <c r="PLZ91" s="61"/>
      <c r="PMA91" s="61"/>
      <c r="PMB91" s="61"/>
      <c r="PMC91" s="61"/>
      <c r="PMD91" s="61"/>
      <c r="PME91" s="61"/>
      <c r="PMF91" s="61"/>
      <c r="PMG91" s="61"/>
      <c r="PMH91" s="61"/>
      <c r="PMI91" s="61"/>
      <c r="PMJ91" s="61"/>
      <c r="PMK91" s="61"/>
      <c r="PML91" s="61"/>
      <c r="PMM91" s="61"/>
      <c r="PMN91" s="61"/>
      <c r="PMO91" s="61"/>
      <c r="PMP91" s="61"/>
      <c r="PMQ91" s="61"/>
      <c r="PMR91" s="61"/>
      <c r="PMS91" s="61"/>
      <c r="PMT91" s="61"/>
      <c r="PMU91" s="61"/>
      <c r="PMV91" s="61"/>
      <c r="PMW91" s="61"/>
      <c r="PMX91" s="61"/>
      <c r="PMY91" s="61"/>
      <c r="PMZ91" s="61"/>
      <c r="PNA91" s="61"/>
      <c r="PNB91" s="61"/>
      <c r="PNC91" s="61"/>
      <c r="PND91" s="61"/>
      <c r="PNE91" s="61"/>
      <c r="PNF91" s="61"/>
      <c r="PNG91" s="61"/>
      <c r="PNH91" s="61"/>
      <c r="PNI91" s="61"/>
      <c r="PNJ91" s="61"/>
      <c r="PNK91" s="61"/>
      <c r="PNL91" s="61"/>
      <c r="PNM91" s="61"/>
      <c r="PNN91" s="61"/>
      <c r="PNO91" s="61"/>
      <c r="PNP91" s="61"/>
      <c r="PNQ91" s="61"/>
      <c r="PNR91" s="61"/>
      <c r="PNS91" s="61"/>
      <c r="PNT91" s="61"/>
      <c r="PNU91" s="61"/>
      <c r="PNV91" s="61"/>
      <c r="PNW91" s="61"/>
      <c r="PNX91" s="61"/>
      <c r="PNY91" s="61"/>
      <c r="PNZ91" s="61"/>
      <c r="POA91" s="61"/>
      <c r="POB91" s="61"/>
      <c r="POC91" s="61"/>
      <c r="POD91" s="61"/>
      <c r="POE91" s="61"/>
      <c r="POF91" s="61"/>
      <c r="POG91" s="61"/>
      <c r="POH91" s="61"/>
      <c r="POI91" s="61"/>
      <c r="POJ91" s="61"/>
      <c r="POK91" s="61"/>
      <c r="POL91" s="61"/>
      <c r="POM91" s="61"/>
      <c r="PON91" s="61"/>
      <c r="POO91" s="61"/>
      <c r="POP91" s="61"/>
      <c r="POQ91" s="61"/>
      <c r="POR91" s="61"/>
      <c r="POS91" s="61"/>
      <c r="POT91" s="61"/>
      <c r="POU91" s="61"/>
      <c r="POV91" s="61"/>
      <c r="POW91" s="61"/>
      <c r="POX91" s="61"/>
      <c r="POY91" s="61"/>
      <c r="POZ91" s="61"/>
      <c r="PPA91" s="61"/>
      <c r="PPB91" s="61"/>
      <c r="PPC91" s="61"/>
      <c r="PPD91" s="61"/>
      <c r="PPE91" s="61"/>
      <c r="PPF91" s="61"/>
      <c r="PPG91" s="61"/>
      <c r="PPH91" s="61"/>
      <c r="PPI91" s="61"/>
      <c r="PPJ91" s="61"/>
      <c r="PPK91" s="61"/>
      <c r="PPL91" s="61"/>
      <c r="PPM91" s="61"/>
      <c r="PPN91" s="61"/>
      <c r="PPO91" s="61"/>
      <c r="PPP91" s="61"/>
      <c r="PPQ91" s="61"/>
      <c r="PPR91" s="61"/>
      <c r="PPS91" s="61"/>
      <c r="PPT91" s="61"/>
      <c r="PPU91" s="61"/>
      <c r="PPV91" s="61"/>
      <c r="PPW91" s="61"/>
      <c r="PPX91" s="61"/>
      <c r="PPY91" s="61"/>
      <c r="PPZ91" s="61"/>
      <c r="PQA91" s="61"/>
      <c r="PQB91" s="61"/>
      <c r="PQC91" s="61"/>
      <c r="PQD91" s="61"/>
      <c r="PQE91" s="61"/>
      <c r="PQF91" s="61"/>
      <c r="PQG91" s="61"/>
      <c r="PQH91" s="61"/>
      <c r="PQI91" s="61"/>
      <c r="PQJ91" s="61"/>
      <c r="PQK91" s="61"/>
      <c r="PQL91" s="61"/>
      <c r="PQM91" s="61"/>
      <c r="PQN91" s="61"/>
      <c r="PQO91" s="61"/>
      <c r="PQP91" s="61"/>
      <c r="PQQ91" s="61"/>
      <c r="PQR91" s="61"/>
      <c r="PQS91" s="61"/>
      <c r="PQT91" s="61"/>
      <c r="PQU91" s="61"/>
      <c r="PQV91" s="61"/>
      <c r="PQW91" s="61"/>
      <c r="PQX91" s="61"/>
      <c r="PQY91" s="61"/>
      <c r="PQZ91" s="61"/>
      <c r="PRA91" s="61"/>
      <c r="PRB91" s="61"/>
      <c r="PRC91" s="61"/>
      <c r="PRD91" s="61"/>
      <c r="PRE91" s="61"/>
      <c r="PRF91" s="61"/>
      <c r="PRG91" s="61"/>
      <c r="PRH91" s="61"/>
      <c r="PRI91" s="61"/>
      <c r="PRJ91" s="61"/>
      <c r="PRK91" s="61"/>
      <c r="PRL91" s="61"/>
      <c r="PRM91" s="61"/>
      <c r="PRN91" s="61"/>
      <c r="PRO91" s="61"/>
      <c r="PRP91" s="61"/>
      <c r="PRQ91" s="61"/>
      <c r="PRR91" s="61"/>
      <c r="PRS91" s="61"/>
      <c r="PRT91" s="61"/>
      <c r="PRU91" s="61"/>
      <c r="PRV91" s="61"/>
      <c r="PRW91" s="61"/>
      <c r="PRX91" s="61"/>
      <c r="PRY91" s="61"/>
      <c r="PRZ91" s="61"/>
      <c r="PSA91" s="61"/>
      <c r="PSB91" s="61"/>
      <c r="PSC91" s="61"/>
      <c r="PSD91" s="61"/>
      <c r="PSE91" s="61"/>
      <c r="PSF91" s="61"/>
      <c r="PSG91" s="61"/>
      <c r="PSH91" s="61"/>
      <c r="PSI91" s="61"/>
      <c r="PSJ91" s="61"/>
      <c r="PSK91" s="61"/>
      <c r="PSL91" s="61"/>
      <c r="PSM91" s="61"/>
      <c r="PSN91" s="61"/>
      <c r="PSO91" s="61"/>
      <c r="PSP91" s="61"/>
      <c r="PSQ91" s="61"/>
      <c r="PSR91" s="61"/>
      <c r="PSS91" s="61"/>
      <c r="PST91" s="61"/>
      <c r="PSU91" s="61"/>
      <c r="PSV91" s="61"/>
      <c r="PSW91" s="61"/>
      <c r="PSX91" s="61"/>
      <c r="PSY91" s="61"/>
      <c r="PSZ91" s="61"/>
      <c r="PTA91" s="61"/>
      <c r="PTB91" s="61"/>
      <c r="PTC91" s="61"/>
      <c r="PTD91" s="61"/>
      <c r="PTE91" s="61"/>
      <c r="PTF91" s="61"/>
      <c r="PTG91" s="61"/>
      <c r="PTH91" s="61"/>
      <c r="PTI91" s="61"/>
      <c r="PTJ91" s="61"/>
      <c r="PTK91" s="61"/>
      <c r="PTL91" s="61"/>
      <c r="PTM91" s="61"/>
      <c r="PTN91" s="61"/>
      <c r="PTO91" s="61"/>
      <c r="PTP91" s="61"/>
      <c r="PTQ91" s="61"/>
      <c r="PTR91" s="61"/>
      <c r="PTS91" s="61"/>
      <c r="PTT91" s="61"/>
      <c r="PTU91" s="61"/>
      <c r="PTV91" s="61"/>
      <c r="PTW91" s="61"/>
      <c r="PTX91" s="61"/>
      <c r="PTY91" s="61"/>
      <c r="PTZ91" s="61"/>
      <c r="PUA91" s="61"/>
      <c r="PUB91" s="61"/>
      <c r="PUC91" s="61"/>
      <c r="PUD91" s="61"/>
      <c r="PUE91" s="61"/>
      <c r="PUF91" s="61"/>
      <c r="PUG91" s="61"/>
      <c r="PUH91" s="61"/>
      <c r="PUI91" s="61"/>
      <c r="PUJ91" s="61"/>
      <c r="PUK91" s="61"/>
      <c r="PUL91" s="61"/>
      <c r="PUM91" s="61"/>
      <c r="PUN91" s="61"/>
      <c r="PUO91" s="61"/>
      <c r="PUP91" s="61"/>
      <c r="PUQ91" s="61"/>
      <c r="PUR91" s="61"/>
      <c r="PUS91" s="61"/>
      <c r="PUT91" s="61"/>
      <c r="PUU91" s="61"/>
      <c r="PUV91" s="61"/>
      <c r="PUW91" s="61"/>
      <c r="PUX91" s="61"/>
      <c r="PUY91" s="61"/>
      <c r="PUZ91" s="61"/>
      <c r="PVA91" s="61"/>
      <c r="PVB91" s="61"/>
      <c r="PVC91" s="61"/>
      <c r="PVD91" s="61"/>
      <c r="PVE91" s="61"/>
      <c r="PVF91" s="61"/>
      <c r="PVG91" s="61"/>
      <c r="PVH91" s="61"/>
      <c r="PVI91" s="61"/>
      <c r="PVJ91" s="61"/>
      <c r="PVK91" s="61"/>
      <c r="PVL91" s="61"/>
      <c r="PVM91" s="61"/>
      <c r="PVN91" s="61"/>
      <c r="PVO91" s="61"/>
      <c r="PVP91" s="61"/>
      <c r="PVQ91" s="61"/>
      <c r="PVR91" s="61"/>
      <c r="PVS91" s="61"/>
      <c r="PVT91" s="61"/>
      <c r="PVU91" s="61"/>
      <c r="PVV91" s="61"/>
      <c r="PVW91" s="61"/>
      <c r="PVX91" s="61"/>
      <c r="PVY91" s="61"/>
      <c r="PVZ91" s="61"/>
      <c r="PWA91" s="61"/>
      <c r="PWB91" s="61"/>
      <c r="PWC91" s="61"/>
      <c r="PWD91" s="61"/>
      <c r="PWE91" s="61"/>
      <c r="PWF91" s="61"/>
      <c r="PWG91" s="61"/>
      <c r="PWH91" s="61"/>
      <c r="PWI91" s="61"/>
      <c r="PWJ91" s="61"/>
      <c r="PWK91" s="61"/>
      <c r="PWL91" s="61"/>
      <c r="PWM91" s="61"/>
      <c r="PWN91" s="61"/>
      <c r="PWO91" s="61"/>
      <c r="PWP91" s="61"/>
      <c r="PWQ91" s="61"/>
      <c r="PWR91" s="61"/>
      <c r="PWS91" s="61"/>
      <c r="PWT91" s="61"/>
      <c r="PWU91" s="61"/>
      <c r="PWV91" s="61"/>
      <c r="PWW91" s="61"/>
      <c r="PWX91" s="61"/>
      <c r="PWY91" s="61"/>
      <c r="PWZ91" s="61"/>
      <c r="PXA91" s="61"/>
      <c r="PXB91" s="61"/>
      <c r="PXC91" s="61"/>
      <c r="PXD91" s="61"/>
      <c r="PXE91" s="61"/>
      <c r="PXF91" s="61"/>
      <c r="PXG91" s="61"/>
      <c r="PXH91" s="61"/>
      <c r="PXI91" s="61"/>
      <c r="PXJ91" s="61"/>
      <c r="PXK91" s="61"/>
      <c r="PXL91" s="61"/>
      <c r="PXM91" s="61"/>
      <c r="PXN91" s="61"/>
      <c r="PXO91" s="61"/>
      <c r="PXP91" s="61"/>
      <c r="PXQ91" s="61"/>
      <c r="PXR91" s="61"/>
      <c r="PXS91" s="61"/>
      <c r="PXT91" s="61"/>
      <c r="PXU91" s="61"/>
      <c r="PXV91" s="61"/>
      <c r="PXW91" s="61"/>
      <c r="PXX91" s="61"/>
      <c r="PXY91" s="61"/>
      <c r="PXZ91" s="61"/>
      <c r="PYA91" s="61"/>
      <c r="PYB91" s="61"/>
      <c r="PYC91" s="61"/>
      <c r="PYD91" s="61"/>
      <c r="PYE91" s="61"/>
      <c r="PYF91" s="61"/>
      <c r="PYG91" s="61"/>
      <c r="PYH91" s="61"/>
      <c r="PYI91" s="61"/>
      <c r="PYJ91" s="61"/>
      <c r="PYK91" s="61"/>
      <c r="PYL91" s="61"/>
      <c r="PYM91" s="61"/>
      <c r="PYN91" s="61"/>
      <c r="PYO91" s="61"/>
      <c r="PYP91" s="61"/>
      <c r="PYQ91" s="61"/>
      <c r="PYR91" s="61"/>
      <c r="PYS91" s="61"/>
      <c r="PYT91" s="61"/>
      <c r="PYU91" s="61"/>
      <c r="PYV91" s="61"/>
      <c r="PYW91" s="61"/>
      <c r="PYX91" s="61"/>
      <c r="PYY91" s="61"/>
      <c r="PYZ91" s="61"/>
      <c r="PZA91" s="61"/>
      <c r="PZB91" s="61"/>
      <c r="PZC91" s="61"/>
      <c r="PZD91" s="61"/>
      <c r="PZE91" s="61"/>
      <c r="PZF91" s="61"/>
      <c r="PZG91" s="61"/>
      <c r="PZH91" s="61"/>
      <c r="PZI91" s="61"/>
      <c r="PZJ91" s="61"/>
      <c r="PZK91" s="61"/>
      <c r="PZL91" s="61"/>
      <c r="PZM91" s="61"/>
      <c r="PZN91" s="61"/>
      <c r="PZO91" s="61"/>
      <c r="PZP91" s="61"/>
      <c r="PZQ91" s="61"/>
      <c r="PZR91" s="61"/>
      <c r="PZS91" s="61"/>
      <c r="PZT91" s="61"/>
      <c r="PZU91" s="61"/>
      <c r="PZV91" s="61"/>
      <c r="PZW91" s="61"/>
      <c r="PZX91" s="61"/>
      <c r="PZY91" s="61"/>
      <c r="PZZ91" s="61"/>
      <c r="QAA91" s="61"/>
      <c r="QAB91" s="61"/>
      <c r="QAC91" s="61"/>
      <c r="QAD91" s="61"/>
      <c r="QAE91" s="61"/>
      <c r="QAF91" s="61"/>
      <c r="QAG91" s="61"/>
      <c r="QAH91" s="61"/>
      <c r="QAI91" s="61"/>
      <c r="QAJ91" s="61"/>
      <c r="QAK91" s="61"/>
      <c r="QAL91" s="61"/>
      <c r="QAM91" s="61"/>
      <c r="QAN91" s="61"/>
      <c r="QAO91" s="61"/>
      <c r="QAP91" s="61"/>
      <c r="QAQ91" s="61"/>
      <c r="QAR91" s="61"/>
      <c r="QAS91" s="61"/>
      <c r="QAT91" s="61"/>
      <c r="QAU91" s="61"/>
      <c r="QAV91" s="61"/>
      <c r="QAW91" s="61"/>
      <c r="QAX91" s="61"/>
      <c r="QAY91" s="61"/>
      <c r="QAZ91" s="61"/>
      <c r="QBA91" s="61"/>
      <c r="QBB91" s="61"/>
      <c r="QBC91" s="61"/>
      <c r="QBD91" s="61"/>
      <c r="QBE91" s="61"/>
      <c r="QBF91" s="61"/>
      <c r="QBG91" s="61"/>
      <c r="QBH91" s="61"/>
      <c r="QBI91" s="61"/>
      <c r="QBJ91" s="61"/>
      <c r="QBK91" s="61"/>
      <c r="QBL91" s="61"/>
      <c r="QBM91" s="61"/>
      <c r="QBN91" s="61"/>
      <c r="QBO91" s="61"/>
      <c r="QBP91" s="61"/>
      <c r="QBQ91" s="61"/>
      <c r="QBR91" s="61"/>
      <c r="QBS91" s="61"/>
      <c r="QBT91" s="61"/>
      <c r="QBU91" s="61"/>
      <c r="QBV91" s="61"/>
      <c r="QBW91" s="61"/>
      <c r="QBX91" s="61"/>
      <c r="QBY91" s="61"/>
      <c r="QBZ91" s="61"/>
      <c r="QCA91" s="61"/>
      <c r="QCB91" s="61"/>
      <c r="QCC91" s="61"/>
      <c r="QCD91" s="61"/>
      <c r="QCE91" s="61"/>
      <c r="QCF91" s="61"/>
      <c r="QCG91" s="61"/>
      <c r="QCH91" s="61"/>
      <c r="QCI91" s="61"/>
      <c r="QCJ91" s="61"/>
      <c r="QCK91" s="61"/>
      <c r="QCL91" s="61"/>
      <c r="QCM91" s="61"/>
      <c r="QCN91" s="61"/>
      <c r="QCO91" s="61"/>
      <c r="QCP91" s="61"/>
      <c r="QCQ91" s="61"/>
      <c r="QCR91" s="61"/>
      <c r="QCS91" s="61"/>
      <c r="QCT91" s="61"/>
      <c r="QCU91" s="61"/>
      <c r="QCV91" s="61"/>
      <c r="QCW91" s="61"/>
      <c r="QCX91" s="61"/>
      <c r="QCY91" s="61"/>
      <c r="QCZ91" s="61"/>
      <c r="QDA91" s="61"/>
      <c r="QDB91" s="61"/>
      <c r="QDC91" s="61"/>
      <c r="QDD91" s="61"/>
      <c r="QDE91" s="61"/>
      <c r="QDF91" s="61"/>
      <c r="QDG91" s="61"/>
      <c r="QDH91" s="61"/>
      <c r="QDI91" s="61"/>
      <c r="QDJ91" s="61"/>
      <c r="QDK91" s="61"/>
      <c r="QDL91" s="61"/>
      <c r="QDM91" s="61"/>
      <c r="QDN91" s="61"/>
      <c r="QDO91" s="61"/>
      <c r="QDP91" s="61"/>
      <c r="QDQ91" s="61"/>
      <c r="QDR91" s="61"/>
      <c r="QDS91" s="61"/>
      <c r="QDT91" s="61"/>
      <c r="QDU91" s="61"/>
      <c r="QDV91" s="61"/>
      <c r="QDW91" s="61"/>
      <c r="QDX91" s="61"/>
      <c r="QDY91" s="61"/>
      <c r="QDZ91" s="61"/>
      <c r="QEA91" s="61"/>
      <c r="QEB91" s="61"/>
      <c r="QEC91" s="61"/>
      <c r="QED91" s="61"/>
      <c r="QEE91" s="61"/>
      <c r="QEF91" s="61"/>
      <c r="QEG91" s="61"/>
      <c r="QEH91" s="61"/>
      <c r="QEI91" s="61"/>
      <c r="QEJ91" s="61"/>
      <c r="QEK91" s="61"/>
      <c r="QEL91" s="61"/>
      <c r="QEM91" s="61"/>
      <c r="QEN91" s="61"/>
      <c r="QEO91" s="61"/>
      <c r="QEP91" s="61"/>
      <c r="QEQ91" s="61"/>
      <c r="QER91" s="61"/>
      <c r="QES91" s="61"/>
      <c r="QET91" s="61"/>
      <c r="QEU91" s="61"/>
      <c r="QEV91" s="61"/>
      <c r="QEW91" s="61"/>
      <c r="QEX91" s="61"/>
      <c r="QEY91" s="61"/>
      <c r="QEZ91" s="61"/>
      <c r="QFA91" s="61"/>
      <c r="QFB91" s="61"/>
      <c r="QFC91" s="61"/>
      <c r="QFD91" s="61"/>
      <c r="QFE91" s="61"/>
      <c r="QFF91" s="61"/>
      <c r="QFG91" s="61"/>
      <c r="QFH91" s="61"/>
      <c r="QFI91" s="61"/>
      <c r="QFJ91" s="61"/>
      <c r="QFK91" s="61"/>
      <c r="QFL91" s="61"/>
      <c r="QFM91" s="61"/>
      <c r="QFN91" s="61"/>
      <c r="QFO91" s="61"/>
      <c r="QFP91" s="61"/>
      <c r="QFQ91" s="61"/>
      <c r="QFR91" s="61"/>
      <c r="QFS91" s="61"/>
      <c r="QFT91" s="61"/>
      <c r="QFU91" s="61"/>
      <c r="QFV91" s="61"/>
      <c r="QFW91" s="61"/>
      <c r="QFX91" s="61"/>
      <c r="QFY91" s="61"/>
      <c r="QFZ91" s="61"/>
      <c r="QGA91" s="61"/>
      <c r="QGB91" s="61"/>
      <c r="QGC91" s="61"/>
      <c r="QGD91" s="61"/>
      <c r="QGE91" s="61"/>
      <c r="QGF91" s="61"/>
      <c r="QGG91" s="61"/>
      <c r="QGH91" s="61"/>
      <c r="QGI91" s="61"/>
      <c r="QGJ91" s="61"/>
      <c r="QGK91" s="61"/>
      <c r="QGL91" s="61"/>
      <c r="QGM91" s="61"/>
      <c r="QGN91" s="61"/>
      <c r="QGO91" s="61"/>
      <c r="QGP91" s="61"/>
      <c r="QGQ91" s="61"/>
      <c r="QGR91" s="61"/>
      <c r="QGS91" s="61"/>
      <c r="QGT91" s="61"/>
      <c r="QGU91" s="61"/>
      <c r="QGV91" s="61"/>
      <c r="QGW91" s="61"/>
      <c r="QGX91" s="61"/>
      <c r="QGY91" s="61"/>
      <c r="QGZ91" s="61"/>
      <c r="QHA91" s="61"/>
      <c r="QHB91" s="61"/>
      <c r="QHC91" s="61"/>
      <c r="QHD91" s="61"/>
      <c r="QHE91" s="61"/>
      <c r="QHF91" s="61"/>
      <c r="QHG91" s="61"/>
      <c r="QHH91" s="61"/>
      <c r="QHI91" s="61"/>
      <c r="QHJ91" s="61"/>
      <c r="QHK91" s="61"/>
      <c r="QHL91" s="61"/>
      <c r="QHM91" s="61"/>
      <c r="QHN91" s="61"/>
      <c r="QHO91" s="61"/>
      <c r="QHP91" s="61"/>
      <c r="QHQ91" s="61"/>
      <c r="QHR91" s="61"/>
      <c r="QHS91" s="61"/>
      <c r="QHT91" s="61"/>
      <c r="QHU91" s="61"/>
      <c r="QHV91" s="61"/>
      <c r="QHW91" s="61"/>
      <c r="QHX91" s="61"/>
      <c r="QHY91" s="61"/>
      <c r="QHZ91" s="61"/>
      <c r="QIA91" s="61"/>
      <c r="QIB91" s="61"/>
      <c r="QIC91" s="61"/>
      <c r="QID91" s="61"/>
      <c r="QIE91" s="61"/>
      <c r="QIF91" s="61"/>
      <c r="QIG91" s="61"/>
      <c r="QIH91" s="61"/>
      <c r="QII91" s="61"/>
      <c r="QIJ91" s="61"/>
      <c r="QIK91" s="61"/>
      <c r="QIL91" s="61"/>
      <c r="QIM91" s="61"/>
      <c r="QIN91" s="61"/>
      <c r="QIO91" s="61"/>
      <c r="QIP91" s="61"/>
      <c r="QIQ91" s="61"/>
      <c r="QIR91" s="61"/>
      <c r="QIS91" s="61"/>
      <c r="QIT91" s="61"/>
      <c r="QIU91" s="61"/>
      <c r="QIV91" s="61"/>
      <c r="QIW91" s="61"/>
      <c r="QIX91" s="61"/>
      <c r="QIY91" s="61"/>
      <c r="QIZ91" s="61"/>
      <c r="QJA91" s="61"/>
      <c r="QJB91" s="61"/>
      <c r="QJC91" s="61"/>
      <c r="QJD91" s="61"/>
      <c r="QJE91" s="61"/>
      <c r="QJF91" s="61"/>
      <c r="QJG91" s="61"/>
      <c r="QJH91" s="61"/>
      <c r="QJI91" s="61"/>
      <c r="QJJ91" s="61"/>
      <c r="QJK91" s="61"/>
      <c r="QJL91" s="61"/>
      <c r="QJM91" s="61"/>
      <c r="QJN91" s="61"/>
      <c r="QJO91" s="61"/>
      <c r="QJP91" s="61"/>
      <c r="QJQ91" s="61"/>
      <c r="QJR91" s="61"/>
      <c r="QJS91" s="61"/>
      <c r="QJT91" s="61"/>
      <c r="QJU91" s="61"/>
      <c r="QJV91" s="61"/>
      <c r="QJW91" s="61"/>
      <c r="QJX91" s="61"/>
      <c r="QJY91" s="61"/>
      <c r="QJZ91" s="61"/>
      <c r="QKA91" s="61"/>
      <c r="QKB91" s="61"/>
      <c r="QKC91" s="61"/>
      <c r="QKD91" s="61"/>
      <c r="QKE91" s="61"/>
      <c r="QKF91" s="61"/>
      <c r="QKG91" s="61"/>
      <c r="QKH91" s="61"/>
      <c r="QKI91" s="61"/>
      <c r="QKJ91" s="61"/>
      <c r="QKK91" s="61"/>
      <c r="QKL91" s="61"/>
      <c r="QKM91" s="61"/>
      <c r="QKN91" s="61"/>
      <c r="QKO91" s="61"/>
      <c r="QKP91" s="61"/>
      <c r="QKQ91" s="61"/>
      <c r="QKR91" s="61"/>
      <c r="QKS91" s="61"/>
      <c r="QKT91" s="61"/>
      <c r="QKU91" s="61"/>
      <c r="QKV91" s="61"/>
      <c r="QKW91" s="61"/>
      <c r="QKX91" s="61"/>
      <c r="QKY91" s="61"/>
      <c r="QKZ91" s="61"/>
      <c r="QLA91" s="61"/>
      <c r="QLB91" s="61"/>
      <c r="QLC91" s="61"/>
      <c r="QLD91" s="61"/>
      <c r="QLE91" s="61"/>
      <c r="QLF91" s="61"/>
      <c r="QLG91" s="61"/>
      <c r="QLH91" s="61"/>
      <c r="QLI91" s="61"/>
      <c r="QLJ91" s="61"/>
      <c r="QLK91" s="61"/>
      <c r="QLL91" s="61"/>
      <c r="QLM91" s="61"/>
      <c r="QLN91" s="61"/>
      <c r="QLO91" s="61"/>
      <c r="QLP91" s="61"/>
      <c r="QLQ91" s="61"/>
      <c r="QLR91" s="61"/>
      <c r="QLS91" s="61"/>
      <c r="QLT91" s="61"/>
      <c r="QLU91" s="61"/>
      <c r="QLV91" s="61"/>
      <c r="QLW91" s="61"/>
      <c r="QLX91" s="61"/>
      <c r="QLY91" s="61"/>
      <c r="QLZ91" s="61"/>
      <c r="QMA91" s="61"/>
      <c r="QMB91" s="61"/>
      <c r="QMC91" s="61"/>
      <c r="QMD91" s="61"/>
      <c r="QME91" s="61"/>
      <c r="QMF91" s="61"/>
      <c r="QMG91" s="61"/>
      <c r="QMH91" s="61"/>
      <c r="QMI91" s="61"/>
      <c r="QMJ91" s="61"/>
      <c r="QMK91" s="61"/>
      <c r="QML91" s="61"/>
      <c r="QMM91" s="61"/>
      <c r="QMN91" s="61"/>
      <c r="QMO91" s="61"/>
      <c r="QMP91" s="61"/>
      <c r="QMQ91" s="61"/>
      <c r="QMR91" s="61"/>
      <c r="QMS91" s="61"/>
      <c r="QMT91" s="61"/>
      <c r="QMU91" s="61"/>
      <c r="QMV91" s="61"/>
      <c r="QMW91" s="61"/>
      <c r="QMX91" s="61"/>
      <c r="QMY91" s="61"/>
      <c r="QMZ91" s="61"/>
      <c r="QNA91" s="61"/>
      <c r="QNB91" s="61"/>
      <c r="QNC91" s="61"/>
      <c r="QND91" s="61"/>
      <c r="QNE91" s="61"/>
      <c r="QNF91" s="61"/>
      <c r="QNG91" s="61"/>
      <c r="QNH91" s="61"/>
      <c r="QNI91" s="61"/>
      <c r="QNJ91" s="61"/>
      <c r="QNK91" s="61"/>
      <c r="QNL91" s="61"/>
      <c r="QNM91" s="61"/>
      <c r="QNN91" s="61"/>
      <c r="QNO91" s="61"/>
      <c r="QNP91" s="61"/>
      <c r="QNQ91" s="61"/>
      <c r="QNR91" s="61"/>
      <c r="QNS91" s="61"/>
      <c r="QNT91" s="61"/>
      <c r="QNU91" s="61"/>
      <c r="QNV91" s="61"/>
      <c r="QNW91" s="61"/>
      <c r="QNX91" s="61"/>
      <c r="QNY91" s="61"/>
      <c r="QNZ91" s="61"/>
      <c r="QOA91" s="61"/>
      <c r="QOB91" s="61"/>
      <c r="QOC91" s="61"/>
      <c r="QOD91" s="61"/>
      <c r="QOE91" s="61"/>
      <c r="QOF91" s="61"/>
      <c r="QOG91" s="61"/>
      <c r="QOH91" s="61"/>
      <c r="QOI91" s="61"/>
      <c r="QOJ91" s="61"/>
      <c r="QOK91" s="61"/>
      <c r="QOL91" s="61"/>
      <c r="QOM91" s="61"/>
      <c r="QON91" s="61"/>
      <c r="QOO91" s="61"/>
      <c r="QOP91" s="61"/>
      <c r="QOQ91" s="61"/>
      <c r="QOR91" s="61"/>
      <c r="QOS91" s="61"/>
      <c r="QOT91" s="61"/>
      <c r="QOU91" s="61"/>
      <c r="QOV91" s="61"/>
      <c r="QOW91" s="61"/>
      <c r="QOX91" s="61"/>
      <c r="QOY91" s="61"/>
      <c r="QOZ91" s="61"/>
      <c r="QPA91" s="61"/>
      <c r="QPB91" s="61"/>
      <c r="QPC91" s="61"/>
      <c r="QPD91" s="61"/>
      <c r="QPE91" s="61"/>
      <c r="QPF91" s="61"/>
      <c r="QPG91" s="61"/>
      <c r="QPH91" s="61"/>
      <c r="QPI91" s="61"/>
      <c r="QPJ91" s="61"/>
      <c r="QPK91" s="61"/>
      <c r="QPL91" s="61"/>
      <c r="QPM91" s="61"/>
      <c r="QPN91" s="61"/>
      <c r="QPO91" s="61"/>
      <c r="QPP91" s="61"/>
      <c r="QPQ91" s="61"/>
      <c r="QPR91" s="61"/>
      <c r="QPS91" s="61"/>
      <c r="QPT91" s="61"/>
      <c r="QPU91" s="61"/>
      <c r="QPV91" s="61"/>
      <c r="QPW91" s="61"/>
      <c r="QPX91" s="61"/>
      <c r="QPY91" s="61"/>
      <c r="QPZ91" s="61"/>
      <c r="QQA91" s="61"/>
      <c r="QQB91" s="61"/>
      <c r="QQC91" s="61"/>
      <c r="QQD91" s="61"/>
      <c r="QQE91" s="61"/>
      <c r="QQF91" s="61"/>
      <c r="QQG91" s="61"/>
      <c r="QQH91" s="61"/>
      <c r="QQI91" s="61"/>
      <c r="QQJ91" s="61"/>
      <c r="QQK91" s="61"/>
      <c r="QQL91" s="61"/>
      <c r="QQM91" s="61"/>
      <c r="QQN91" s="61"/>
      <c r="QQO91" s="61"/>
      <c r="QQP91" s="61"/>
      <c r="QQQ91" s="61"/>
      <c r="QQR91" s="61"/>
      <c r="QQS91" s="61"/>
      <c r="QQT91" s="61"/>
      <c r="QQU91" s="61"/>
      <c r="QQV91" s="61"/>
      <c r="QQW91" s="61"/>
      <c r="QQX91" s="61"/>
      <c r="QQY91" s="61"/>
      <c r="QQZ91" s="61"/>
      <c r="QRA91" s="61"/>
      <c r="QRB91" s="61"/>
      <c r="QRC91" s="61"/>
      <c r="QRD91" s="61"/>
      <c r="QRE91" s="61"/>
      <c r="QRF91" s="61"/>
      <c r="QRG91" s="61"/>
      <c r="QRH91" s="61"/>
      <c r="QRI91" s="61"/>
      <c r="QRJ91" s="61"/>
      <c r="QRK91" s="61"/>
      <c r="QRL91" s="61"/>
      <c r="QRM91" s="61"/>
      <c r="QRN91" s="61"/>
      <c r="QRO91" s="61"/>
      <c r="QRP91" s="61"/>
      <c r="QRQ91" s="61"/>
      <c r="QRR91" s="61"/>
      <c r="QRS91" s="61"/>
      <c r="QRT91" s="61"/>
      <c r="QRU91" s="61"/>
      <c r="QRV91" s="61"/>
      <c r="QRW91" s="61"/>
      <c r="QRX91" s="61"/>
      <c r="QRY91" s="61"/>
      <c r="QRZ91" s="61"/>
      <c r="QSA91" s="61"/>
      <c r="QSB91" s="61"/>
      <c r="QSC91" s="61"/>
      <c r="QSD91" s="61"/>
      <c r="QSE91" s="61"/>
      <c r="QSF91" s="61"/>
      <c r="QSG91" s="61"/>
      <c r="QSH91" s="61"/>
      <c r="QSI91" s="61"/>
      <c r="QSJ91" s="61"/>
      <c r="QSK91" s="61"/>
      <c r="QSL91" s="61"/>
      <c r="QSM91" s="61"/>
      <c r="QSN91" s="61"/>
      <c r="QSO91" s="61"/>
      <c r="QSP91" s="61"/>
      <c r="QSQ91" s="61"/>
      <c r="QSR91" s="61"/>
      <c r="QSS91" s="61"/>
      <c r="QST91" s="61"/>
      <c r="QSU91" s="61"/>
      <c r="QSV91" s="61"/>
      <c r="QSW91" s="61"/>
      <c r="QSX91" s="61"/>
      <c r="QSY91" s="61"/>
      <c r="QSZ91" s="61"/>
      <c r="QTA91" s="61"/>
      <c r="QTB91" s="61"/>
      <c r="QTC91" s="61"/>
      <c r="QTD91" s="61"/>
      <c r="QTE91" s="61"/>
      <c r="QTF91" s="61"/>
      <c r="QTG91" s="61"/>
      <c r="QTH91" s="61"/>
      <c r="QTI91" s="61"/>
      <c r="QTJ91" s="61"/>
      <c r="QTK91" s="61"/>
      <c r="QTL91" s="61"/>
      <c r="QTM91" s="61"/>
      <c r="QTN91" s="61"/>
      <c r="QTO91" s="61"/>
      <c r="QTP91" s="61"/>
      <c r="QTQ91" s="61"/>
      <c r="QTR91" s="61"/>
      <c r="QTS91" s="61"/>
      <c r="QTT91" s="61"/>
      <c r="QTU91" s="61"/>
      <c r="QTV91" s="61"/>
      <c r="QTW91" s="61"/>
      <c r="QTX91" s="61"/>
      <c r="QTY91" s="61"/>
      <c r="QTZ91" s="61"/>
      <c r="QUA91" s="61"/>
      <c r="QUB91" s="61"/>
      <c r="QUC91" s="61"/>
      <c r="QUD91" s="61"/>
      <c r="QUE91" s="61"/>
      <c r="QUF91" s="61"/>
      <c r="QUG91" s="61"/>
      <c r="QUH91" s="61"/>
      <c r="QUI91" s="61"/>
      <c r="QUJ91" s="61"/>
      <c r="QUK91" s="61"/>
      <c r="QUL91" s="61"/>
      <c r="QUM91" s="61"/>
      <c r="QUN91" s="61"/>
      <c r="QUO91" s="61"/>
      <c r="QUP91" s="61"/>
      <c r="QUQ91" s="61"/>
      <c r="QUR91" s="61"/>
      <c r="QUS91" s="61"/>
      <c r="QUT91" s="61"/>
      <c r="QUU91" s="61"/>
      <c r="QUV91" s="61"/>
      <c r="QUW91" s="61"/>
      <c r="QUX91" s="61"/>
      <c r="QUY91" s="61"/>
      <c r="QUZ91" s="61"/>
      <c r="QVA91" s="61"/>
      <c r="QVB91" s="61"/>
      <c r="QVC91" s="61"/>
      <c r="QVD91" s="61"/>
      <c r="QVE91" s="61"/>
      <c r="QVF91" s="61"/>
      <c r="QVG91" s="61"/>
      <c r="QVH91" s="61"/>
      <c r="QVI91" s="61"/>
      <c r="QVJ91" s="61"/>
      <c r="QVK91" s="61"/>
      <c r="QVL91" s="61"/>
      <c r="QVM91" s="61"/>
      <c r="QVN91" s="61"/>
      <c r="QVO91" s="61"/>
      <c r="QVP91" s="61"/>
      <c r="QVQ91" s="61"/>
      <c r="QVR91" s="61"/>
      <c r="QVS91" s="61"/>
      <c r="QVT91" s="61"/>
      <c r="QVU91" s="61"/>
      <c r="QVV91" s="61"/>
      <c r="QVW91" s="61"/>
      <c r="QVX91" s="61"/>
      <c r="QVY91" s="61"/>
      <c r="QVZ91" s="61"/>
      <c r="QWA91" s="61"/>
      <c r="QWB91" s="61"/>
      <c r="QWC91" s="61"/>
      <c r="QWD91" s="61"/>
      <c r="QWE91" s="61"/>
      <c r="QWF91" s="61"/>
      <c r="QWG91" s="61"/>
      <c r="QWH91" s="61"/>
      <c r="QWI91" s="61"/>
      <c r="QWJ91" s="61"/>
      <c r="QWK91" s="61"/>
      <c r="QWL91" s="61"/>
      <c r="QWM91" s="61"/>
      <c r="QWN91" s="61"/>
      <c r="QWO91" s="61"/>
      <c r="QWP91" s="61"/>
      <c r="QWQ91" s="61"/>
      <c r="QWR91" s="61"/>
      <c r="QWS91" s="61"/>
      <c r="QWT91" s="61"/>
      <c r="QWU91" s="61"/>
      <c r="QWV91" s="61"/>
      <c r="QWW91" s="61"/>
      <c r="QWX91" s="61"/>
      <c r="QWY91" s="61"/>
      <c r="QWZ91" s="61"/>
      <c r="QXA91" s="61"/>
      <c r="QXB91" s="61"/>
      <c r="QXC91" s="61"/>
      <c r="QXD91" s="61"/>
      <c r="QXE91" s="61"/>
      <c r="QXF91" s="61"/>
      <c r="QXG91" s="61"/>
      <c r="QXH91" s="61"/>
      <c r="QXI91" s="61"/>
      <c r="QXJ91" s="61"/>
      <c r="QXK91" s="61"/>
      <c r="QXL91" s="61"/>
      <c r="QXM91" s="61"/>
      <c r="QXN91" s="61"/>
      <c r="QXO91" s="61"/>
      <c r="QXP91" s="61"/>
      <c r="QXQ91" s="61"/>
      <c r="QXR91" s="61"/>
      <c r="QXS91" s="61"/>
      <c r="QXT91" s="61"/>
      <c r="QXU91" s="61"/>
      <c r="QXV91" s="61"/>
      <c r="QXW91" s="61"/>
      <c r="QXX91" s="61"/>
      <c r="QXY91" s="61"/>
      <c r="QXZ91" s="61"/>
      <c r="QYA91" s="61"/>
      <c r="QYB91" s="61"/>
      <c r="QYC91" s="61"/>
      <c r="QYD91" s="61"/>
      <c r="QYE91" s="61"/>
      <c r="QYF91" s="61"/>
      <c r="QYG91" s="61"/>
      <c r="QYH91" s="61"/>
      <c r="QYI91" s="61"/>
      <c r="QYJ91" s="61"/>
      <c r="QYK91" s="61"/>
      <c r="QYL91" s="61"/>
      <c r="QYM91" s="61"/>
      <c r="QYN91" s="61"/>
      <c r="QYO91" s="61"/>
      <c r="QYP91" s="61"/>
      <c r="QYQ91" s="61"/>
      <c r="QYR91" s="61"/>
      <c r="QYS91" s="61"/>
      <c r="QYT91" s="61"/>
      <c r="QYU91" s="61"/>
      <c r="QYV91" s="61"/>
      <c r="QYW91" s="61"/>
      <c r="QYX91" s="61"/>
      <c r="QYY91" s="61"/>
      <c r="QYZ91" s="61"/>
      <c r="QZA91" s="61"/>
      <c r="QZB91" s="61"/>
      <c r="QZC91" s="61"/>
      <c r="QZD91" s="61"/>
      <c r="QZE91" s="61"/>
      <c r="QZF91" s="61"/>
      <c r="QZG91" s="61"/>
      <c r="QZH91" s="61"/>
      <c r="QZI91" s="61"/>
      <c r="QZJ91" s="61"/>
      <c r="QZK91" s="61"/>
      <c r="QZL91" s="61"/>
      <c r="QZM91" s="61"/>
      <c r="QZN91" s="61"/>
      <c r="QZO91" s="61"/>
      <c r="QZP91" s="61"/>
      <c r="QZQ91" s="61"/>
      <c r="QZR91" s="61"/>
      <c r="QZS91" s="61"/>
      <c r="QZT91" s="61"/>
      <c r="QZU91" s="61"/>
      <c r="QZV91" s="61"/>
      <c r="QZW91" s="61"/>
      <c r="QZX91" s="61"/>
      <c r="QZY91" s="61"/>
      <c r="QZZ91" s="61"/>
      <c r="RAA91" s="61"/>
      <c r="RAB91" s="61"/>
      <c r="RAC91" s="61"/>
      <c r="RAD91" s="61"/>
      <c r="RAE91" s="61"/>
      <c r="RAF91" s="61"/>
      <c r="RAG91" s="61"/>
      <c r="RAH91" s="61"/>
      <c r="RAI91" s="61"/>
      <c r="RAJ91" s="61"/>
      <c r="RAK91" s="61"/>
      <c r="RAL91" s="61"/>
      <c r="RAM91" s="61"/>
      <c r="RAN91" s="61"/>
      <c r="RAO91" s="61"/>
      <c r="RAP91" s="61"/>
      <c r="RAQ91" s="61"/>
      <c r="RAR91" s="61"/>
      <c r="RAS91" s="61"/>
      <c r="RAT91" s="61"/>
      <c r="RAU91" s="61"/>
      <c r="RAV91" s="61"/>
      <c r="RAW91" s="61"/>
      <c r="RAX91" s="61"/>
      <c r="RAY91" s="61"/>
      <c r="RAZ91" s="61"/>
      <c r="RBA91" s="61"/>
      <c r="RBB91" s="61"/>
      <c r="RBC91" s="61"/>
      <c r="RBD91" s="61"/>
      <c r="RBE91" s="61"/>
      <c r="RBF91" s="61"/>
      <c r="RBG91" s="61"/>
      <c r="RBH91" s="61"/>
      <c r="RBI91" s="61"/>
      <c r="RBJ91" s="61"/>
      <c r="RBK91" s="61"/>
      <c r="RBL91" s="61"/>
      <c r="RBM91" s="61"/>
      <c r="RBN91" s="61"/>
      <c r="RBO91" s="61"/>
      <c r="RBP91" s="61"/>
      <c r="RBQ91" s="61"/>
      <c r="RBR91" s="61"/>
      <c r="RBS91" s="61"/>
      <c r="RBT91" s="61"/>
      <c r="RBU91" s="61"/>
      <c r="RBV91" s="61"/>
      <c r="RBW91" s="61"/>
      <c r="RBX91" s="61"/>
      <c r="RBY91" s="61"/>
      <c r="RBZ91" s="61"/>
      <c r="RCA91" s="61"/>
      <c r="RCB91" s="61"/>
      <c r="RCC91" s="61"/>
      <c r="RCD91" s="61"/>
      <c r="RCE91" s="61"/>
      <c r="RCF91" s="61"/>
      <c r="RCG91" s="61"/>
      <c r="RCH91" s="61"/>
      <c r="RCI91" s="61"/>
      <c r="RCJ91" s="61"/>
      <c r="RCK91" s="61"/>
      <c r="RCL91" s="61"/>
      <c r="RCM91" s="61"/>
      <c r="RCN91" s="61"/>
      <c r="RCO91" s="61"/>
      <c r="RCP91" s="61"/>
      <c r="RCQ91" s="61"/>
      <c r="RCR91" s="61"/>
      <c r="RCS91" s="61"/>
      <c r="RCT91" s="61"/>
      <c r="RCU91" s="61"/>
      <c r="RCV91" s="61"/>
      <c r="RCW91" s="61"/>
      <c r="RCX91" s="61"/>
      <c r="RCY91" s="61"/>
      <c r="RCZ91" s="61"/>
      <c r="RDA91" s="61"/>
      <c r="RDB91" s="61"/>
      <c r="RDC91" s="61"/>
      <c r="RDD91" s="61"/>
      <c r="RDE91" s="61"/>
      <c r="RDF91" s="61"/>
      <c r="RDG91" s="61"/>
      <c r="RDH91" s="61"/>
      <c r="RDI91" s="61"/>
      <c r="RDJ91" s="61"/>
      <c r="RDK91" s="61"/>
      <c r="RDL91" s="61"/>
      <c r="RDM91" s="61"/>
      <c r="RDN91" s="61"/>
      <c r="RDO91" s="61"/>
      <c r="RDP91" s="61"/>
      <c r="RDQ91" s="61"/>
      <c r="RDR91" s="61"/>
      <c r="RDS91" s="61"/>
      <c r="RDT91" s="61"/>
      <c r="RDU91" s="61"/>
      <c r="RDV91" s="61"/>
      <c r="RDW91" s="61"/>
      <c r="RDX91" s="61"/>
      <c r="RDY91" s="61"/>
      <c r="RDZ91" s="61"/>
      <c r="REA91" s="61"/>
      <c r="REB91" s="61"/>
      <c r="REC91" s="61"/>
      <c r="RED91" s="61"/>
      <c r="REE91" s="61"/>
      <c r="REF91" s="61"/>
      <c r="REG91" s="61"/>
      <c r="REH91" s="61"/>
      <c r="REI91" s="61"/>
      <c r="REJ91" s="61"/>
      <c r="REK91" s="61"/>
      <c r="REL91" s="61"/>
      <c r="REM91" s="61"/>
      <c r="REN91" s="61"/>
      <c r="REO91" s="61"/>
      <c r="REP91" s="61"/>
      <c r="REQ91" s="61"/>
      <c r="RER91" s="61"/>
      <c r="RES91" s="61"/>
      <c r="RET91" s="61"/>
      <c r="REU91" s="61"/>
      <c r="REV91" s="61"/>
      <c r="REW91" s="61"/>
      <c r="REX91" s="61"/>
      <c r="REY91" s="61"/>
      <c r="REZ91" s="61"/>
      <c r="RFA91" s="61"/>
      <c r="RFB91" s="61"/>
      <c r="RFC91" s="61"/>
      <c r="RFD91" s="61"/>
      <c r="RFE91" s="61"/>
      <c r="RFF91" s="61"/>
      <c r="RFG91" s="61"/>
      <c r="RFH91" s="61"/>
      <c r="RFI91" s="61"/>
      <c r="RFJ91" s="61"/>
      <c r="RFK91" s="61"/>
      <c r="RFL91" s="61"/>
      <c r="RFM91" s="61"/>
      <c r="RFN91" s="61"/>
      <c r="RFO91" s="61"/>
      <c r="RFP91" s="61"/>
      <c r="RFQ91" s="61"/>
      <c r="RFR91" s="61"/>
      <c r="RFS91" s="61"/>
      <c r="RFT91" s="61"/>
      <c r="RFU91" s="61"/>
      <c r="RFV91" s="61"/>
      <c r="RFW91" s="61"/>
      <c r="RFX91" s="61"/>
      <c r="RFY91" s="61"/>
      <c r="RFZ91" s="61"/>
      <c r="RGA91" s="61"/>
      <c r="RGB91" s="61"/>
      <c r="RGC91" s="61"/>
      <c r="RGD91" s="61"/>
      <c r="RGE91" s="61"/>
      <c r="RGF91" s="61"/>
      <c r="RGG91" s="61"/>
      <c r="RGH91" s="61"/>
      <c r="RGI91" s="61"/>
      <c r="RGJ91" s="61"/>
      <c r="RGK91" s="61"/>
      <c r="RGL91" s="61"/>
      <c r="RGM91" s="61"/>
      <c r="RGN91" s="61"/>
      <c r="RGO91" s="61"/>
      <c r="RGP91" s="61"/>
      <c r="RGQ91" s="61"/>
      <c r="RGR91" s="61"/>
      <c r="RGS91" s="61"/>
      <c r="RGT91" s="61"/>
      <c r="RGU91" s="61"/>
      <c r="RGV91" s="61"/>
      <c r="RGW91" s="61"/>
      <c r="RGX91" s="61"/>
      <c r="RGY91" s="61"/>
      <c r="RGZ91" s="61"/>
      <c r="RHA91" s="61"/>
      <c r="RHB91" s="61"/>
      <c r="RHC91" s="61"/>
      <c r="RHD91" s="61"/>
      <c r="RHE91" s="61"/>
      <c r="RHF91" s="61"/>
      <c r="RHG91" s="61"/>
      <c r="RHH91" s="61"/>
      <c r="RHI91" s="61"/>
      <c r="RHJ91" s="61"/>
      <c r="RHK91" s="61"/>
      <c r="RHL91" s="61"/>
      <c r="RHM91" s="61"/>
      <c r="RHN91" s="61"/>
      <c r="RHO91" s="61"/>
      <c r="RHP91" s="61"/>
      <c r="RHQ91" s="61"/>
      <c r="RHR91" s="61"/>
      <c r="RHS91" s="61"/>
      <c r="RHT91" s="61"/>
      <c r="RHU91" s="61"/>
      <c r="RHV91" s="61"/>
      <c r="RHW91" s="61"/>
      <c r="RHX91" s="61"/>
      <c r="RHY91" s="61"/>
      <c r="RHZ91" s="61"/>
      <c r="RIA91" s="61"/>
      <c r="RIB91" s="61"/>
      <c r="RIC91" s="61"/>
      <c r="RID91" s="61"/>
      <c r="RIE91" s="61"/>
      <c r="RIF91" s="61"/>
      <c r="RIG91" s="61"/>
      <c r="RIH91" s="61"/>
      <c r="RII91" s="61"/>
      <c r="RIJ91" s="61"/>
      <c r="RIK91" s="61"/>
      <c r="RIL91" s="61"/>
      <c r="RIM91" s="61"/>
      <c r="RIN91" s="61"/>
      <c r="RIO91" s="61"/>
      <c r="RIP91" s="61"/>
      <c r="RIQ91" s="61"/>
      <c r="RIR91" s="61"/>
      <c r="RIS91" s="61"/>
      <c r="RIT91" s="61"/>
      <c r="RIU91" s="61"/>
      <c r="RIV91" s="61"/>
      <c r="RIW91" s="61"/>
      <c r="RIX91" s="61"/>
      <c r="RIY91" s="61"/>
      <c r="RIZ91" s="61"/>
      <c r="RJA91" s="61"/>
      <c r="RJB91" s="61"/>
      <c r="RJC91" s="61"/>
      <c r="RJD91" s="61"/>
      <c r="RJE91" s="61"/>
      <c r="RJF91" s="61"/>
      <c r="RJG91" s="61"/>
      <c r="RJH91" s="61"/>
      <c r="RJI91" s="61"/>
      <c r="RJJ91" s="61"/>
      <c r="RJK91" s="61"/>
      <c r="RJL91" s="61"/>
      <c r="RJM91" s="61"/>
      <c r="RJN91" s="61"/>
      <c r="RJO91" s="61"/>
      <c r="RJP91" s="61"/>
      <c r="RJQ91" s="61"/>
      <c r="RJR91" s="61"/>
      <c r="RJS91" s="61"/>
      <c r="RJT91" s="61"/>
      <c r="RJU91" s="61"/>
      <c r="RJV91" s="61"/>
      <c r="RJW91" s="61"/>
      <c r="RJX91" s="61"/>
      <c r="RJY91" s="61"/>
      <c r="RJZ91" s="61"/>
      <c r="RKA91" s="61"/>
      <c r="RKB91" s="61"/>
      <c r="RKC91" s="61"/>
      <c r="RKD91" s="61"/>
      <c r="RKE91" s="61"/>
      <c r="RKF91" s="61"/>
      <c r="RKG91" s="61"/>
      <c r="RKH91" s="61"/>
      <c r="RKI91" s="61"/>
      <c r="RKJ91" s="61"/>
      <c r="RKK91" s="61"/>
      <c r="RKL91" s="61"/>
      <c r="RKM91" s="61"/>
      <c r="RKN91" s="61"/>
      <c r="RKO91" s="61"/>
      <c r="RKP91" s="61"/>
      <c r="RKQ91" s="61"/>
      <c r="RKR91" s="61"/>
      <c r="RKS91" s="61"/>
      <c r="RKT91" s="61"/>
      <c r="RKU91" s="61"/>
      <c r="RKV91" s="61"/>
      <c r="RKW91" s="61"/>
      <c r="RKX91" s="61"/>
      <c r="RKY91" s="61"/>
      <c r="RKZ91" s="61"/>
      <c r="RLA91" s="61"/>
      <c r="RLB91" s="61"/>
      <c r="RLC91" s="61"/>
      <c r="RLD91" s="61"/>
      <c r="RLE91" s="61"/>
      <c r="RLF91" s="61"/>
      <c r="RLG91" s="61"/>
      <c r="RLH91" s="61"/>
      <c r="RLI91" s="61"/>
      <c r="RLJ91" s="61"/>
      <c r="RLK91" s="61"/>
      <c r="RLL91" s="61"/>
      <c r="RLM91" s="61"/>
      <c r="RLN91" s="61"/>
      <c r="RLO91" s="61"/>
      <c r="RLP91" s="61"/>
      <c r="RLQ91" s="61"/>
      <c r="RLR91" s="61"/>
      <c r="RLS91" s="61"/>
      <c r="RLT91" s="61"/>
      <c r="RLU91" s="61"/>
      <c r="RLV91" s="61"/>
      <c r="RLW91" s="61"/>
      <c r="RLX91" s="61"/>
      <c r="RLY91" s="61"/>
      <c r="RLZ91" s="61"/>
      <c r="RMA91" s="61"/>
      <c r="RMB91" s="61"/>
      <c r="RMC91" s="61"/>
      <c r="RMD91" s="61"/>
      <c r="RME91" s="61"/>
      <c r="RMF91" s="61"/>
      <c r="RMG91" s="61"/>
      <c r="RMH91" s="61"/>
      <c r="RMI91" s="61"/>
      <c r="RMJ91" s="61"/>
      <c r="RMK91" s="61"/>
      <c r="RML91" s="61"/>
      <c r="RMM91" s="61"/>
      <c r="RMN91" s="61"/>
      <c r="RMO91" s="61"/>
      <c r="RMP91" s="61"/>
      <c r="RMQ91" s="61"/>
      <c r="RMR91" s="61"/>
      <c r="RMS91" s="61"/>
      <c r="RMT91" s="61"/>
      <c r="RMU91" s="61"/>
      <c r="RMV91" s="61"/>
      <c r="RMW91" s="61"/>
      <c r="RMX91" s="61"/>
      <c r="RMY91" s="61"/>
      <c r="RMZ91" s="61"/>
      <c r="RNA91" s="61"/>
      <c r="RNB91" s="61"/>
      <c r="RNC91" s="61"/>
      <c r="RND91" s="61"/>
      <c r="RNE91" s="61"/>
      <c r="RNF91" s="61"/>
      <c r="RNG91" s="61"/>
      <c r="RNH91" s="61"/>
      <c r="RNI91" s="61"/>
      <c r="RNJ91" s="61"/>
      <c r="RNK91" s="61"/>
      <c r="RNL91" s="61"/>
      <c r="RNM91" s="61"/>
      <c r="RNN91" s="61"/>
      <c r="RNO91" s="61"/>
      <c r="RNP91" s="61"/>
      <c r="RNQ91" s="61"/>
      <c r="RNR91" s="61"/>
      <c r="RNS91" s="61"/>
      <c r="RNT91" s="61"/>
      <c r="RNU91" s="61"/>
      <c r="RNV91" s="61"/>
      <c r="RNW91" s="61"/>
      <c r="RNX91" s="61"/>
      <c r="RNY91" s="61"/>
      <c r="RNZ91" s="61"/>
      <c r="ROA91" s="61"/>
      <c r="ROB91" s="61"/>
      <c r="ROC91" s="61"/>
      <c r="ROD91" s="61"/>
      <c r="ROE91" s="61"/>
      <c r="ROF91" s="61"/>
      <c r="ROG91" s="61"/>
      <c r="ROH91" s="61"/>
      <c r="ROI91" s="61"/>
      <c r="ROJ91" s="61"/>
      <c r="ROK91" s="61"/>
      <c r="ROL91" s="61"/>
      <c r="ROM91" s="61"/>
      <c r="RON91" s="61"/>
      <c r="ROO91" s="61"/>
      <c r="ROP91" s="61"/>
      <c r="ROQ91" s="61"/>
      <c r="ROR91" s="61"/>
      <c r="ROS91" s="61"/>
      <c r="ROT91" s="61"/>
      <c r="ROU91" s="61"/>
      <c r="ROV91" s="61"/>
      <c r="ROW91" s="61"/>
      <c r="ROX91" s="61"/>
      <c r="ROY91" s="61"/>
      <c r="ROZ91" s="61"/>
      <c r="RPA91" s="61"/>
      <c r="RPB91" s="61"/>
      <c r="RPC91" s="61"/>
      <c r="RPD91" s="61"/>
      <c r="RPE91" s="61"/>
      <c r="RPF91" s="61"/>
      <c r="RPG91" s="61"/>
      <c r="RPH91" s="61"/>
      <c r="RPI91" s="61"/>
      <c r="RPJ91" s="61"/>
      <c r="RPK91" s="61"/>
      <c r="RPL91" s="61"/>
      <c r="RPM91" s="61"/>
      <c r="RPN91" s="61"/>
      <c r="RPO91" s="61"/>
      <c r="RPP91" s="61"/>
      <c r="RPQ91" s="61"/>
      <c r="RPR91" s="61"/>
      <c r="RPS91" s="61"/>
      <c r="RPT91" s="61"/>
      <c r="RPU91" s="61"/>
      <c r="RPV91" s="61"/>
      <c r="RPW91" s="61"/>
      <c r="RPX91" s="61"/>
      <c r="RPY91" s="61"/>
      <c r="RPZ91" s="61"/>
      <c r="RQA91" s="61"/>
      <c r="RQB91" s="61"/>
      <c r="RQC91" s="61"/>
      <c r="RQD91" s="61"/>
      <c r="RQE91" s="61"/>
      <c r="RQF91" s="61"/>
      <c r="RQG91" s="61"/>
      <c r="RQH91" s="61"/>
      <c r="RQI91" s="61"/>
      <c r="RQJ91" s="61"/>
      <c r="RQK91" s="61"/>
      <c r="RQL91" s="61"/>
      <c r="RQM91" s="61"/>
      <c r="RQN91" s="61"/>
      <c r="RQO91" s="61"/>
      <c r="RQP91" s="61"/>
      <c r="RQQ91" s="61"/>
      <c r="RQR91" s="61"/>
      <c r="RQS91" s="61"/>
      <c r="RQT91" s="61"/>
      <c r="RQU91" s="61"/>
      <c r="RQV91" s="61"/>
      <c r="RQW91" s="61"/>
      <c r="RQX91" s="61"/>
      <c r="RQY91" s="61"/>
      <c r="RQZ91" s="61"/>
      <c r="RRA91" s="61"/>
      <c r="RRB91" s="61"/>
      <c r="RRC91" s="61"/>
      <c r="RRD91" s="61"/>
      <c r="RRE91" s="61"/>
      <c r="RRF91" s="61"/>
      <c r="RRG91" s="61"/>
      <c r="RRH91" s="61"/>
      <c r="RRI91" s="61"/>
      <c r="RRJ91" s="61"/>
      <c r="RRK91" s="61"/>
      <c r="RRL91" s="61"/>
      <c r="RRM91" s="61"/>
      <c r="RRN91" s="61"/>
      <c r="RRO91" s="61"/>
      <c r="RRP91" s="61"/>
      <c r="RRQ91" s="61"/>
      <c r="RRR91" s="61"/>
      <c r="RRS91" s="61"/>
      <c r="RRT91" s="61"/>
      <c r="RRU91" s="61"/>
      <c r="RRV91" s="61"/>
      <c r="RRW91" s="61"/>
      <c r="RRX91" s="61"/>
      <c r="RRY91" s="61"/>
      <c r="RRZ91" s="61"/>
      <c r="RSA91" s="61"/>
      <c r="RSB91" s="61"/>
      <c r="RSC91" s="61"/>
      <c r="RSD91" s="61"/>
      <c r="RSE91" s="61"/>
      <c r="RSF91" s="61"/>
      <c r="RSG91" s="61"/>
      <c r="RSH91" s="61"/>
      <c r="RSI91" s="61"/>
      <c r="RSJ91" s="61"/>
      <c r="RSK91" s="61"/>
      <c r="RSL91" s="61"/>
      <c r="RSM91" s="61"/>
      <c r="RSN91" s="61"/>
      <c r="RSO91" s="61"/>
      <c r="RSP91" s="61"/>
      <c r="RSQ91" s="61"/>
      <c r="RSR91" s="61"/>
      <c r="RSS91" s="61"/>
      <c r="RST91" s="61"/>
      <c r="RSU91" s="61"/>
      <c r="RSV91" s="61"/>
      <c r="RSW91" s="61"/>
      <c r="RSX91" s="61"/>
      <c r="RSY91" s="61"/>
      <c r="RSZ91" s="61"/>
      <c r="RTA91" s="61"/>
      <c r="RTB91" s="61"/>
      <c r="RTC91" s="61"/>
      <c r="RTD91" s="61"/>
      <c r="RTE91" s="61"/>
      <c r="RTF91" s="61"/>
      <c r="RTG91" s="61"/>
      <c r="RTH91" s="61"/>
      <c r="RTI91" s="61"/>
      <c r="RTJ91" s="61"/>
      <c r="RTK91" s="61"/>
      <c r="RTL91" s="61"/>
      <c r="RTM91" s="61"/>
      <c r="RTN91" s="61"/>
      <c r="RTO91" s="61"/>
      <c r="RTP91" s="61"/>
      <c r="RTQ91" s="61"/>
      <c r="RTR91" s="61"/>
      <c r="RTS91" s="61"/>
      <c r="RTT91" s="61"/>
      <c r="RTU91" s="61"/>
      <c r="RTV91" s="61"/>
      <c r="RTW91" s="61"/>
      <c r="RTX91" s="61"/>
      <c r="RTY91" s="61"/>
      <c r="RTZ91" s="61"/>
      <c r="RUA91" s="61"/>
      <c r="RUB91" s="61"/>
      <c r="RUC91" s="61"/>
      <c r="RUD91" s="61"/>
      <c r="RUE91" s="61"/>
      <c r="RUF91" s="61"/>
      <c r="RUG91" s="61"/>
      <c r="RUH91" s="61"/>
      <c r="RUI91" s="61"/>
      <c r="RUJ91" s="61"/>
      <c r="RUK91" s="61"/>
      <c r="RUL91" s="61"/>
      <c r="RUM91" s="61"/>
      <c r="RUN91" s="61"/>
      <c r="RUO91" s="61"/>
      <c r="RUP91" s="61"/>
      <c r="RUQ91" s="61"/>
      <c r="RUR91" s="61"/>
      <c r="RUS91" s="61"/>
      <c r="RUT91" s="61"/>
      <c r="RUU91" s="61"/>
      <c r="RUV91" s="61"/>
      <c r="RUW91" s="61"/>
      <c r="RUX91" s="61"/>
      <c r="RUY91" s="61"/>
      <c r="RUZ91" s="61"/>
      <c r="RVA91" s="61"/>
      <c r="RVB91" s="61"/>
      <c r="RVC91" s="61"/>
      <c r="RVD91" s="61"/>
      <c r="RVE91" s="61"/>
      <c r="RVF91" s="61"/>
      <c r="RVG91" s="61"/>
      <c r="RVH91" s="61"/>
      <c r="RVI91" s="61"/>
      <c r="RVJ91" s="61"/>
      <c r="RVK91" s="61"/>
      <c r="RVL91" s="61"/>
      <c r="RVM91" s="61"/>
      <c r="RVN91" s="61"/>
      <c r="RVO91" s="61"/>
      <c r="RVP91" s="61"/>
      <c r="RVQ91" s="61"/>
      <c r="RVR91" s="61"/>
      <c r="RVS91" s="61"/>
      <c r="RVT91" s="61"/>
      <c r="RVU91" s="61"/>
      <c r="RVV91" s="61"/>
      <c r="RVW91" s="61"/>
      <c r="RVX91" s="61"/>
      <c r="RVY91" s="61"/>
      <c r="RVZ91" s="61"/>
      <c r="RWA91" s="61"/>
      <c r="RWB91" s="61"/>
      <c r="RWC91" s="61"/>
      <c r="RWD91" s="61"/>
      <c r="RWE91" s="61"/>
      <c r="RWF91" s="61"/>
      <c r="RWG91" s="61"/>
      <c r="RWH91" s="61"/>
      <c r="RWI91" s="61"/>
      <c r="RWJ91" s="61"/>
      <c r="RWK91" s="61"/>
      <c r="RWL91" s="61"/>
      <c r="RWM91" s="61"/>
      <c r="RWN91" s="61"/>
      <c r="RWO91" s="61"/>
      <c r="RWP91" s="61"/>
      <c r="RWQ91" s="61"/>
      <c r="RWR91" s="61"/>
      <c r="RWS91" s="61"/>
      <c r="RWT91" s="61"/>
      <c r="RWU91" s="61"/>
      <c r="RWV91" s="61"/>
      <c r="RWW91" s="61"/>
      <c r="RWX91" s="61"/>
      <c r="RWY91" s="61"/>
      <c r="RWZ91" s="61"/>
      <c r="RXA91" s="61"/>
      <c r="RXB91" s="61"/>
      <c r="RXC91" s="61"/>
      <c r="RXD91" s="61"/>
      <c r="RXE91" s="61"/>
      <c r="RXF91" s="61"/>
      <c r="RXG91" s="61"/>
      <c r="RXH91" s="61"/>
      <c r="RXI91" s="61"/>
      <c r="RXJ91" s="61"/>
      <c r="RXK91" s="61"/>
      <c r="RXL91" s="61"/>
      <c r="RXM91" s="61"/>
      <c r="RXN91" s="61"/>
      <c r="RXO91" s="61"/>
      <c r="RXP91" s="61"/>
      <c r="RXQ91" s="61"/>
      <c r="RXR91" s="61"/>
      <c r="RXS91" s="61"/>
      <c r="RXT91" s="61"/>
      <c r="RXU91" s="61"/>
      <c r="RXV91" s="61"/>
      <c r="RXW91" s="61"/>
      <c r="RXX91" s="61"/>
      <c r="RXY91" s="61"/>
      <c r="RXZ91" s="61"/>
      <c r="RYA91" s="61"/>
      <c r="RYB91" s="61"/>
      <c r="RYC91" s="61"/>
      <c r="RYD91" s="61"/>
      <c r="RYE91" s="61"/>
      <c r="RYF91" s="61"/>
      <c r="RYG91" s="61"/>
      <c r="RYH91" s="61"/>
      <c r="RYI91" s="61"/>
      <c r="RYJ91" s="61"/>
      <c r="RYK91" s="61"/>
      <c r="RYL91" s="61"/>
      <c r="RYM91" s="61"/>
      <c r="RYN91" s="61"/>
      <c r="RYO91" s="61"/>
      <c r="RYP91" s="61"/>
      <c r="RYQ91" s="61"/>
      <c r="RYR91" s="61"/>
      <c r="RYS91" s="61"/>
      <c r="RYT91" s="61"/>
      <c r="RYU91" s="61"/>
      <c r="RYV91" s="61"/>
      <c r="RYW91" s="61"/>
      <c r="RYX91" s="61"/>
      <c r="RYY91" s="61"/>
      <c r="RYZ91" s="61"/>
      <c r="RZA91" s="61"/>
      <c r="RZB91" s="61"/>
      <c r="RZC91" s="61"/>
      <c r="RZD91" s="61"/>
      <c r="RZE91" s="61"/>
      <c r="RZF91" s="61"/>
      <c r="RZG91" s="61"/>
      <c r="RZH91" s="61"/>
      <c r="RZI91" s="61"/>
      <c r="RZJ91" s="61"/>
      <c r="RZK91" s="61"/>
      <c r="RZL91" s="61"/>
      <c r="RZM91" s="61"/>
      <c r="RZN91" s="61"/>
      <c r="RZO91" s="61"/>
      <c r="RZP91" s="61"/>
      <c r="RZQ91" s="61"/>
      <c r="RZR91" s="61"/>
      <c r="RZS91" s="61"/>
      <c r="RZT91" s="61"/>
      <c r="RZU91" s="61"/>
      <c r="RZV91" s="61"/>
      <c r="RZW91" s="61"/>
      <c r="RZX91" s="61"/>
      <c r="RZY91" s="61"/>
      <c r="RZZ91" s="61"/>
      <c r="SAA91" s="61"/>
      <c r="SAB91" s="61"/>
      <c r="SAC91" s="61"/>
      <c r="SAD91" s="61"/>
      <c r="SAE91" s="61"/>
      <c r="SAF91" s="61"/>
      <c r="SAG91" s="61"/>
      <c r="SAH91" s="61"/>
      <c r="SAI91" s="61"/>
      <c r="SAJ91" s="61"/>
      <c r="SAK91" s="61"/>
      <c r="SAL91" s="61"/>
      <c r="SAM91" s="61"/>
      <c r="SAN91" s="61"/>
      <c r="SAO91" s="61"/>
      <c r="SAP91" s="61"/>
      <c r="SAQ91" s="61"/>
      <c r="SAR91" s="61"/>
      <c r="SAS91" s="61"/>
      <c r="SAT91" s="61"/>
      <c r="SAU91" s="61"/>
      <c r="SAV91" s="61"/>
      <c r="SAW91" s="61"/>
      <c r="SAX91" s="61"/>
      <c r="SAY91" s="61"/>
      <c r="SAZ91" s="61"/>
      <c r="SBA91" s="61"/>
      <c r="SBB91" s="61"/>
      <c r="SBC91" s="61"/>
      <c r="SBD91" s="61"/>
      <c r="SBE91" s="61"/>
      <c r="SBF91" s="61"/>
      <c r="SBG91" s="61"/>
      <c r="SBH91" s="61"/>
      <c r="SBI91" s="61"/>
      <c r="SBJ91" s="61"/>
      <c r="SBK91" s="61"/>
      <c r="SBL91" s="61"/>
      <c r="SBM91" s="61"/>
      <c r="SBN91" s="61"/>
      <c r="SBO91" s="61"/>
      <c r="SBP91" s="61"/>
      <c r="SBQ91" s="61"/>
      <c r="SBR91" s="61"/>
      <c r="SBS91" s="61"/>
      <c r="SBT91" s="61"/>
      <c r="SBU91" s="61"/>
      <c r="SBV91" s="61"/>
      <c r="SBW91" s="61"/>
      <c r="SBX91" s="61"/>
      <c r="SBY91" s="61"/>
      <c r="SBZ91" s="61"/>
      <c r="SCA91" s="61"/>
      <c r="SCB91" s="61"/>
      <c r="SCC91" s="61"/>
      <c r="SCD91" s="61"/>
      <c r="SCE91" s="61"/>
      <c r="SCF91" s="61"/>
      <c r="SCG91" s="61"/>
      <c r="SCH91" s="61"/>
      <c r="SCI91" s="61"/>
      <c r="SCJ91" s="61"/>
      <c r="SCK91" s="61"/>
      <c r="SCL91" s="61"/>
      <c r="SCM91" s="61"/>
      <c r="SCN91" s="61"/>
      <c r="SCO91" s="61"/>
      <c r="SCP91" s="61"/>
      <c r="SCQ91" s="61"/>
      <c r="SCR91" s="61"/>
      <c r="SCS91" s="61"/>
      <c r="SCT91" s="61"/>
      <c r="SCU91" s="61"/>
      <c r="SCV91" s="61"/>
      <c r="SCW91" s="61"/>
      <c r="SCX91" s="61"/>
      <c r="SCY91" s="61"/>
      <c r="SCZ91" s="61"/>
      <c r="SDA91" s="61"/>
      <c r="SDB91" s="61"/>
      <c r="SDC91" s="61"/>
      <c r="SDD91" s="61"/>
      <c r="SDE91" s="61"/>
      <c r="SDF91" s="61"/>
      <c r="SDG91" s="61"/>
      <c r="SDH91" s="61"/>
      <c r="SDI91" s="61"/>
      <c r="SDJ91" s="61"/>
      <c r="SDK91" s="61"/>
      <c r="SDL91" s="61"/>
      <c r="SDM91" s="61"/>
      <c r="SDN91" s="61"/>
      <c r="SDO91" s="61"/>
      <c r="SDP91" s="61"/>
      <c r="SDQ91" s="61"/>
      <c r="SDR91" s="61"/>
      <c r="SDS91" s="61"/>
      <c r="SDT91" s="61"/>
      <c r="SDU91" s="61"/>
      <c r="SDV91" s="61"/>
      <c r="SDW91" s="61"/>
      <c r="SDX91" s="61"/>
      <c r="SDY91" s="61"/>
      <c r="SDZ91" s="61"/>
      <c r="SEA91" s="61"/>
      <c r="SEB91" s="61"/>
      <c r="SEC91" s="61"/>
      <c r="SED91" s="61"/>
      <c r="SEE91" s="61"/>
      <c r="SEF91" s="61"/>
      <c r="SEG91" s="61"/>
      <c r="SEH91" s="61"/>
      <c r="SEI91" s="61"/>
      <c r="SEJ91" s="61"/>
      <c r="SEK91" s="61"/>
      <c r="SEL91" s="61"/>
      <c r="SEM91" s="61"/>
      <c r="SEN91" s="61"/>
      <c r="SEO91" s="61"/>
      <c r="SEP91" s="61"/>
      <c r="SEQ91" s="61"/>
      <c r="SER91" s="61"/>
      <c r="SES91" s="61"/>
      <c r="SET91" s="61"/>
      <c r="SEU91" s="61"/>
      <c r="SEV91" s="61"/>
      <c r="SEW91" s="61"/>
      <c r="SEX91" s="61"/>
      <c r="SEY91" s="61"/>
      <c r="SEZ91" s="61"/>
      <c r="SFA91" s="61"/>
      <c r="SFB91" s="61"/>
      <c r="SFC91" s="61"/>
      <c r="SFD91" s="61"/>
      <c r="SFE91" s="61"/>
      <c r="SFF91" s="61"/>
      <c r="SFG91" s="61"/>
      <c r="SFH91" s="61"/>
      <c r="SFI91" s="61"/>
      <c r="SFJ91" s="61"/>
      <c r="SFK91" s="61"/>
      <c r="SFL91" s="61"/>
      <c r="SFM91" s="61"/>
      <c r="SFN91" s="61"/>
      <c r="SFO91" s="61"/>
      <c r="SFP91" s="61"/>
      <c r="SFQ91" s="61"/>
      <c r="SFR91" s="61"/>
      <c r="SFS91" s="61"/>
      <c r="SFT91" s="61"/>
      <c r="SFU91" s="61"/>
      <c r="SFV91" s="61"/>
      <c r="SFW91" s="61"/>
      <c r="SFX91" s="61"/>
      <c r="SFY91" s="61"/>
      <c r="SFZ91" s="61"/>
      <c r="SGA91" s="61"/>
      <c r="SGB91" s="61"/>
      <c r="SGC91" s="61"/>
      <c r="SGD91" s="61"/>
      <c r="SGE91" s="61"/>
      <c r="SGF91" s="61"/>
      <c r="SGG91" s="61"/>
      <c r="SGH91" s="61"/>
      <c r="SGI91" s="61"/>
      <c r="SGJ91" s="61"/>
      <c r="SGK91" s="61"/>
      <c r="SGL91" s="61"/>
      <c r="SGM91" s="61"/>
      <c r="SGN91" s="61"/>
      <c r="SGO91" s="61"/>
      <c r="SGP91" s="61"/>
      <c r="SGQ91" s="61"/>
      <c r="SGR91" s="61"/>
      <c r="SGS91" s="61"/>
      <c r="SGT91" s="61"/>
      <c r="SGU91" s="61"/>
      <c r="SGV91" s="61"/>
      <c r="SGW91" s="61"/>
      <c r="SGX91" s="61"/>
      <c r="SGY91" s="61"/>
      <c r="SGZ91" s="61"/>
      <c r="SHA91" s="61"/>
      <c r="SHB91" s="61"/>
      <c r="SHC91" s="61"/>
      <c r="SHD91" s="61"/>
      <c r="SHE91" s="61"/>
      <c r="SHF91" s="61"/>
      <c r="SHG91" s="61"/>
      <c r="SHH91" s="61"/>
      <c r="SHI91" s="61"/>
      <c r="SHJ91" s="61"/>
      <c r="SHK91" s="61"/>
      <c r="SHL91" s="61"/>
      <c r="SHM91" s="61"/>
      <c r="SHN91" s="61"/>
      <c r="SHO91" s="61"/>
      <c r="SHP91" s="61"/>
      <c r="SHQ91" s="61"/>
      <c r="SHR91" s="61"/>
      <c r="SHS91" s="61"/>
      <c r="SHT91" s="61"/>
      <c r="SHU91" s="61"/>
      <c r="SHV91" s="61"/>
      <c r="SHW91" s="61"/>
      <c r="SHX91" s="61"/>
      <c r="SHY91" s="61"/>
      <c r="SHZ91" s="61"/>
      <c r="SIA91" s="61"/>
      <c r="SIB91" s="61"/>
      <c r="SIC91" s="61"/>
      <c r="SID91" s="61"/>
      <c r="SIE91" s="61"/>
      <c r="SIF91" s="61"/>
      <c r="SIG91" s="61"/>
      <c r="SIH91" s="61"/>
      <c r="SII91" s="61"/>
      <c r="SIJ91" s="61"/>
      <c r="SIK91" s="61"/>
      <c r="SIL91" s="61"/>
      <c r="SIM91" s="61"/>
      <c r="SIN91" s="61"/>
      <c r="SIO91" s="61"/>
      <c r="SIP91" s="61"/>
      <c r="SIQ91" s="61"/>
      <c r="SIR91" s="61"/>
      <c r="SIS91" s="61"/>
      <c r="SIT91" s="61"/>
      <c r="SIU91" s="61"/>
      <c r="SIV91" s="61"/>
      <c r="SIW91" s="61"/>
      <c r="SIX91" s="61"/>
      <c r="SIY91" s="61"/>
      <c r="SIZ91" s="61"/>
      <c r="SJA91" s="61"/>
      <c r="SJB91" s="61"/>
      <c r="SJC91" s="61"/>
      <c r="SJD91" s="61"/>
      <c r="SJE91" s="61"/>
      <c r="SJF91" s="61"/>
      <c r="SJG91" s="61"/>
      <c r="SJH91" s="61"/>
      <c r="SJI91" s="61"/>
      <c r="SJJ91" s="61"/>
      <c r="SJK91" s="61"/>
      <c r="SJL91" s="61"/>
      <c r="SJM91" s="61"/>
      <c r="SJN91" s="61"/>
      <c r="SJO91" s="61"/>
      <c r="SJP91" s="61"/>
      <c r="SJQ91" s="61"/>
      <c r="SJR91" s="61"/>
      <c r="SJS91" s="61"/>
      <c r="SJT91" s="61"/>
      <c r="SJU91" s="61"/>
      <c r="SJV91" s="61"/>
      <c r="SJW91" s="61"/>
      <c r="SJX91" s="61"/>
      <c r="SJY91" s="61"/>
      <c r="SJZ91" s="61"/>
      <c r="SKA91" s="61"/>
      <c r="SKB91" s="61"/>
      <c r="SKC91" s="61"/>
      <c r="SKD91" s="61"/>
      <c r="SKE91" s="61"/>
      <c r="SKF91" s="61"/>
      <c r="SKG91" s="61"/>
      <c r="SKH91" s="61"/>
      <c r="SKI91" s="61"/>
      <c r="SKJ91" s="61"/>
      <c r="SKK91" s="61"/>
      <c r="SKL91" s="61"/>
      <c r="SKM91" s="61"/>
      <c r="SKN91" s="61"/>
      <c r="SKO91" s="61"/>
      <c r="SKP91" s="61"/>
      <c r="SKQ91" s="61"/>
      <c r="SKR91" s="61"/>
      <c r="SKS91" s="61"/>
      <c r="SKT91" s="61"/>
      <c r="SKU91" s="61"/>
      <c r="SKV91" s="61"/>
      <c r="SKW91" s="61"/>
      <c r="SKX91" s="61"/>
      <c r="SKY91" s="61"/>
      <c r="SKZ91" s="61"/>
      <c r="SLA91" s="61"/>
      <c r="SLB91" s="61"/>
      <c r="SLC91" s="61"/>
      <c r="SLD91" s="61"/>
      <c r="SLE91" s="61"/>
      <c r="SLF91" s="61"/>
      <c r="SLG91" s="61"/>
      <c r="SLH91" s="61"/>
      <c r="SLI91" s="61"/>
      <c r="SLJ91" s="61"/>
      <c r="SLK91" s="61"/>
      <c r="SLL91" s="61"/>
      <c r="SLM91" s="61"/>
      <c r="SLN91" s="61"/>
      <c r="SLO91" s="61"/>
      <c r="SLP91" s="61"/>
      <c r="SLQ91" s="61"/>
      <c r="SLR91" s="61"/>
      <c r="SLS91" s="61"/>
      <c r="SLT91" s="61"/>
      <c r="SLU91" s="61"/>
      <c r="SLV91" s="61"/>
      <c r="SLW91" s="61"/>
      <c r="SLX91" s="61"/>
      <c r="SLY91" s="61"/>
      <c r="SLZ91" s="61"/>
      <c r="SMA91" s="61"/>
      <c r="SMB91" s="61"/>
      <c r="SMC91" s="61"/>
      <c r="SMD91" s="61"/>
      <c r="SME91" s="61"/>
      <c r="SMF91" s="61"/>
      <c r="SMG91" s="61"/>
      <c r="SMH91" s="61"/>
      <c r="SMI91" s="61"/>
      <c r="SMJ91" s="61"/>
      <c r="SMK91" s="61"/>
      <c r="SML91" s="61"/>
      <c r="SMM91" s="61"/>
      <c r="SMN91" s="61"/>
      <c r="SMO91" s="61"/>
      <c r="SMP91" s="61"/>
      <c r="SMQ91" s="61"/>
      <c r="SMR91" s="61"/>
      <c r="SMS91" s="61"/>
      <c r="SMT91" s="61"/>
      <c r="SMU91" s="61"/>
      <c r="SMV91" s="61"/>
      <c r="SMW91" s="61"/>
      <c r="SMX91" s="61"/>
      <c r="SMY91" s="61"/>
      <c r="SMZ91" s="61"/>
      <c r="SNA91" s="61"/>
      <c r="SNB91" s="61"/>
      <c r="SNC91" s="61"/>
      <c r="SND91" s="61"/>
      <c r="SNE91" s="61"/>
      <c r="SNF91" s="61"/>
      <c r="SNG91" s="61"/>
      <c r="SNH91" s="61"/>
      <c r="SNI91" s="61"/>
      <c r="SNJ91" s="61"/>
      <c r="SNK91" s="61"/>
      <c r="SNL91" s="61"/>
      <c r="SNM91" s="61"/>
      <c r="SNN91" s="61"/>
      <c r="SNO91" s="61"/>
      <c r="SNP91" s="61"/>
      <c r="SNQ91" s="61"/>
      <c r="SNR91" s="61"/>
      <c r="SNS91" s="61"/>
      <c r="SNT91" s="61"/>
      <c r="SNU91" s="61"/>
      <c r="SNV91" s="61"/>
      <c r="SNW91" s="61"/>
      <c r="SNX91" s="61"/>
      <c r="SNY91" s="61"/>
      <c r="SNZ91" s="61"/>
      <c r="SOA91" s="61"/>
      <c r="SOB91" s="61"/>
      <c r="SOC91" s="61"/>
      <c r="SOD91" s="61"/>
      <c r="SOE91" s="61"/>
      <c r="SOF91" s="61"/>
      <c r="SOG91" s="61"/>
      <c r="SOH91" s="61"/>
      <c r="SOI91" s="61"/>
      <c r="SOJ91" s="61"/>
      <c r="SOK91" s="61"/>
      <c r="SOL91" s="61"/>
      <c r="SOM91" s="61"/>
      <c r="SON91" s="61"/>
      <c r="SOO91" s="61"/>
      <c r="SOP91" s="61"/>
      <c r="SOQ91" s="61"/>
      <c r="SOR91" s="61"/>
      <c r="SOS91" s="61"/>
      <c r="SOT91" s="61"/>
      <c r="SOU91" s="61"/>
      <c r="SOV91" s="61"/>
      <c r="SOW91" s="61"/>
      <c r="SOX91" s="61"/>
      <c r="SOY91" s="61"/>
      <c r="SOZ91" s="61"/>
      <c r="SPA91" s="61"/>
      <c r="SPB91" s="61"/>
      <c r="SPC91" s="61"/>
      <c r="SPD91" s="61"/>
      <c r="SPE91" s="61"/>
      <c r="SPF91" s="61"/>
      <c r="SPG91" s="61"/>
      <c r="SPH91" s="61"/>
      <c r="SPI91" s="61"/>
      <c r="SPJ91" s="61"/>
      <c r="SPK91" s="61"/>
      <c r="SPL91" s="61"/>
      <c r="SPM91" s="61"/>
      <c r="SPN91" s="61"/>
      <c r="SPO91" s="61"/>
      <c r="SPP91" s="61"/>
      <c r="SPQ91" s="61"/>
      <c r="SPR91" s="61"/>
      <c r="SPS91" s="61"/>
      <c r="SPT91" s="61"/>
      <c r="SPU91" s="61"/>
      <c r="SPV91" s="61"/>
      <c r="SPW91" s="61"/>
      <c r="SPX91" s="61"/>
      <c r="SPY91" s="61"/>
      <c r="SPZ91" s="61"/>
      <c r="SQA91" s="61"/>
      <c r="SQB91" s="61"/>
      <c r="SQC91" s="61"/>
      <c r="SQD91" s="61"/>
      <c r="SQE91" s="61"/>
      <c r="SQF91" s="61"/>
      <c r="SQG91" s="61"/>
      <c r="SQH91" s="61"/>
      <c r="SQI91" s="61"/>
      <c r="SQJ91" s="61"/>
      <c r="SQK91" s="61"/>
      <c r="SQL91" s="61"/>
      <c r="SQM91" s="61"/>
      <c r="SQN91" s="61"/>
      <c r="SQO91" s="61"/>
      <c r="SQP91" s="61"/>
      <c r="SQQ91" s="61"/>
      <c r="SQR91" s="61"/>
      <c r="SQS91" s="61"/>
      <c r="SQT91" s="61"/>
      <c r="SQU91" s="61"/>
      <c r="SQV91" s="61"/>
      <c r="SQW91" s="61"/>
      <c r="SQX91" s="61"/>
      <c r="SQY91" s="61"/>
      <c r="SQZ91" s="61"/>
      <c r="SRA91" s="61"/>
      <c r="SRB91" s="61"/>
      <c r="SRC91" s="61"/>
      <c r="SRD91" s="61"/>
      <c r="SRE91" s="61"/>
      <c r="SRF91" s="61"/>
      <c r="SRG91" s="61"/>
      <c r="SRH91" s="61"/>
      <c r="SRI91" s="61"/>
      <c r="SRJ91" s="61"/>
      <c r="SRK91" s="61"/>
      <c r="SRL91" s="61"/>
      <c r="SRM91" s="61"/>
      <c r="SRN91" s="61"/>
      <c r="SRO91" s="61"/>
      <c r="SRP91" s="61"/>
      <c r="SRQ91" s="61"/>
      <c r="SRR91" s="61"/>
      <c r="SRS91" s="61"/>
      <c r="SRT91" s="61"/>
      <c r="SRU91" s="61"/>
      <c r="SRV91" s="61"/>
      <c r="SRW91" s="61"/>
      <c r="SRX91" s="61"/>
      <c r="SRY91" s="61"/>
      <c r="SRZ91" s="61"/>
      <c r="SSA91" s="61"/>
      <c r="SSB91" s="61"/>
      <c r="SSC91" s="61"/>
      <c r="SSD91" s="61"/>
      <c r="SSE91" s="61"/>
      <c r="SSF91" s="61"/>
      <c r="SSG91" s="61"/>
      <c r="SSH91" s="61"/>
      <c r="SSI91" s="61"/>
      <c r="SSJ91" s="61"/>
      <c r="SSK91" s="61"/>
      <c r="SSL91" s="61"/>
      <c r="SSM91" s="61"/>
      <c r="SSN91" s="61"/>
      <c r="SSO91" s="61"/>
      <c r="SSP91" s="61"/>
      <c r="SSQ91" s="61"/>
      <c r="SSR91" s="61"/>
      <c r="SSS91" s="61"/>
      <c r="SST91" s="61"/>
      <c r="SSU91" s="61"/>
      <c r="SSV91" s="61"/>
      <c r="SSW91" s="61"/>
      <c r="SSX91" s="61"/>
      <c r="SSY91" s="61"/>
      <c r="SSZ91" s="61"/>
      <c r="STA91" s="61"/>
      <c r="STB91" s="61"/>
      <c r="STC91" s="61"/>
      <c r="STD91" s="61"/>
      <c r="STE91" s="61"/>
      <c r="STF91" s="61"/>
      <c r="STG91" s="61"/>
      <c r="STH91" s="61"/>
      <c r="STI91" s="61"/>
      <c r="STJ91" s="61"/>
      <c r="STK91" s="61"/>
      <c r="STL91" s="61"/>
      <c r="STM91" s="61"/>
      <c r="STN91" s="61"/>
      <c r="STO91" s="61"/>
      <c r="STP91" s="61"/>
      <c r="STQ91" s="61"/>
      <c r="STR91" s="61"/>
      <c r="STS91" s="61"/>
      <c r="STT91" s="61"/>
      <c r="STU91" s="61"/>
      <c r="STV91" s="61"/>
      <c r="STW91" s="61"/>
      <c r="STX91" s="61"/>
      <c r="STY91" s="61"/>
      <c r="STZ91" s="61"/>
      <c r="SUA91" s="61"/>
      <c r="SUB91" s="61"/>
      <c r="SUC91" s="61"/>
      <c r="SUD91" s="61"/>
      <c r="SUE91" s="61"/>
      <c r="SUF91" s="61"/>
      <c r="SUG91" s="61"/>
      <c r="SUH91" s="61"/>
      <c r="SUI91" s="61"/>
      <c r="SUJ91" s="61"/>
      <c r="SUK91" s="61"/>
      <c r="SUL91" s="61"/>
      <c r="SUM91" s="61"/>
      <c r="SUN91" s="61"/>
      <c r="SUO91" s="61"/>
      <c r="SUP91" s="61"/>
      <c r="SUQ91" s="61"/>
      <c r="SUR91" s="61"/>
      <c r="SUS91" s="61"/>
      <c r="SUT91" s="61"/>
      <c r="SUU91" s="61"/>
      <c r="SUV91" s="61"/>
      <c r="SUW91" s="61"/>
      <c r="SUX91" s="61"/>
      <c r="SUY91" s="61"/>
      <c r="SUZ91" s="61"/>
      <c r="SVA91" s="61"/>
      <c r="SVB91" s="61"/>
      <c r="SVC91" s="61"/>
      <c r="SVD91" s="61"/>
      <c r="SVE91" s="61"/>
      <c r="SVF91" s="61"/>
      <c r="SVG91" s="61"/>
      <c r="SVH91" s="61"/>
      <c r="SVI91" s="61"/>
      <c r="SVJ91" s="61"/>
      <c r="SVK91" s="61"/>
      <c r="SVL91" s="61"/>
      <c r="SVM91" s="61"/>
      <c r="SVN91" s="61"/>
      <c r="SVO91" s="61"/>
      <c r="SVP91" s="61"/>
      <c r="SVQ91" s="61"/>
      <c r="SVR91" s="61"/>
      <c r="SVS91" s="61"/>
      <c r="SVT91" s="61"/>
      <c r="SVU91" s="61"/>
      <c r="SVV91" s="61"/>
      <c r="SVW91" s="61"/>
      <c r="SVX91" s="61"/>
      <c r="SVY91" s="61"/>
      <c r="SVZ91" s="61"/>
      <c r="SWA91" s="61"/>
      <c r="SWB91" s="61"/>
      <c r="SWC91" s="61"/>
      <c r="SWD91" s="61"/>
      <c r="SWE91" s="61"/>
      <c r="SWF91" s="61"/>
      <c r="SWG91" s="61"/>
      <c r="SWH91" s="61"/>
      <c r="SWI91" s="61"/>
      <c r="SWJ91" s="61"/>
      <c r="SWK91" s="61"/>
      <c r="SWL91" s="61"/>
      <c r="SWM91" s="61"/>
      <c r="SWN91" s="61"/>
      <c r="SWO91" s="61"/>
      <c r="SWP91" s="61"/>
      <c r="SWQ91" s="61"/>
      <c r="SWR91" s="61"/>
      <c r="SWS91" s="61"/>
      <c r="SWT91" s="61"/>
      <c r="SWU91" s="61"/>
      <c r="SWV91" s="61"/>
      <c r="SWW91" s="61"/>
      <c r="SWX91" s="61"/>
      <c r="SWY91" s="61"/>
      <c r="SWZ91" s="61"/>
      <c r="SXA91" s="61"/>
      <c r="SXB91" s="61"/>
      <c r="SXC91" s="61"/>
      <c r="SXD91" s="61"/>
      <c r="SXE91" s="61"/>
      <c r="SXF91" s="61"/>
      <c r="SXG91" s="61"/>
      <c r="SXH91" s="61"/>
      <c r="SXI91" s="61"/>
      <c r="SXJ91" s="61"/>
      <c r="SXK91" s="61"/>
      <c r="SXL91" s="61"/>
      <c r="SXM91" s="61"/>
      <c r="SXN91" s="61"/>
      <c r="SXO91" s="61"/>
      <c r="SXP91" s="61"/>
      <c r="SXQ91" s="61"/>
      <c r="SXR91" s="61"/>
      <c r="SXS91" s="61"/>
      <c r="SXT91" s="61"/>
      <c r="SXU91" s="61"/>
      <c r="SXV91" s="61"/>
      <c r="SXW91" s="61"/>
      <c r="SXX91" s="61"/>
      <c r="SXY91" s="61"/>
      <c r="SXZ91" s="61"/>
      <c r="SYA91" s="61"/>
      <c r="SYB91" s="61"/>
      <c r="SYC91" s="61"/>
      <c r="SYD91" s="61"/>
      <c r="SYE91" s="61"/>
      <c r="SYF91" s="61"/>
      <c r="SYG91" s="61"/>
      <c r="SYH91" s="61"/>
      <c r="SYI91" s="61"/>
      <c r="SYJ91" s="61"/>
      <c r="SYK91" s="61"/>
      <c r="SYL91" s="61"/>
      <c r="SYM91" s="61"/>
      <c r="SYN91" s="61"/>
      <c r="SYO91" s="61"/>
      <c r="SYP91" s="61"/>
      <c r="SYQ91" s="61"/>
      <c r="SYR91" s="61"/>
      <c r="SYS91" s="61"/>
      <c r="SYT91" s="61"/>
      <c r="SYU91" s="61"/>
      <c r="SYV91" s="61"/>
      <c r="SYW91" s="61"/>
      <c r="SYX91" s="61"/>
      <c r="SYY91" s="61"/>
      <c r="SYZ91" s="61"/>
      <c r="SZA91" s="61"/>
      <c r="SZB91" s="61"/>
      <c r="SZC91" s="61"/>
      <c r="SZD91" s="61"/>
      <c r="SZE91" s="61"/>
      <c r="SZF91" s="61"/>
      <c r="SZG91" s="61"/>
      <c r="SZH91" s="61"/>
      <c r="SZI91" s="61"/>
      <c r="SZJ91" s="61"/>
      <c r="SZK91" s="61"/>
      <c r="SZL91" s="61"/>
      <c r="SZM91" s="61"/>
      <c r="SZN91" s="61"/>
      <c r="SZO91" s="61"/>
      <c r="SZP91" s="61"/>
      <c r="SZQ91" s="61"/>
      <c r="SZR91" s="61"/>
      <c r="SZS91" s="61"/>
      <c r="SZT91" s="61"/>
      <c r="SZU91" s="61"/>
      <c r="SZV91" s="61"/>
      <c r="SZW91" s="61"/>
      <c r="SZX91" s="61"/>
      <c r="SZY91" s="61"/>
      <c r="SZZ91" s="61"/>
      <c r="TAA91" s="61"/>
      <c r="TAB91" s="61"/>
      <c r="TAC91" s="61"/>
      <c r="TAD91" s="61"/>
      <c r="TAE91" s="61"/>
      <c r="TAF91" s="61"/>
      <c r="TAG91" s="61"/>
      <c r="TAH91" s="61"/>
      <c r="TAI91" s="61"/>
      <c r="TAJ91" s="61"/>
      <c r="TAK91" s="61"/>
      <c r="TAL91" s="61"/>
      <c r="TAM91" s="61"/>
      <c r="TAN91" s="61"/>
      <c r="TAO91" s="61"/>
      <c r="TAP91" s="61"/>
      <c r="TAQ91" s="61"/>
      <c r="TAR91" s="61"/>
      <c r="TAS91" s="61"/>
      <c r="TAT91" s="61"/>
      <c r="TAU91" s="61"/>
      <c r="TAV91" s="61"/>
      <c r="TAW91" s="61"/>
      <c r="TAX91" s="61"/>
      <c r="TAY91" s="61"/>
      <c r="TAZ91" s="61"/>
      <c r="TBA91" s="61"/>
      <c r="TBB91" s="61"/>
      <c r="TBC91" s="61"/>
      <c r="TBD91" s="61"/>
      <c r="TBE91" s="61"/>
      <c r="TBF91" s="61"/>
      <c r="TBG91" s="61"/>
      <c r="TBH91" s="61"/>
      <c r="TBI91" s="61"/>
      <c r="TBJ91" s="61"/>
      <c r="TBK91" s="61"/>
      <c r="TBL91" s="61"/>
      <c r="TBM91" s="61"/>
      <c r="TBN91" s="61"/>
      <c r="TBO91" s="61"/>
      <c r="TBP91" s="61"/>
      <c r="TBQ91" s="61"/>
      <c r="TBR91" s="61"/>
      <c r="TBS91" s="61"/>
      <c r="TBT91" s="61"/>
      <c r="TBU91" s="61"/>
      <c r="TBV91" s="61"/>
      <c r="TBW91" s="61"/>
      <c r="TBX91" s="61"/>
      <c r="TBY91" s="61"/>
      <c r="TBZ91" s="61"/>
      <c r="TCA91" s="61"/>
      <c r="TCB91" s="61"/>
      <c r="TCC91" s="61"/>
      <c r="TCD91" s="61"/>
      <c r="TCE91" s="61"/>
      <c r="TCF91" s="61"/>
      <c r="TCG91" s="61"/>
      <c r="TCH91" s="61"/>
      <c r="TCI91" s="61"/>
      <c r="TCJ91" s="61"/>
      <c r="TCK91" s="61"/>
      <c r="TCL91" s="61"/>
      <c r="TCM91" s="61"/>
      <c r="TCN91" s="61"/>
      <c r="TCO91" s="61"/>
      <c r="TCP91" s="61"/>
      <c r="TCQ91" s="61"/>
      <c r="TCR91" s="61"/>
      <c r="TCS91" s="61"/>
      <c r="TCT91" s="61"/>
      <c r="TCU91" s="61"/>
      <c r="TCV91" s="61"/>
      <c r="TCW91" s="61"/>
      <c r="TCX91" s="61"/>
      <c r="TCY91" s="61"/>
      <c r="TCZ91" s="61"/>
      <c r="TDA91" s="61"/>
      <c r="TDB91" s="61"/>
      <c r="TDC91" s="61"/>
      <c r="TDD91" s="61"/>
      <c r="TDE91" s="61"/>
      <c r="TDF91" s="61"/>
      <c r="TDG91" s="61"/>
      <c r="TDH91" s="61"/>
      <c r="TDI91" s="61"/>
      <c r="TDJ91" s="61"/>
      <c r="TDK91" s="61"/>
      <c r="TDL91" s="61"/>
      <c r="TDM91" s="61"/>
      <c r="TDN91" s="61"/>
      <c r="TDO91" s="61"/>
      <c r="TDP91" s="61"/>
      <c r="TDQ91" s="61"/>
      <c r="TDR91" s="61"/>
      <c r="TDS91" s="61"/>
      <c r="TDT91" s="61"/>
      <c r="TDU91" s="61"/>
      <c r="TDV91" s="61"/>
      <c r="TDW91" s="61"/>
      <c r="TDX91" s="61"/>
      <c r="TDY91" s="61"/>
      <c r="TDZ91" s="61"/>
      <c r="TEA91" s="61"/>
      <c r="TEB91" s="61"/>
      <c r="TEC91" s="61"/>
      <c r="TED91" s="61"/>
      <c r="TEE91" s="61"/>
      <c r="TEF91" s="61"/>
      <c r="TEG91" s="61"/>
      <c r="TEH91" s="61"/>
      <c r="TEI91" s="61"/>
      <c r="TEJ91" s="61"/>
      <c r="TEK91" s="61"/>
      <c r="TEL91" s="61"/>
      <c r="TEM91" s="61"/>
      <c r="TEN91" s="61"/>
      <c r="TEO91" s="61"/>
      <c r="TEP91" s="61"/>
      <c r="TEQ91" s="61"/>
      <c r="TER91" s="61"/>
      <c r="TES91" s="61"/>
      <c r="TET91" s="61"/>
      <c r="TEU91" s="61"/>
      <c r="TEV91" s="61"/>
      <c r="TEW91" s="61"/>
      <c r="TEX91" s="61"/>
      <c r="TEY91" s="61"/>
      <c r="TEZ91" s="61"/>
      <c r="TFA91" s="61"/>
      <c r="TFB91" s="61"/>
      <c r="TFC91" s="61"/>
      <c r="TFD91" s="61"/>
      <c r="TFE91" s="61"/>
      <c r="TFF91" s="61"/>
      <c r="TFG91" s="61"/>
      <c r="TFH91" s="61"/>
      <c r="TFI91" s="61"/>
      <c r="TFJ91" s="61"/>
      <c r="TFK91" s="61"/>
      <c r="TFL91" s="61"/>
      <c r="TFM91" s="61"/>
      <c r="TFN91" s="61"/>
      <c r="TFO91" s="61"/>
      <c r="TFP91" s="61"/>
      <c r="TFQ91" s="61"/>
      <c r="TFR91" s="61"/>
      <c r="TFS91" s="61"/>
      <c r="TFT91" s="61"/>
      <c r="TFU91" s="61"/>
      <c r="TFV91" s="61"/>
      <c r="TFW91" s="61"/>
      <c r="TFX91" s="61"/>
      <c r="TFY91" s="61"/>
      <c r="TFZ91" s="61"/>
      <c r="TGA91" s="61"/>
      <c r="TGB91" s="61"/>
      <c r="TGC91" s="61"/>
      <c r="TGD91" s="61"/>
      <c r="TGE91" s="61"/>
      <c r="TGF91" s="61"/>
      <c r="TGG91" s="61"/>
      <c r="TGH91" s="61"/>
      <c r="TGI91" s="61"/>
      <c r="TGJ91" s="61"/>
      <c r="TGK91" s="61"/>
      <c r="TGL91" s="61"/>
      <c r="TGM91" s="61"/>
      <c r="TGN91" s="61"/>
      <c r="TGO91" s="61"/>
      <c r="TGP91" s="61"/>
      <c r="TGQ91" s="61"/>
      <c r="TGR91" s="61"/>
      <c r="TGS91" s="61"/>
      <c r="TGT91" s="61"/>
      <c r="TGU91" s="61"/>
      <c r="TGV91" s="61"/>
      <c r="TGW91" s="61"/>
      <c r="TGX91" s="61"/>
      <c r="TGY91" s="61"/>
      <c r="TGZ91" s="61"/>
      <c r="THA91" s="61"/>
      <c r="THB91" s="61"/>
      <c r="THC91" s="61"/>
      <c r="THD91" s="61"/>
      <c r="THE91" s="61"/>
      <c r="THF91" s="61"/>
      <c r="THG91" s="61"/>
      <c r="THH91" s="61"/>
      <c r="THI91" s="61"/>
      <c r="THJ91" s="61"/>
      <c r="THK91" s="61"/>
      <c r="THL91" s="61"/>
      <c r="THM91" s="61"/>
      <c r="THN91" s="61"/>
      <c r="THO91" s="61"/>
      <c r="THP91" s="61"/>
      <c r="THQ91" s="61"/>
      <c r="THR91" s="61"/>
      <c r="THS91" s="61"/>
      <c r="THT91" s="61"/>
      <c r="THU91" s="61"/>
      <c r="THV91" s="61"/>
      <c r="THW91" s="61"/>
      <c r="THX91" s="61"/>
      <c r="THY91" s="61"/>
      <c r="THZ91" s="61"/>
      <c r="TIA91" s="61"/>
      <c r="TIB91" s="61"/>
      <c r="TIC91" s="61"/>
      <c r="TID91" s="61"/>
      <c r="TIE91" s="61"/>
      <c r="TIF91" s="61"/>
      <c r="TIG91" s="61"/>
      <c r="TIH91" s="61"/>
      <c r="TII91" s="61"/>
      <c r="TIJ91" s="61"/>
      <c r="TIK91" s="61"/>
      <c r="TIL91" s="61"/>
      <c r="TIM91" s="61"/>
      <c r="TIN91" s="61"/>
      <c r="TIO91" s="61"/>
      <c r="TIP91" s="61"/>
      <c r="TIQ91" s="61"/>
      <c r="TIR91" s="61"/>
      <c r="TIS91" s="61"/>
      <c r="TIT91" s="61"/>
      <c r="TIU91" s="61"/>
      <c r="TIV91" s="61"/>
      <c r="TIW91" s="61"/>
      <c r="TIX91" s="61"/>
      <c r="TIY91" s="61"/>
      <c r="TIZ91" s="61"/>
      <c r="TJA91" s="61"/>
      <c r="TJB91" s="61"/>
      <c r="TJC91" s="61"/>
      <c r="TJD91" s="61"/>
      <c r="TJE91" s="61"/>
      <c r="TJF91" s="61"/>
      <c r="TJG91" s="61"/>
      <c r="TJH91" s="61"/>
      <c r="TJI91" s="61"/>
      <c r="TJJ91" s="61"/>
      <c r="TJK91" s="61"/>
      <c r="TJL91" s="61"/>
      <c r="TJM91" s="61"/>
      <c r="TJN91" s="61"/>
      <c r="TJO91" s="61"/>
      <c r="TJP91" s="61"/>
      <c r="TJQ91" s="61"/>
      <c r="TJR91" s="61"/>
      <c r="TJS91" s="61"/>
      <c r="TJT91" s="61"/>
      <c r="TJU91" s="61"/>
      <c r="TJV91" s="61"/>
      <c r="TJW91" s="61"/>
      <c r="TJX91" s="61"/>
      <c r="TJY91" s="61"/>
      <c r="TJZ91" s="61"/>
      <c r="TKA91" s="61"/>
      <c r="TKB91" s="61"/>
      <c r="TKC91" s="61"/>
      <c r="TKD91" s="61"/>
      <c r="TKE91" s="61"/>
      <c r="TKF91" s="61"/>
      <c r="TKG91" s="61"/>
      <c r="TKH91" s="61"/>
      <c r="TKI91" s="61"/>
      <c r="TKJ91" s="61"/>
      <c r="TKK91" s="61"/>
      <c r="TKL91" s="61"/>
      <c r="TKM91" s="61"/>
      <c r="TKN91" s="61"/>
      <c r="TKO91" s="61"/>
      <c r="TKP91" s="61"/>
      <c r="TKQ91" s="61"/>
      <c r="TKR91" s="61"/>
      <c r="TKS91" s="61"/>
      <c r="TKT91" s="61"/>
      <c r="TKU91" s="61"/>
      <c r="TKV91" s="61"/>
      <c r="TKW91" s="61"/>
      <c r="TKX91" s="61"/>
      <c r="TKY91" s="61"/>
      <c r="TKZ91" s="61"/>
      <c r="TLA91" s="61"/>
      <c r="TLB91" s="61"/>
      <c r="TLC91" s="61"/>
      <c r="TLD91" s="61"/>
      <c r="TLE91" s="61"/>
      <c r="TLF91" s="61"/>
      <c r="TLG91" s="61"/>
      <c r="TLH91" s="61"/>
      <c r="TLI91" s="61"/>
      <c r="TLJ91" s="61"/>
      <c r="TLK91" s="61"/>
      <c r="TLL91" s="61"/>
      <c r="TLM91" s="61"/>
      <c r="TLN91" s="61"/>
      <c r="TLO91" s="61"/>
      <c r="TLP91" s="61"/>
      <c r="TLQ91" s="61"/>
      <c r="TLR91" s="61"/>
      <c r="TLS91" s="61"/>
      <c r="TLT91" s="61"/>
      <c r="TLU91" s="61"/>
      <c r="TLV91" s="61"/>
      <c r="TLW91" s="61"/>
      <c r="TLX91" s="61"/>
      <c r="TLY91" s="61"/>
      <c r="TLZ91" s="61"/>
      <c r="TMA91" s="61"/>
      <c r="TMB91" s="61"/>
      <c r="TMC91" s="61"/>
      <c r="TMD91" s="61"/>
      <c r="TME91" s="61"/>
      <c r="TMF91" s="61"/>
      <c r="TMG91" s="61"/>
      <c r="TMH91" s="61"/>
      <c r="TMI91" s="61"/>
      <c r="TMJ91" s="61"/>
      <c r="TMK91" s="61"/>
      <c r="TML91" s="61"/>
      <c r="TMM91" s="61"/>
      <c r="TMN91" s="61"/>
      <c r="TMO91" s="61"/>
      <c r="TMP91" s="61"/>
      <c r="TMQ91" s="61"/>
      <c r="TMR91" s="61"/>
      <c r="TMS91" s="61"/>
      <c r="TMT91" s="61"/>
      <c r="TMU91" s="61"/>
      <c r="TMV91" s="61"/>
      <c r="TMW91" s="61"/>
      <c r="TMX91" s="61"/>
      <c r="TMY91" s="61"/>
      <c r="TMZ91" s="61"/>
      <c r="TNA91" s="61"/>
      <c r="TNB91" s="61"/>
      <c r="TNC91" s="61"/>
      <c r="TND91" s="61"/>
      <c r="TNE91" s="61"/>
      <c r="TNF91" s="61"/>
      <c r="TNG91" s="61"/>
      <c r="TNH91" s="61"/>
      <c r="TNI91" s="61"/>
      <c r="TNJ91" s="61"/>
      <c r="TNK91" s="61"/>
      <c r="TNL91" s="61"/>
      <c r="TNM91" s="61"/>
      <c r="TNN91" s="61"/>
      <c r="TNO91" s="61"/>
      <c r="TNP91" s="61"/>
      <c r="TNQ91" s="61"/>
      <c r="TNR91" s="61"/>
      <c r="TNS91" s="61"/>
      <c r="TNT91" s="61"/>
      <c r="TNU91" s="61"/>
      <c r="TNV91" s="61"/>
      <c r="TNW91" s="61"/>
      <c r="TNX91" s="61"/>
      <c r="TNY91" s="61"/>
      <c r="TNZ91" s="61"/>
      <c r="TOA91" s="61"/>
      <c r="TOB91" s="61"/>
      <c r="TOC91" s="61"/>
      <c r="TOD91" s="61"/>
      <c r="TOE91" s="61"/>
      <c r="TOF91" s="61"/>
      <c r="TOG91" s="61"/>
      <c r="TOH91" s="61"/>
      <c r="TOI91" s="61"/>
      <c r="TOJ91" s="61"/>
      <c r="TOK91" s="61"/>
      <c r="TOL91" s="61"/>
      <c r="TOM91" s="61"/>
      <c r="TON91" s="61"/>
      <c r="TOO91" s="61"/>
      <c r="TOP91" s="61"/>
      <c r="TOQ91" s="61"/>
      <c r="TOR91" s="61"/>
      <c r="TOS91" s="61"/>
      <c r="TOT91" s="61"/>
      <c r="TOU91" s="61"/>
      <c r="TOV91" s="61"/>
      <c r="TOW91" s="61"/>
      <c r="TOX91" s="61"/>
      <c r="TOY91" s="61"/>
      <c r="TOZ91" s="61"/>
      <c r="TPA91" s="61"/>
      <c r="TPB91" s="61"/>
      <c r="TPC91" s="61"/>
      <c r="TPD91" s="61"/>
      <c r="TPE91" s="61"/>
      <c r="TPF91" s="61"/>
      <c r="TPG91" s="61"/>
      <c r="TPH91" s="61"/>
      <c r="TPI91" s="61"/>
      <c r="TPJ91" s="61"/>
      <c r="TPK91" s="61"/>
      <c r="TPL91" s="61"/>
      <c r="TPM91" s="61"/>
      <c r="TPN91" s="61"/>
      <c r="TPO91" s="61"/>
      <c r="TPP91" s="61"/>
      <c r="TPQ91" s="61"/>
      <c r="TPR91" s="61"/>
      <c r="TPS91" s="61"/>
      <c r="TPT91" s="61"/>
      <c r="TPU91" s="61"/>
      <c r="TPV91" s="61"/>
      <c r="TPW91" s="61"/>
      <c r="TPX91" s="61"/>
      <c r="TPY91" s="61"/>
      <c r="TPZ91" s="61"/>
      <c r="TQA91" s="61"/>
      <c r="TQB91" s="61"/>
      <c r="TQC91" s="61"/>
      <c r="TQD91" s="61"/>
      <c r="TQE91" s="61"/>
      <c r="TQF91" s="61"/>
      <c r="TQG91" s="61"/>
      <c r="TQH91" s="61"/>
      <c r="TQI91" s="61"/>
      <c r="TQJ91" s="61"/>
      <c r="TQK91" s="61"/>
      <c r="TQL91" s="61"/>
      <c r="TQM91" s="61"/>
      <c r="TQN91" s="61"/>
      <c r="TQO91" s="61"/>
      <c r="TQP91" s="61"/>
      <c r="TQQ91" s="61"/>
      <c r="TQR91" s="61"/>
      <c r="TQS91" s="61"/>
      <c r="TQT91" s="61"/>
      <c r="TQU91" s="61"/>
      <c r="TQV91" s="61"/>
      <c r="TQW91" s="61"/>
      <c r="TQX91" s="61"/>
      <c r="TQY91" s="61"/>
      <c r="TQZ91" s="61"/>
      <c r="TRA91" s="61"/>
      <c r="TRB91" s="61"/>
      <c r="TRC91" s="61"/>
      <c r="TRD91" s="61"/>
      <c r="TRE91" s="61"/>
      <c r="TRF91" s="61"/>
      <c r="TRG91" s="61"/>
      <c r="TRH91" s="61"/>
      <c r="TRI91" s="61"/>
      <c r="TRJ91" s="61"/>
      <c r="TRK91" s="61"/>
      <c r="TRL91" s="61"/>
      <c r="TRM91" s="61"/>
      <c r="TRN91" s="61"/>
      <c r="TRO91" s="61"/>
      <c r="TRP91" s="61"/>
      <c r="TRQ91" s="61"/>
      <c r="TRR91" s="61"/>
      <c r="TRS91" s="61"/>
      <c r="TRT91" s="61"/>
      <c r="TRU91" s="61"/>
      <c r="TRV91" s="61"/>
      <c r="TRW91" s="61"/>
      <c r="TRX91" s="61"/>
      <c r="TRY91" s="61"/>
      <c r="TRZ91" s="61"/>
      <c r="TSA91" s="61"/>
      <c r="TSB91" s="61"/>
      <c r="TSC91" s="61"/>
      <c r="TSD91" s="61"/>
      <c r="TSE91" s="61"/>
      <c r="TSF91" s="61"/>
      <c r="TSG91" s="61"/>
      <c r="TSH91" s="61"/>
      <c r="TSI91" s="61"/>
      <c r="TSJ91" s="61"/>
      <c r="TSK91" s="61"/>
      <c r="TSL91" s="61"/>
      <c r="TSM91" s="61"/>
      <c r="TSN91" s="61"/>
      <c r="TSO91" s="61"/>
      <c r="TSP91" s="61"/>
      <c r="TSQ91" s="61"/>
      <c r="TSR91" s="61"/>
      <c r="TSS91" s="61"/>
      <c r="TST91" s="61"/>
      <c r="TSU91" s="61"/>
      <c r="TSV91" s="61"/>
      <c r="TSW91" s="61"/>
      <c r="TSX91" s="61"/>
      <c r="TSY91" s="61"/>
      <c r="TSZ91" s="61"/>
      <c r="TTA91" s="61"/>
      <c r="TTB91" s="61"/>
      <c r="TTC91" s="61"/>
      <c r="TTD91" s="61"/>
      <c r="TTE91" s="61"/>
      <c r="TTF91" s="61"/>
      <c r="TTG91" s="61"/>
      <c r="TTH91" s="61"/>
      <c r="TTI91" s="61"/>
      <c r="TTJ91" s="61"/>
      <c r="TTK91" s="61"/>
      <c r="TTL91" s="61"/>
      <c r="TTM91" s="61"/>
      <c r="TTN91" s="61"/>
      <c r="TTO91" s="61"/>
      <c r="TTP91" s="61"/>
      <c r="TTQ91" s="61"/>
      <c r="TTR91" s="61"/>
      <c r="TTS91" s="61"/>
      <c r="TTT91" s="61"/>
      <c r="TTU91" s="61"/>
      <c r="TTV91" s="61"/>
      <c r="TTW91" s="61"/>
      <c r="TTX91" s="61"/>
      <c r="TTY91" s="61"/>
      <c r="TTZ91" s="61"/>
      <c r="TUA91" s="61"/>
      <c r="TUB91" s="61"/>
      <c r="TUC91" s="61"/>
      <c r="TUD91" s="61"/>
      <c r="TUE91" s="61"/>
      <c r="TUF91" s="61"/>
      <c r="TUG91" s="61"/>
      <c r="TUH91" s="61"/>
      <c r="TUI91" s="61"/>
      <c r="TUJ91" s="61"/>
      <c r="TUK91" s="61"/>
      <c r="TUL91" s="61"/>
      <c r="TUM91" s="61"/>
      <c r="TUN91" s="61"/>
      <c r="TUO91" s="61"/>
      <c r="TUP91" s="61"/>
      <c r="TUQ91" s="61"/>
      <c r="TUR91" s="61"/>
      <c r="TUS91" s="61"/>
      <c r="TUT91" s="61"/>
      <c r="TUU91" s="61"/>
      <c r="TUV91" s="61"/>
      <c r="TUW91" s="61"/>
      <c r="TUX91" s="61"/>
      <c r="TUY91" s="61"/>
      <c r="TUZ91" s="61"/>
      <c r="TVA91" s="61"/>
      <c r="TVB91" s="61"/>
      <c r="TVC91" s="61"/>
      <c r="TVD91" s="61"/>
      <c r="TVE91" s="61"/>
      <c r="TVF91" s="61"/>
      <c r="TVG91" s="61"/>
      <c r="TVH91" s="61"/>
      <c r="TVI91" s="61"/>
      <c r="TVJ91" s="61"/>
      <c r="TVK91" s="61"/>
      <c r="TVL91" s="61"/>
      <c r="TVM91" s="61"/>
      <c r="TVN91" s="61"/>
      <c r="TVO91" s="61"/>
      <c r="TVP91" s="61"/>
      <c r="TVQ91" s="61"/>
      <c r="TVR91" s="61"/>
      <c r="TVS91" s="61"/>
      <c r="TVT91" s="61"/>
      <c r="TVU91" s="61"/>
      <c r="TVV91" s="61"/>
      <c r="TVW91" s="61"/>
      <c r="TVX91" s="61"/>
      <c r="TVY91" s="61"/>
      <c r="TVZ91" s="61"/>
      <c r="TWA91" s="61"/>
      <c r="TWB91" s="61"/>
      <c r="TWC91" s="61"/>
      <c r="TWD91" s="61"/>
      <c r="TWE91" s="61"/>
      <c r="TWF91" s="61"/>
      <c r="TWG91" s="61"/>
      <c r="TWH91" s="61"/>
      <c r="TWI91" s="61"/>
      <c r="TWJ91" s="61"/>
      <c r="TWK91" s="61"/>
      <c r="TWL91" s="61"/>
      <c r="TWM91" s="61"/>
      <c r="TWN91" s="61"/>
      <c r="TWO91" s="61"/>
      <c r="TWP91" s="61"/>
      <c r="TWQ91" s="61"/>
      <c r="TWR91" s="61"/>
      <c r="TWS91" s="61"/>
      <c r="TWT91" s="61"/>
      <c r="TWU91" s="61"/>
      <c r="TWV91" s="61"/>
      <c r="TWW91" s="61"/>
      <c r="TWX91" s="61"/>
      <c r="TWY91" s="61"/>
      <c r="TWZ91" s="61"/>
      <c r="TXA91" s="61"/>
      <c r="TXB91" s="61"/>
      <c r="TXC91" s="61"/>
      <c r="TXD91" s="61"/>
      <c r="TXE91" s="61"/>
      <c r="TXF91" s="61"/>
      <c r="TXG91" s="61"/>
      <c r="TXH91" s="61"/>
      <c r="TXI91" s="61"/>
      <c r="TXJ91" s="61"/>
      <c r="TXK91" s="61"/>
      <c r="TXL91" s="61"/>
      <c r="TXM91" s="61"/>
      <c r="TXN91" s="61"/>
      <c r="TXO91" s="61"/>
      <c r="TXP91" s="61"/>
      <c r="TXQ91" s="61"/>
      <c r="TXR91" s="61"/>
      <c r="TXS91" s="61"/>
      <c r="TXT91" s="61"/>
      <c r="TXU91" s="61"/>
      <c r="TXV91" s="61"/>
      <c r="TXW91" s="61"/>
      <c r="TXX91" s="61"/>
      <c r="TXY91" s="61"/>
      <c r="TXZ91" s="61"/>
      <c r="TYA91" s="61"/>
      <c r="TYB91" s="61"/>
      <c r="TYC91" s="61"/>
      <c r="TYD91" s="61"/>
      <c r="TYE91" s="61"/>
      <c r="TYF91" s="61"/>
      <c r="TYG91" s="61"/>
      <c r="TYH91" s="61"/>
      <c r="TYI91" s="61"/>
      <c r="TYJ91" s="61"/>
      <c r="TYK91" s="61"/>
      <c r="TYL91" s="61"/>
      <c r="TYM91" s="61"/>
      <c r="TYN91" s="61"/>
      <c r="TYO91" s="61"/>
      <c r="TYP91" s="61"/>
      <c r="TYQ91" s="61"/>
      <c r="TYR91" s="61"/>
      <c r="TYS91" s="61"/>
      <c r="TYT91" s="61"/>
      <c r="TYU91" s="61"/>
      <c r="TYV91" s="61"/>
      <c r="TYW91" s="61"/>
      <c r="TYX91" s="61"/>
      <c r="TYY91" s="61"/>
      <c r="TYZ91" s="61"/>
      <c r="TZA91" s="61"/>
      <c r="TZB91" s="61"/>
      <c r="TZC91" s="61"/>
      <c r="TZD91" s="61"/>
      <c r="TZE91" s="61"/>
      <c r="TZF91" s="61"/>
      <c r="TZG91" s="61"/>
      <c r="TZH91" s="61"/>
      <c r="TZI91" s="61"/>
      <c r="TZJ91" s="61"/>
      <c r="TZK91" s="61"/>
      <c r="TZL91" s="61"/>
      <c r="TZM91" s="61"/>
      <c r="TZN91" s="61"/>
      <c r="TZO91" s="61"/>
      <c r="TZP91" s="61"/>
      <c r="TZQ91" s="61"/>
      <c r="TZR91" s="61"/>
      <c r="TZS91" s="61"/>
      <c r="TZT91" s="61"/>
      <c r="TZU91" s="61"/>
      <c r="TZV91" s="61"/>
      <c r="TZW91" s="61"/>
      <c r="TZX91" s="61"/>
      <c r="TZY91" s="61"/>
      <c r="TZZ91" s="61"/>
      <c r="UAA91" s="61"/>
      <c r="UAB91" s="61"/>
      <c r="UAC91" s="61"/>
      <c r="UAD91" s="61"/>
      <c r="UAE91" s="61"/>
      <c r="UAF91" s="61"/>
      <c r="UAG91" s="61"/>
      <c r="UAH91" s="61"/>
      <c r="UAI91" s="61"/>
      <c r="UAJ91" s="61"/>
      <c r="UAK91" s="61"/>
      <c r="UAL91" s="61"/>
      <c r="UAM91" s="61"/>
      <c r="UAN91" s="61"/>
      <c r="UAO91" s="61"/>
      <c r="UAP91" s="61"/>
      <c r="UAQ91" s="61"/>
      <c r="UAR91" s="61"/>
      <c r="UAS91" s="61"/>
      <c r="UAT91" s="61"/>
      <c r="UAU91" s="61"/>
      <c r="UAV91" s="61"/>
      <c r="UAW91" s="61"/>
      <c r="UAX91" s="61"/>
      <c r="UAY91" s="61"/>
      <c r="UAZ91" s="61"/>
      <c r="UBA91" s="61"/>
      <c r="UBB91" s="61"/>
      <c r="UBC91" s="61"/>
      <c r="UBD91" s="61"/>
      <c r="UBE91" s="61"/>
      <c r="UBF91" s="61"/>
      <c r="UBG91" s="61"/>
      <c r="UBH91" s="61"/>
      <c r="UBI91" s="61"/>
      <c r="UBJ91" s="61"/>
      <c r="UBK91" s="61"/>
      <c r="UBL91" s="61"/>
      <c r="UBM91" s="61"/>
      <c r="UBN91" s="61"/>
      <c r="UBO91" s="61"/>
      <c r="UBP91" s="61"/>
      <c r="UBQ91" s="61"/>
      <c r="UBR91" s="61"/>
      <c r="UBS91" s="61"/>
      <c r="UBT91" s="61"/>
      <c r="UBU91" s="61"/>
      <c r="UBV91" s="61"/>
      <c r="UBW91" s="61"/>
      <c r="UBX91" s="61"/>
      <c r="UBY91" s="61"/>
      <c r="UBZ91" s="61"/>
      <c r="UCA91" s="61"/>
      <c r="UCB91" s="61"/>
      <c r="UCC91" s="61"/>
      <c r="UCD91" s="61"/>
      <c r="UCE91" s="61"/>
      <c r="UCF91" s="61"/>
      <c r="UCG91" s="61"/>
      <c r="UCH91" s="61"/>
      <c r="UCI91" s="61"/>
      <c r="UCJ91" s="61"/>
      <c r="UCK91" s="61"/>
      <c r="UCL91" s="61"/>
      <c r="UCM91" s="61"/>
      <c r="UCN91" s="61"/>
      <c r="UCO91" s="61"/>
      <c r="UCP91" s="61"/>
      <c r="UCQ91" s="61"/>
      <c r="UCR91" s="61"/>
      <c r="UCS91" s="61"/>
      <c r="UCT91" s="61"/>
      <c r="UCU91" s="61"/>
      <c r="UCV91" s="61"/>
      <c r="UCW91" s="61"/>
      <c r="UCX91" s="61"/>
      <c r="UCY91" s="61"/>
      <c r="UCZ91" s="61"/>
      <c r="UDA91" s="61"/>
      <c r="UDB91" s="61"/>
      <c r="UDC91" s="61"/>
      <c r="UDD91" s="61"/>
      <c r="UDE91" s="61"/>
      <c r="UDF91" s="61"/>
      <c r="UDG91" s="61"/>
      <c r="UDH91" s="61"/>
      <c r="UDI91" s="61"/>
      <c r="UDJ91" s="61"/>
      <c r="UDK91" s="61"/>
      <c r="UDL91" s="61"/>
      <c r="UDM91" s="61"/>
      <c r="UDN91" s="61"/>
      <c r="UDO91" s="61"/>
      <c r="UDP91" s="61"/>
      <c r="UDQ91" s="61"/>
      <c r="UDR91" s="61"/>
      <c r="UDS91" s="61"/>
      <c r="UDT91" s="61"/>
      <c r="UDU91" s="61"/>
      <c r="UDV91" s="61"/>
      <c r="UDW91" s="61"/>
      <c r="UDX91" s="61"/>
      <c r="UDY91" s="61"/>
      <c r="UDZ91" s="61"/>
      <c r="UEA91" s="61"/>
      <c r="UEB91" s="61"/>
      <c r="UEC91" s="61"/>
      <c r="UED91" s="61"/>
      <c r="UEE91" s="61"/>
      <c r="UEF91" s="61"/>
      <c r="UEG91" s="61"/>
      <c r="UEH91" s="61"/>
      <c r="UEI91" s="61"/>
      <c r="UEJ91" s="61"/>
      <c r="UEK91" s="61"/>
      <c r="UEL91" s="61"/>
      <c r="UEM91" s="61"/>
      <c r="UEN91" s="61"/>
      <c r="UEO91" s="61"/>
      <c r="UEP91" s="61"/>
      <c r="UEQ91" s="61"/>
      <c r="UER91" s="61"/>
      <c r="UES91" s="61"/>
      <c r="UET91" s="61"/>
      <c r="UEU91" s="61"/>
      <c r="UEV91" s="61"/>
      <c r="UEW91" s="61"/>
      <c r="UEX91" s="61"/>
      <c r="UEY91" s="61"/>
      <c r="UEZ91" s="61"/>
      <c r="UFA91" s="61"/>
      <c r="UFB91" s="61"/>
      <c r="UFC91" s="61"/>
      <c r="UFD91" s="61"/>
      <c r="UFE91" s="61"/>
      <c r="UFF91" s="61"/>
      <c r="UFG91" s="61"/>
      <c r="UFH91" s="61"/>
      <c r="UFI91" s="61"/>
      <c r="UFJ91" s="61"/>
      <c r="UFK91" s="61"/>
      <c r="UFL91" s="61"/>
      <c r="UFM91" s="61"/>
      <c r="UFN91" s="61"/>
      <c r="UFO91" s="61"/>
      <c r="UFP91" s="61"/>
      <c r="UFQ91" s="61"/>
      <c r="UFR91" s="61"/>
      <c r="UFS91" s="61"/>
      <c r="UFT91" s="61"/>
      <c r="UFU91" s="61"/>
      <c r="UFV91" s="61"/>
      <c r="UFW91" s="61"/>
      <c r="UFX91" s="61"/>
      <c r="UFY91" s="61"/>
      <c r="UFZ91" s="61"/>
      <c r="UGA91" s="61"/>
      <c r="UGB91" s="61"/>
      <c r="UGC91" s="61"/>
      <c r="UGD91" s="61"/>
      <c r="UGE91" s="61"/>
      <c r="UGF91" s="61"/>
      <c r="UGG91" s="61"/>
      <c r="UGH91" s="61"/>
      <c r="UGI91" s="61"/>
      <c r="UGJ91" s="61"/>
      <c r="UGK91" s="61"/>
      <c r="UGL91" s="61"/>
      <c r="UGM91" s="61"/>
      <c r="UGN91" s="61"/>
      <c r="UGO91" s="61"/>
      <c r="UGP91" s="61"/>
      <c r="UGQ91" s="61"/>
      <c r="UGR91" s="61"/>
      <c r="UGS91" s="61"/>
      <c r="UGT91" s="61"/>
      <c r="UGU91" s="61"/>
      <c r="UGV91" s="61"/>
      <c r="UGW91" s="61"/>
      <c r="UGX91" s="61"/>
      <c r="UGY91" s="61"/>
      <c r="UGZ91" s="61"/>
      <c r="UHA91" s="61"/>
      <c r="UHB91" s="61"/>
      <c r="UHC91" s="61"/>
      <c r="UHD91" s="61"/>
      <c r="UHE91" s="61"/>
      <c r="UHF91" s="61"/>
      <c r="UHG91" s="61"/>
      <c r="UHH91" s="61"/>
      <c r="UHI91" s="61"/>
      <c r="UHJ91" s="61"/>
      <c r="UHK91" s="61"/>
      <c r="UHL91" s="61"/>
      <c r="UHM91" s="61"/>
      <c r="UHN91" s="61"/>
      <c r="UHO91" s="61"/>
      <c r="UHP91" s="61"/>
      <c r="UHQ91" s="61"/>
      <c r="UHR91" s="61"/>
      <c r="UHS91" s="61"/>
      <c r="UHT91" s="61"/>
      <c r="UHU91" s="61"/>
      <c r="UHV91" s="61"/>
      <c r="UHW91" s="61"/>
      <c r="UHX91" s="61"/>
      <c r="UHY91" s="61"/>
      <c r="UHZ91" s="61"/>
      <c r="UIA91" s="61"/>
      <c r="UIB91" s="61"/>
      <c r="UIC91" s="61"/>
      <c r="UID91" s="61"/>
      <c r="UIE91" s="61"/>
      <c r="UIF91" s="61"/>
      <c r="UIG91" s="61"/>
      <c r="UIH91" s="61"/>
      <c r="UII91" s="61"/>
      <c r="UIJ91" s="61"/>
      <c r="UIK91" s="61"/>
      <c r="UIL91" s="61"/>
      <c r="UIM91" s="61"/>
      <c r="UIN91" s="61"/>
      <c r="UIO91" s="61"/>
      <c r="UIP91" s="61"/>
      <c r="UIQ91" s="61"/>
      <c r="UIR91" s="61"/>
      <c r="UIS91" s="61"/>
      <c r="UIT91" s="61"/>
      <c r="UIU91" s="61"/>
      <c r="UIV91" s="61"/>
      <c r="UIW91" s="61"/>
      <c r="UIX91" s="61"/>
      <c r="UIY91" s="61"/>
      <c r="UIZ91" s="61"/>
      <c r="UJA91" s="61"/>
      <c r="UJB91" s="61"/>
      <c r="UJC91" s="61"/>
      <c r="UJD91" s="61"/>
      <c r="UJE91" s="61"/>
      <c r="UJF91" s="61"/>
      <c r="UJG91" s="61"/>
      <c r="UJH91" s="61"/>
      <c r="UJI91" s="61"/>
      <c r="UJJ91" s="61"/>
      <c r="UJK91" s="61"/>
      <c r="UJL91" s="61"/>
      <c r="UJM91" s="61"/>
      <c r="UJN91" s="61"/>
      <c r="UJO91" s="61"/>
      <c r="UJP91" s="61"/>
      <c r="UJQ91" s="61"/>
      <c r="UJR91" s="61"/>
      <c r="UJS91" s="61"/>
      <c r="UJT91" s="61"/>
      <c r="UJU91" s="61"/>
      <c r="UJV91" s="61"/>
      <c r="UJW91" s="61"/>
      <c r="UJX91" s="61"/>
      <c r="UJY91" s="61"/>
      <c r="UJZ91" s="61"/>
      <c r="UKA91" s="61"/>
      <c r="UKB91" s="61"/>
      <c r="UKC91" s="61"/>
      <c r="UKD91" s="61"/>
      <c r="UKE91" s="61"/>
      <c r="UKF91" s="61"/>
      <c r="UKG91" s="61"/>
      <c r="UKH91" s="61"/>
      <c r="UKI91" s="61"/>
      <c r="UKJ91" s="61"/>
      <c r="UKK91" s="61"/>
      <c r="UKL91" s="61"/>
      <c r="UKM91" s="61"/>
      <c r="UKN91" s="61"/>
      <c r="UKO91" s="61"/>
      <c r="UKP91" s="61"/>
      <c r="UKQ91" s="61"/>
      <c r="UKR91" s="61"/>
      <c r="UKS91" s="61"/>
      <c r="UKT91" s="61"/>
      <c r="UKU91" s="61"/>
      <c r="UKV91" s="61"/>
      <c r="UKW91" s="61"/>
      <c r="UKX91" s="61"/>
      <c r="UKY91" s="61"/>
      <c r="UKZ91" s="61"/>
      <c r="ULA91" s="61"/>
      <c r="ULB91" s="61"/>
      <c r="ULC91" s="61"/>
      <c r="ULD91" s="61"/>
      <c r="ULE91" s="61"/>
      <c r="ULF91" s="61"/>
      <c r="ULG91" s="61"/>
      <c r="ULH91" s="61"/>
      <c r="ULI91" s="61"/>
      <c r="ULJ91" s="61"/>
      <c r="ULK91" s="61"/>
      <c r="ULL91" s="61"/>
      <c r="ULM91" s="61"/>
      <c r="ULN91" s="61"/>
      <c r="ULO91" s="61"/>
      <c r="ULP91" s="61"/>
      <c r="ULQ91" s="61"/>
      <c r="ULR91" s="61"/>
      <c r="ULS91" s="61"/>
      <c r="ULT91" s="61"/>
      <c r="ULU91" s="61"/>
      <c r="ULV91" s="61"/>
      <c r="ULW91" s="61"/>
      <c r="ULX91" s="61"/>
      <c r="ULY91" s="61"/>
      <c r="ULZ91" s="61"/>
      <c r="UMA91" s="61"/>
      <c r="UMB91" s="61"/>
      <c r="UMC91" s="61"/>
      <c r="UMD91" s="61"/>
      <c r="UME91" s="61"/>
      <c r="UMF91" s="61"/>
      <c r="UMG91" s="61"/>
      <c r="UMH91" s="61"/>
      <c r="UMI91" s="61"/>
      <c r="UMJ91" s="61"/>
      <c r="UMK91" s="61"/>
      <c r="UML91" s="61"/>
      <c r="UMM91" s="61"/>
      <c r="UMN91" s="61"/>
      <c r="UMO91" s="61"/>
      <c r="UMP91" s="61"/>
      <c r="UMQ91" s="61"/>
      <c r="UMR91" s="61"/>
      <c r="UMS91" s="61"/>
      <c r="UMT91" s="61"/>
      <c r="UMU91" s="61"/>
      <c r="UMV91" s="61"/>
      <c r="UMW91" s="61"/>
      <c r="UMX91" s="61"/>
      <c r="UMY91" s="61"/>
      <c r="UMZ91" s="61"/>
      <c r="UNA91" s="61"/>
      <c r="UNB91" s="61"/>
      <c r="UNC91" s="61"/>
      <c r="UND91" s="61"/>
      <c r="UNE91" s="61"/>
      <c r="UNF91" s="61"/>
      <c r="UNG91" s="61"/>
      <c r="UNH91" s="61"/>
      <c r="UNI91" s="61"/>
      <c r="UNJ91" s="61"/>
      <c r="UNK91" s="61"/>
      <c r="UNL91" s="61"/>
      <c r="UNM91" s="61"/>
      <c r="UNN91" s="61"/>
      <c r="UNO91" s="61"/>
      <c r="UNP91" s="61"/>
      <c r="UNQ91" s="61"/>
      <c r="UNR91" s="61"/>
      <c r="UNS91" s="61"/>
      <c r="UNT91" s="61"/>
      <c r="UNU91" s="61"/>
      <c r="UNV91" s="61"/>
      <c r="UNW91" s="61"/>
      <c r="UNX91" s="61"/>
      <c r="UNY91" s="61"/>
      <c r="UNZ91" s="61"/>
      <c r="UOA91" s="61"/>
      <c r="UOB91" s="61"/>
      <c r="UOC91" s="61"/>
      <c r="UOD91" s="61"/>
      <c r="UOE91" s="61"/>
      <c r="UOF91" s="61"/>
      <c r="UOG91" s="61"/>
      <c r="UOH91" s="61"/>
      <c r="UOI91" s="61"/>
      <c r="UOJ91" s="61"/>
      <c r="UOK91" s="61"/>
      <c r="UOL91" s="61"/>
      <c r="UOM91" s="61"/>
      <c r="UON91" s="61"/>
      <c r="UOO91" s="61"/>
      <c r="UOP91" s="61"/>
      <c r="UOQ91" s="61"/>
      <c r="UOR91" s="61"/>
      <c r="UOS91" s="61"/>
      <c r="UOT91" s="61"/>
      <c r="UOU91" s="61"/>
      <c r="UOV91" s="61"/>
      <c r="UOW91" s="61"/>
      <c r="UOX91" s="61"/>
      <c r="UOY91" s="61"/>
      <c r="UOZ91" s="61"/>
      <c r="UPA91" s="61"/>
      <c r="UPB91" s="61"/>
      <c r="UPC91" s="61"/>
      <c r="UPD91" s="61"/>
      <c r="UPE91" s="61"/>
      <c r="UPF91" s="61"/>
      <c r="UPG91" s="61"/>
      <c r="UPH91" s="61"/>
      <c r="UPI91" s="61"/>
      <c r="UPJ91" s="61"/>
      <c r="UPK91" s="61"/>
      <c r="UPL91" s="61"/>
      <c r="UPM91" s="61"/>
      <c r="UPN91" s="61"/>
      <c r="UPO91" s="61"/>
      <c r="UPP91" s="61"/>
      <c r="UPQ91" s="61"/>
      <c r="UPR91" s="61"/>
      <c r="UPS91" s="61"/>
      <c r="UPT91" s="61"/>
      <c r="UPU91" s="61"/>
      <c r="UPV91" s="61"/>
      <c r="UPW91" s="61"/>
      <c r="UPX91" s="61"/>
      <c r="UPY91" s="61"/>
      <c r="UPZ91" s="61"/>
      <c r="UQA91" s="61"/>
      <c r="UQB91" s="61"/>
      <c r="UQC91" s="61"/>
      <c r="UQD91" s="61"/>
      <c r="UQE91" s="61"/>
      <c r="UQF91" s="61"/>
      <c r="UQG91" s="61"/>
      <c r="UQH91" s="61"/>
      <c r="UQI91" s="61"/>
      <c r="UQJ91" s="61"/>
      <c r="UQK91" s="61"/>
      <c r="UQL91" s="61"/>
      <c r="UQM91" s="61"/>
      <c r="UQN91" s="61"/>
      <c r="UQO91" s="61"/>
      <c r="UQP91" s="61"/>
      <c r="UQQ91" s="61"/>
      <c r="UQR91" s="61"/>
      <c r="UQS91" s="61"/>
      <c r="UQT91" s="61"/>
      <c r="UQU91" s="61"/>
      <c r="UQV91" s="61"/>
      <c r="UQW91" s="61"/>
      <c r="UQX91" s="61"/>
      <c r="UQY91" s="61"/>
      <c r="UQZ91" s="61"/>
      <c r="URA91" s="61"/>
      <c r="URB91" s="61"/>
      <c r="URC91" s="61"/>
      <c r="URD91" s="61"/>
      <c r="URE91" s="61"/>
      <c r="URF91" s="61"/>
      <c r="URG91" s="61"/>
      <c r="URH91" s="61"/>
      <c r="URI91" s="61"/>
      <c r="URJ91" s="61"/>
      <c r="URK91" s="61"/>
      <c r="URL91" s="61"/>
      <c r="URM91" s="61"/>
      <c r="URN91" s="61"/>
      <c r="URO91" s="61"/>
      <c r="URP91" s="61"/>
      <c r="URQ91" s="61"/>
      <c r="URR91" s="61"/>
      <c r="URS91" s="61"/>
      <c r="URT91" s="61"/>
      <c r="URU91" s="61"/>
      <c r="URV91" s="61"/>
      <c r="URW91" s="61"/>
      <c r="URX91" s="61"/>
      <c r="URY91" s="61"/>
      <c r="URZ91" s="61"/>
      <c r="USA91" s="61"/>
      <c r="USB91" s="61"/>
      <c r="USC91" s="61"/>
      <c r="USD91" s="61"/>
      <c r="USE91" s="61"/>
      <c r="USF91" s="61"/>
      <c r="USG91" s="61"/>
      <c r="USH91" s="61"/>
      <c r="USI91" s="61"/>
      <c r="USJ91" s="61"/>
      <c r="USK91" s="61"/>
      <c r="USL91" s="61"/>
      <c r="USM91" s="61"/>
      <c r="USN91" s="61"/>
      <c r="USO91" s="61"/>
      <c r="USP91" s="61"/>
      <c r="USQ91" s="61"/>
      <c r="USR91" s="61"/>
      <c r="USS91" s="61"/>
      <c r="UST91" s="61"/>
      <c r="USU91" s="61"/>
      <c r="USV91" s="61"/>
      <c r="USW91" s="61"/>
      <c r="USX91" s="61"/>
      <c r="USY91" s="61"/>
      <c r="USZ91" s="61"/>
      <c r="UTA91" s="61"/>
      <c r="UTB91" s="61"/>
      <c r="UTC91" s="61"/>
      <c r="UTD91" s="61"/>
      <c r="UTE91" s="61"/>
      <c r="UTF91" s="61"/>
      <c r="UTG91" s="61"/>
      <c r="UTH91" s="61"/>
      <c r="UTI91" s="61"/>
      <c r="UTJ91" s="61"/>
      <c r="UTK91" s="61"/>
      <c r="UTL91" s="61"/>
      <c r="UTM91" s="61"/>
      <c r="UTN91" s="61"/>
      <c r="UTO91" s="61"/>
      <c r="UTP91" s="61"/>
      <c r="UTQ91" s="61"/>
      <c r="UTR91" s="61"/>
      <c r="UTS91" s="61"/>
      <c r="UTT91" s="61"/>
      <c r="UTU91" s="61"/>
      <c r="UTV91" s="61"/>
      <c r="UTW91" s="61"/>
      <c r="UTX91" s="61"/>
      <c r="UTY91" s="61"/>
      <c r="UTZ91" s="61"/>
      <c r="UUA91" s="61"/>
      <c r="UUB91" s="61"/>
      <c r="UUC91" s="61"/>
      <c r="UUD91" s="61"/>
      <c r="UUE91" s="61"/>
      <c r="UUF91" s="61"/>
      <c r="UUG91" s="61"/>
      <c r="UUH91" s="61"/>
      <c r="UUI91" s="61"/>
      <c r="UUJ91" s="61"/>
      <c r="UUK91" s="61"/>
      <c r="UUL91" s="61"/>
      <c r="UUM91" s="61"/>
      <c r="UUN91" s="61"/>
      <c r="UUO91" s="61"/>
      <c r="UUP91" s="61"/>
      <c r="UUQ91" s="61"/>
      <c r="UUR91" s="61"/>
      <c r="UUS91" s="61"/>
      <c r="UUT91" s="61"/>
      <c r="UUU91" s="61"/>
      <c r="UUV91" s="61"/>
      <c r="UUW91" s="61"/>
      <c r="UUX91" s="61"/>
      <c r="UUY91" s="61"/>
      <c r="UUZ91" s="61"/>
      <c r="UVA91" s="61"/>
      <c r="UVB91" s="61"/>
      <c r="UVC91" s="61"/>
      <c r="UVD91" s="61"/>
      <c r="UVE91" s="61"/>
      <c r="UVF91" s="61"/>
      <c r="UVG91" s="61"/>
      <c r="UVH91" s="61"/>
      <c r="UVI91" s="61"/>
      <c r="UVJ91" s="61"/>
      <c r="UVK91" s="61"/>
      <c r="UVL91" s="61"/>
      <c r="UVM91" s="61"/>
      <c r="UVN91" s="61"/>
      <c r="UVO91" s="61"/>
      <c r="UVP91" s="61"/>
      <c r="UVQ91" s="61"/>
      <c r="UVR91" s="61"/>
      <c r="UVS91" s="61"/>
      <c r="UVT91" s="61"/>
      <c r="UVU91" s="61"/>
      <c r="UVV91" s="61"/>
      <c r="UVW91" s="61"/>
      <c r="UVX91" s="61"/>
      <c r="UVY91" s="61"/>
      <c r="UVZ91" s="61"/>
      <c r="UWA91" s="61"/>
      <c r="UWB91" s="61"/>
      <c r="UWC91" s="61"/>
      <c r="UWD91" s="61"/>
      <c r="UWE91" s="61"/>
      <c r="UWF91" s="61"/>
      <c r="UWG91" s="61"/>
      <c r="UWH91" s="61"/>
      <c r="UWI91" s="61"/>
      <c r="UWJ91" s="61"/>
      <c r="UWK91" s="61"/>
      <c r="UWL91" s="61"/>
      <c r="UWM91" s="61"/>
      <c r="UWN91" s="61"/>
      <c r="UWO91" s="61"/>
      <c r="UWP91" s="61"/>
      <c r="UWQ91" s="61"/>
      <c r="UWR91" s="61"/>
      <c r="UWS91" s="61"/>
      <c r="UWT91" s="61"/>
      <c r="UWU91" s="61"/>
      <c r="UWV91" s="61"/>
      <c r="UWW91" s="61"/>
      <c r="UWX91" s="61"/>
      <c r="UWY91" s="61"/>
      <c r="UWZ91" s="61"/>
      <c r="UXA91" s="61"/>
      <c r="UXB91" s="61"/>
      <c r="UXC91" s="61"/>
      <c r="UXD91" s="61"/>
      <c r="UXE91" s="61"/>
      <c r="UXF91" s="61"/>
      <c r="UXG91" s="61"/>
      <c r="UXH91" s="61"/>
      <c r="UXI91" s="61"/>
      <c r="UXJ91" s="61"/>
      <c r="UXK91" s="61"/>
      <c r="UXL91" s="61"/>
      <c r="UXM91" s="61"/>
      <c r="UXN91" s="61"/>
      <c r="UXO91" s="61"/>
      <c r="UXP91" s="61"/>
      <c r="UXQ91" s="61"/>
      <c r="UXR91" s="61"/>
      <c r="UXS91" s="61"/>
      <c r="UXT91" s="61"/>
      <c r="UXU91" s="61"/>
      <c r="UXV91" s="61"/>
      <c r="UXW91" s="61"/>
      <c r="UXX91" s="61"/>
      <c r="UXY91" s="61"/>
      <c r="UXZ91" s="61"/>
      <c r="UYA91" s="61"/>
      <c r="UYB91" s="61"/>
      <c r="UYC91" s="61"/>
      <c r="UYD91" s="61"/>
      <c r="UYE91" s="61"/>
      <c r="UYF91" s="61"/>
      <c r="UYG91" s="61"/>
      <c r="UYH91" s="61"/>
      <c r="UYI91" s="61"/>
      <c r="UYJ91" s="61"/>
      <c r="UYK91" s="61"/>
      <c r="UYL91" s="61"/>
      <c r="UYM91" s="61"/>
      <c r="UYN91" s="61"/>
      <c r="UYO91" s="61"/>
      <c r="UYP91" s="61"/>
      <c r="UYQ91" s="61"/>
      <c r="UYR91" s="61"/>
      <c r="UYS91" s="61"/>
      <c r="UYT91" s="61"/>
      <c r="UYU91" s="61"/>
      <c r="UYV91" s="61"/>
      <c r="UYW91" s="61"/>
      <c r="UYX91" s="61"/>
      <c r="UYY91" s="61"/>
      <c r="UYZ91" s="61"/>
      <c r="UZA91" s="61"/>
      <c r="UZB91" s="61"/>
      <c r="UZC91" s="61"/>
      <c r="UZD91" s="61"/>
      <c r="UZE91" s="61"/>
      <c r="UZF91" s="61"/>
      <c r="UZG91" s="61"/>
      <c r="UZH91" s="61"/>
      <c r="UZI91" s="61"/>
      <c r="UZJ91" s="61"/>
      <c r="UZK91" s="61"/>
      <c r="UZL91" s="61"/>
      <c r="UZM91" s="61"/>
      <c r="UZN91" s="61"/>
      <c r="UZO91" s="61"/>
      <c r="UZP91" s="61"/>
      <c r="UZQ91" s="61"/>
      <c r="UZR91" s="61"/>
      <c r="UZS91" s="61"/>
      <c r="UZT91" s="61"/>
      <c r="UZU91" s="61"/>
      <c r="UZV91" s="61"/>
      <c r="UZW91" s="61"/>
      <c r="UZX91" s="61"/>
      <c r="UZY91" s="61"/>
      <c r="UZZ91" s="61"/>
      <c r="VAA91" s="61"/>
      <c r="VAB91" s="61"/>
      <c r="VAC91" s="61"/>
      <c r="VAD91" s="61"/>
      <c r="VAE91" s="61"/>
      <c r="VAF91" s="61"/>
      <c r="VAG91" s="61"/>
      <c r="VAH91" s="61"/>
      <c r="VAI91" s="61"/>
      <c r="VAJ91" s="61"/>
      <c r="VAK91" s="61"/>
      <c r="VAL91" s="61"/>
      <c r="VAM91" s="61"/>
      <c r="VAN91" s="61"/>
      <c r="VAO91" s="61"/>
      <c r="VAP91" s="61"/>
      <c r="VAQ91" s="61"/>
      <c r="VAR91" s="61"/>
      <c r="VAS91" s="61"/>
      <c r="VAT91" s="61"/>
      <c r="VAU91" s="61"/>
      <c r="VAV91" s="61"/>
      <c r="VAW91" s="61"/>
      <c r="VAX91" s="61"/>
      <c r="VAY91" s="61"/>
      <c r="VAZ91" s="61"/>
      <c r="VBA91" s="61"/>
      <c r="VBB91" s="61"/>
      <c r="VBC91" s="61"/>
      <c r="VBD91" s="61"/>
      <c r="VBE91" s="61"/>
      <c r="VBF91" s="61"/>
      <c r="VBG91" s="61"/>
      <c r="VBH91" s="61"/>
      <c r="VBI91" s="61"/>
      <c r="VBJ91" s="61"/>
      <c r="VBK91" s="61"/>
      <c r="VBL91" s="61"/>
      <c r="VBM91" s="61"/>
      <c r="VBN91" s="61"/>
      <c r="VBO91" s="61"/>
      <c r="VBP91" s="61"/>
      <c r="VBQ91" s="61"/>
      <c r="VBR91" s="61"/>
      <c r="VBS91" s="61"/>
      <c r="VBT91" s="61"/>
      <c r="VBU91" s="61"/>
      <c r="VBV91" s="61"/>
      <c r="VBW91" s="61"/>
      <c r="VBX91" s="61"/>
      <c r="VBY91" s="61"/>
      <c r="VBZ91" s="61"/>
      <c r="VCA91" s="61"/>
      <c r="VCB91" s="61"/>
      <c r="VCC91" s="61"/>
      <c r="VCD91" s="61"/>
      <c r="VCE91" s="61"/>
      <c r="VCF91" s="61"/>
      <c r="VCG91" s="61"/>
      <c r="VCH91" s="61"/>
      <c r="VCI91" s="61"/>
      <c r="VCJ91" s="61"/>
      <c r="VCK91" s="61"/>
      <c r="VCL91" s="61"/>
      <c r="VCM91" s="61"/>
      <c r="VCN91" s="61"/>
      <c r="VCO91" s="61"/>
      <c r="VCP91" s="61"/>
      <c r="VCQ91" s="61"/>
      <c r="VCR91" s="61"/>
      <c r="VCS91" s="61"/>
      <c r="VCT91" s="61"/>
      <c r="VCU91" s="61"/>
      <c r="VCV91" s="61"/>
      <c r="VCW91" s="61"/>
      <c r="VCX91" s="61"/>
      <c r="VCY91" s="61"/>
      <c r="VCZ91" s="61"/>
      <c r="VDA91" s="61"/>
      <c r="VDB91" s="61"/>
      <c r="VDC91" s="61"/>
      <c r="VDD91" s="61"/>
      <c r="VDE91" s="61"/>
      <c r="VDF91" s="61"/>
      <c r="VDG91" s="61"/>
      <c r="VDH91" s="61"/>
      <c r="VDI91" s="61"/>
      <c r="VDJ91" s="61"/>
      <c r="VDK91" s="61"/>
      <c r="VDL91" s="61"/>
      <c r="VDM91" s="61"/>
      <c r="VDN91" s="61"/>
      <c r="VDO91" s="61"/>
      <c r="VDP91" s="61"/>
      <c r="VDQ91" s="61"/>
      <c r="VDR91" s="61"/>
      <c r="VDS91" s="61"/>
      <c r="VDT91" s="61"/>
      <c r="VDU91" s="61"/>
      <c r="VDV91" s="61"/>
      <c r="VDW91" s="61"/>
      <c r="VDX91" s="61"/>
      <c r="VDY91" s="61"/>
      <c r="VDZ91" s="61"/>
      <c r="VEA91" s="61"/>
      <c r="VEB91" s="61"/>
      <c r="VEC91" s="61"/>
      <c r="VED91" s="61"/>
      <c r="VEE91" s="61"/>
      <c r="VEF91" s="61"/>
      <c r="VEG91" s="61"/>
      <c r="VEH91" s="61"/>
      <c r="VEI91" s="61"/>
      <c r="VEJ91" s="61"/>
      <c r="VEK91" s="61"/>
      <c r="VEL91" s="61"/>
      <c r="VEM91" s="61"/>
      <c r="VEN91" s="61"/>
      <c r="VEO91" s="61"/>
      <c r="VEP91" s="61"/>
      <c r="VEQ91" s="61"/>
      <c r="VER91" s="61"/>
      <c r="VES91" s="61"/>
      <c r="VET91" s="61"/>
      <c r="VEU91" s="61"/>
      <c r="VEV91" s="61"/>
      <c r="VEW91" s="61"/>
      <c r="VEX91" s="61"/>
      <c r="VEY91" s="61"/>
      <c r="VEZ91" s="61"/>
      <c r="VFA91" s="61"/>
      <c r="VFB91" s="61"/>
      <c r="VFC91" s="61"/>
      <c r="VFD91" s="61"/>
      <c r="VFE91" s="61"/>
      <c r="VFF91" s="61"/>
      <c r="VFG91" s="61"/>
      <c r="VFH91" s="61"/>
      <c r="VFI91" s="61"/>
      <c r="VFJ91" s="61"/>
      <c r="VFK91" s="61"/>
      <c r="VFL91" s="61"/>
      <c r="VFM91" s="61"/>
      <c r="VFN91" s="61"/>
      <c r="VFO91" s="61"/>
      <c r="VFP91" s="61"/>
      <c r="VFQ91" s="61"/>
      <c r="VFR91" s="61"/>
      <c r="VFS91" s="61"/>
      <c r="VFT91" s="61"/>
      <c r="VFU91" s="61"/>
      <c r="VFV91" s="61"/>
      <c r="VFW91" s="61"/>
      <c r="VFX91" s="61"/>
      <c r="VFY91" s="61"/>
      <c r="VFZ91" s="61"/>
      <c r="VGA91" s="61"/>
      <c r="VGB91" s="61"/>
      <c r="VGC91" s="61"/>
      <c r="VGD91" s="61"/>
      <c r="VGE91" s="61"/>
      <c r="VGF91" s="61"/>
      <c r="VGG91" s="61"/>
      <c r="VGH91" s="61"/>
      <c r="VGI91" s="61"/>
      <c r="VGJ91" s="61"/>
      <c r="VGK91" s="61"/>
      <c r="VGL91" s="61"/>
      <c r="VGM91" s="61"/>
      <c r="VGN91" s="61"/>
      <c r="VGO91" s="61"/>
      <c r="VGP91" s="61"/>
      <c r="VGQ91" s="61"/>
      <c r="VGR91" s="61"/>
      <c r="VGS91" s="61"/>
      <c r="VGT91" s="61"/>
      <c r="VGU91" s="61"/>
      <c r="VGV91" s="61"/>
      <c r="VGW91" s="61"/>
      <c r="VGX91" s="61"/>
      <c r="VGY91" s="61"/>
      <c r="VGZ91" s="61"/>
      <c r="VHA91" s="61"/>
      <c r="VHB91" s="61"/>
      <c r="VHC91" s="61"/>
      <c r="VHD91" s="61"/>
      <c r="VHE91" s="61"/>
      <c r="VHF91" s="61"/>
      <c r="VHG91" s="61"/>
      <c r="VHH91" s="61"/>
      <c r="VHI91" s="61"/>
      <c r="VHJ91" s="61"/>
      <c r="VHK91" s="61"/>
      <c r="VHL91" s="61"/>
      <c r="VHM91" s="61"/>
      <c r="VHN91" s="61"/>
      <c r="VHO91" s="61"/>
      <c r="VHP91" s="61"/>
      <c r="VHQ91" s="61"/>
      <c r="VHR91" s="61"/>
      <c r="VHS91" s="61"/>
      <c r="VHT91" s="61"/>
      <c r="VHU91" s="61"/>
      <c r="VHV91" s="61"/>
      <c r="VHW91" s="61"/>
      <c r="VHX91" s="61"/>
      <c r="VHY91" s="61"/>
      <c r="VHZ91" s="61"/>
      <c r="VIA91" s="61"/>
      <c r="VIB91" s="61"/>
      <c r="VIC91" s="61"/>
      <c r="VID91" s="61"/>
      <c r="VIE91" s="61"/>
      <c r="VIF91" s="61"/>
      <c r="VIG91" s="61"/>
      <c r="VIH91" s="61"/>
      <c r="VII91" s="61"/>
      <c r="VIJ91" s="61"/>
      <c r="VIK91" s="61"/>
      <c r="VIL91" s="61"/>
      <c r="VIM91" s="61"/>
      <c r="VIN91" s="61"/>
      <c r="VIO91" s="61"/>
      <c r="VIP91" s="61"/>
      <c r="VIQ91" s="61"/>
      <c r="VIR91" s="61"/>
      <c r="VIS91" s="61"/>
      <c r="VIT91" s="61"/>
      <c r="VIU91" s="61"/>
      <c r="VIV91" s="61"/>
      <c r="VIW91" s="61"/>
      <c r="VIX91" s="61"/>
      <c r="VIY91" s="61"/>
      <c r="VIZ91" s="61"/>
      <c r="VJA91" s="61"/>
      <c r="VJB91" s="61"/>
      <c r="VJC91" s="61"/>
      <c r="VJD91" s="61"/>
      <c r="VJE91" s="61"/>
      <c r="VJF91" s="61"/>
      <c r="VJG91" s="61"/>
      <c r="VJH91" s="61"/>
      <c r="VJI91" s="61"/>
      <c r="VJJ91" s="61"/>
      <c r="VJK91" s="61"/>
      <c r="VJL91" s="61"/>
      <c r="VJM91" s="61"/>
      <c r="VJN91" s="61"/>
      <c r="VJO91" s="61"/>
      <c r="VJP91" s="61"/>
      <c r="VJQ91" s="61"/>
      <c r="VJR91" s="61"/>
      <c r="VJS91" s="61"/>
      <c r="VJT91" s="61"/>
      <c r="VJU91" s="61"/>
      <c r="VJV91" s="61"/>
      <c r="VJW91" s="61"/>
      <c r="VJX91" s="61"/>
      <c r="VJY91" s="61"/>
      <c r="VJZ91" s="61"/>
      <c r="VKA91" s="61"/>
      <c r="VKB91" s="61"/>
      <c r="VKC91" s="61"/>
      <c r="VKD91" s="61"/>
      <c r="VKE91" s="61"/>
      <c r="VKF91" s="61"/>
      <c r="VKG91" s="61"/>
      <c r="VKH91" s="61"/>
      <c r="VKI91" s="61"/>
      <c r="VKJ91" s="61"/>
      <c r="VKK91" s="61"/>
      <c r="VKL91" s="61"/>
      <c r="VKM91" s="61"/>
      <c r="VKN91" s="61"/>
      <c r="VKO91" s="61"/>
      <c r="VKP91" s="61"/>
      <c r="VKQ91" s="61"/>
      <c r="VKR91" s="61"/>
      <c r="VKS91" s="61"/>
      <c r="VKT91" s="61"/>
      <c r="VKU91" s="61"/>
      <c r="VKV91" s="61"/>
      <c r="VKW91" s="61"/>
      <c r="VKX91" s="61"/>
      <c r="VKY91" s="61"/>
      <c r="VKZ91" s="61"/>
      <c r="VLA91" s="61"/>
      <c r="VLB91" s="61"/>
      <c r="VLC91" s="61"/>
      <c r="VLD91" s="61"/>
      <c r="VLE91" s="61"/>
      <c r="VLF91" s="61"/>
      <c r="VLG91" s="61"/>
      <c r="VLH91" s="61"/>
      <c r="VLI91" s="61"/>
      <c r="VLJ91" s="61"/>
      <c r="VLK91" s="61"/>
      <c r="VLL91" s="61"/>
      <c r="VLM91" s="61"/>
      <c r="VLN91" s="61"/>
      <c r="VLO91" s="61"/>
      <c r="VLP91" s="61"/>
      <c r="VLQ91" s="61"/>
      <c r="VLR91" s="61"/>
      <c r="VLS91" s="61"/>
      <c r="VLT91" s="61"/>
      <c r="VLU91" s="61"/>
      <c r="VLV91" s="61"/>
      <c r="VLW91" s="61"/>
      <c r="VLX91" s="61"/>
      <c r="VLY91" s="61"/>
      <c r="VLZ91" s="61"/>
      <c r="VMA91" s="61"/>
      <c r="VMB91" s="61"/>
      <c r="VMC91" s="61"/>
      <c r="VMD91" s="61"/>
      <c r="VME91" s="61"/>
      <c r="VMF91" s="61"/>
      <c r="VMG91" s="61"/>
      <c r="VMH91" s="61"/>
      <c r="VMI91" s="61"/>
      <c r="VMJ91" s="61"/>
      <c r="VMK91" s="61"/>
      <c r="VML91" s="61"/>
      <c r="VMM91" s="61"/>
      <c r="VMN91" s="61"/>
      <c r="VMO91" s="61"/>
      <c r="VMP91" s="61"/>
      <c r="VMQ91" s="61"/>
      <c r="VMR91" s="61"/>
      <c r="VMS91" s="61"/>
      <c r="VMT91" s="61"/>
      <c r="VMU91" s="61"/>
      <c r="VMV91" s="61"/>
      <c r="VMW91" s="61"/>
      <c r="VMX91" s="61"/>
      <c r="VMY91" s="61"/>
      <c r="VMZ91" s="61"/>
      <c r="VNA91" s="61"/>
      <c r="VNB91" s="61"/>
      <c r="VNC91" s="61"/>
      <c r="VND91" s="61"/>
      <c r="VNE91" s="61"/>
      <c r="VNF91" s="61"/>
      <c r="VNG91" s="61"/>
      <c r="VNH91" s="61"/>
      <c r="VNI91" s="61"/>
      <c r="VNJ91" s="61"/>
      <c r="VNK91" s="61"/>
      <c r="VNL91" s="61"/>
      <c r="VNM91" s="61"/>
      <c r="VNN91" s="61"/>
      <c r="VNO91" s="61"/>
      <c r="VNP91" s="61"/>
      <c r="VNQ91" s="61"/>
      <c r="VNR91" s="61"/>
      <c r="VNS91" s="61"/>
      <c r="VNT91" s="61"/>
      <c r="VNU91" s="61"/>
      <c r="VNV91" s="61"/>
      <c r="VNW91" s="61"/>
      <c r="VNX91" s="61"/>
      <c r="VNY91" s="61"/>
      <c r="VNZ91" s="61"/>
      <c r="VOA91" s="61"/>
      <c r="VOB91" s="61"/>
      <c r="VOC91" s="61"/>
      <c r="VOD91" s="61"/>
      <c r="VOE91" s="61"/>
      <c r="VOF91" s="61"/>
      <c r="VOG91" s="61"/>
      <c r="VOH91" s="61"/>
      <c r="VOI91" s="61"/>
      <c r="VOJ91" s="61"/>
      <c r="VOK91" s="61"/>
      <c r="VOL91" s="61"/>
      <c r="VOM91" s="61"/>
      <c r="VON91" s="61"/>
      <c r="VOO91" s="61"/>
      <c r="VOP91" s="61"/>
      <c r="VOQ91" s="61"/>
      <c r="VOR91" s="61"/>
      <c r="VOS91" s="61"/>
      <c r="VOT91" s="61"/>
      <c r="VOU91" s="61"/>
      <c r="VOV91" s="61"/>
      <c r="VOW91" s="61"/>
      <c r="VOX91" s="61"/>
      <c r="VOY91" s="61"/>
      <c r="VOZ91" s="61"/>
      <c r="VPA91" s="61"/>
      <c r="VPB91" s="61"/>
      <c r="VPC91" s="61"/>
      <c r="VPD91" s="61"/>
      <c r="VPE91" s="61"/>
      <c r="VPF91" s="61"/>
      <c r="VPG91" s="61"/>
      <c r="VPH91" s="61"/>
      <c r="VPI91" s="61"/>
      <c r="VPJ91" s="61"/>
      <c r="VPK91" s="61"/>
      <c r="VPL91" s="61"/>
      <c r="VPM91" s="61"/>
      <c r="VPN91" s="61"/>
      <c r="VPO91" s="61"/>
      <c r="VPP91" s="61"/>
      <c r="VPQ91" s="61"/>
      <c r="VPR91" s="61"/>
      <c r="VPS91" s="61"/>
      <c r="VPT91" s="61"/>
      <c r="VPU91" s="61"/>
      <c r="VPV91" s="61"/>
      <c r="VPW91" s="61"/>
      <c r="VPX91" s="61"/>
      <c r="VPY91" s="61"/>
      <c r="VPZ91" s="61"/>
      <c r="VQA91" s="61"/>
      <c r="VQB91" s="61"/>
      <c r="VQC91" s="61"/>
      <c r="VQD91" s="61"/>
      <c r="VQE91" s="61"/>
      <c r="VQF91" s="61"/>
      <c r="VQG91" s="61"/>
      <c r="VQH91" s="61"/>
      <c r="VQI91" s="61"/>
      <c r="VQJ91" s="61"/>
      <c r="VQK91" s="61"/>
      <c r="VQL91" s="61"/>
      <c r="VQM91" s="61"/>
      <c r="VQN91" s="61"/>
      <c r="VQO91" s="61"/>
      <c r="VQP91" s="61"/>
      <c r="VQQ91" s="61"/>
      <c r="VQR91" s="61"/>
      <c r="VQS91" s="61"/>
      <c r="VQT91" s="61"/>
      <c r="VQU91" s="61"/>
      <c r="VQV91" s="61"/>
      <c r="VQW91" s="61"/>
      <c r="VQX91" s="61"/>
      <c r="VQY91" s="61"/>
      <c r="VQZ91" s="61"/>
      <c r="VRA91" s="61"/>
      <c r="VRB91" s="61"/>
      <c r="VRC91" s="61"/>
      <c r="VRD91" s="61"/>
      <c r="VRE91" s="61"/>
      <c r="VRF91" s="61"/>
      <c r="VRG91" s="61"/>
      <c r="VRH91" s="61"/>
      <c r="VRI91" s="61"/>
      <c r="VRJ91" s="61"/>
      <c r="VRK91" s="61"/>
      <c r="VRL91" s="61"/>
      <c r="VRM91" s="61"/>
      <c r="VRN91" s="61"/>
      <c r="VRO91" s="61"/>
      <c r="VRP91" s="61"/>
      <c r="VRQ91" s="61"/>
      <c r="VRR91" s="61"/>
      <c r="VRS91" s="61"/>
      <c r="VRT91" s="61"/>
      <c r="VRU91" s="61"/>
      <c r="VRV91" s="61"/>
      <c r="VRW91" s="61"/>
      <c r="VRX91" s="61"/>
      <c r="VRY91" s="61"/>
      <c r="VRZ91" s="61"/>
      <c r="VSA91" s="61"/>
      <c r="VSB91" s="61"/>
      <c r="VSC91" s="61"/>
      <c r="VSD91" s="61"/>
      <c r="VSE91" s="61"/>
      <c r="VSF91" s="61"/>
      <c r="VSG91" s="61"/>
      <c r="VSH91" s="61"/>
      <c r="VSI91" s="61"/>
      <c r="VSJ91" s="61"/>
      <c r="VSK91" s="61"/>
      <c r="VSL91" s="61"/>
      <c r="VSM91" s="61"/>
      <c r="VSN91" s="61"/>
      <c r="VSO91" s="61"/>
      <c r="VSP91" s="61"/>
      <c r="VSQ91" s="61"/>
      <c r="VSR91" s="61"/>
      <c r="VSS91" s="61"/>
      <c r="VST91" s="61"/>
      <c r="VSU91" s="61"/>
      <c r="VSV91" s="61"/>
      <c r="VSW91" s="61"/>
      <c r="VSX91" s="61"/>
      <c r="VSY91" s="61"/>
      <c r="VSZ91" s="61"/>
      <c r="VTA91" s="61"/>
      <c r="VTB91" s="61"/>
      <c r="VTC91" s="61"/>
      <c r="VTD91" s="61"/>
      <c r="VTE91" s="61"/>
      <c r="VTF91" s="61"/>
      <c r="VTG91" s="61"/>
      <c r="VTH91" s="61"/>
      <c r="VTI91" s="61"/>
      <c r="VTJ91" s="61"/>
      <c r="VTK91" s="61"/>
      <c r="VTL91" s="61"/>
      <c r="VTM91" s="61"/>
      <c r="VTN91" s="61"/>
      <c r="VTO91" s="61"/>
      <c r="VTP91" s="61"/>
      <c r="VTQ91" s="61"/>
      <c r="VTR91" s="61"/>
      <c r="VTS91" s="61"/>
      <c r="VTT91" s="61"/>
      <c r="VTU91" s="61"/>
      <c r="VTV91" s="61"/>
      <c r="VTW91" s="61"/>
      <c r="VTX91" s="61"/>
      <c r="VTY91" s="61"/>
      <c r="VTZ91" s="61"/>
      <c r="VUA91" s="61"/>
      <c r="VUB91" s="61"/>
      <c r="VUC91" s="61"/>
      <c r="VUD91" s="61"/>
      <c r="VUE91" s="61"/>
      <c r="VUF91" s="61"/>
      <c r="VUG91" s="61"/>
      <c r="VUH91" s="61"/>
      <c r="VUI91" s="61"/>
      <c r="VUJ91" s="61"/>
      <c r="VUK91" s="61"/>
      <c r="VUL91" s="61"/>
      <c r="VUM91" s="61"/>
      <c r="VUN91" s="61"/>
      <c r="VUO91" s="61"/>
      <c r="VUP91" s="61"/>
      <c r="VUQ91" s="61"/>
      <c r="VUR91" s="61"/>
      <c r="VUS91" s="61"/>
      <c r="VUT91" s="61"/>
      <c r="VUU91" s="61"/>
      <c r="VUV91" s="61"/>
      <c r="VUW91" s="61"/>
      <c r="VUX91" s="61"/>
      <c r="VUY91" s="61"/>
      <c r="VUZ91" s="61"/>
      <c r="VVA91" s="61"/>
      <c r="VVB91" s="61"/>
      <c r="VVC91" s="61"/>
      <c r="VVD91" s="61"/>
      <c r="VVE91" s="61"/>
      <c r="VVF91" s="61"/>
      <c r="VVG91" s="61"/>
      <c r="VVH91" s="61"/>
      <c r="VVI91" s="61"/>
      <c r="VVJ91" s="61"/>
      <c r="VVK91" s="61"/>
      <c r="VVL91" s="61"/>
      <c r="VVM91" s="61"/>
      <c r="VVN91" s="61"/>
      <c r="VVO91" s="61"/>
      <c r="VVP91" s="61"/>
      <c r="VVQ91" s="61"/>
      <c r="VVR91" s="61"/>
      <c r="VVS91" s="61"/>
      <c r="VVT91" s="61"/>
      <c r="VVU91" s="61"/>
      <c r="VVV91" s="61"/>
      <c r="VVW91" s="61"/>
      <c r="VVX91" s="61"/>
      <c r="VVY91" s="61"/>
      <c r="VVZ91" s="61"/>
      <c r="VWA91" s="61"/>
      <c r="VWB91" s="61"/>
      <c r="VWC91" s="61"/>
      <c r="VWD91" s="61"/>
      <c r="VWE91" s="61"/>
      <c r="VWF91" s="61"/>
      <c r="VWG91" s="61"/>
      <c r="VWH91" s="61"/>
      <c r="VWI91" s="61"/>
      <c r="VWJ91" s="61"/>
      <c r="VWK91" s="61"/>
      <c r="VWL91" s="61"/>
      <c r="VWM91" s="61"/>
      <c r="VWN91" s="61"/>
      <c r="VWO91" s="61"/>
      <c r="VWP91" s="61"/>
      <c r="VWQ91" s="61"/>
      <c r="VWR91" s="61"/>
      <c r="VWS91" s="61"/>
      <c r="VWT91" s="61"/>
      <c r="VWU91" s="61"/>
      <c r="VWV91" s="61"/>
      <c r="VWW91" s="61"/>
      <c r="VWX91" s="61"/>
      <c r="VWY91" s="61"/>
      <c r="VWZ91" s="61"/>
      <c r="VXA91" s="61"/>
      <c r="VXB91" s="61"/>
      <c r="VXC91" s="61"/>
      <c r="VXD91" s="61"/>
      <c r="VXE91" s="61"/>
      <c r="VXF91" s="61"/>
      <c r="VXG91" s="61"/>
      <c r="VXH91" s="61"/>
      <c r="VXI91" s="61"/>
      <c r="VXJ91" s="61"/>
      <c r="VXK91" s="61"/>
      <c r="VXL91" s="61"/>
      <c r="VXM91" s="61"/>
      <c r="VXN91" s="61"/>
      <c r="VXO91" s="61"/>
      <c r="VXP91" s="61"/>
      <c r="VXQ91" s="61"/>
      <c r="VXR91" s="61"/>
      <c r="VXS91" s="61"/>
      <c r="VXT91" s="61"/>
      <c r="VXU91" s="61"/>
      <c r="VXV91" s="61"/>
      <c r="VXW91" s="61"/>
      <c r="VXX91" s="61"/>
      <c r="VXY91" s="61"/>
      <c r="VXZ91" s="61"/>
      <c r="VYA91" s="61"/>
      <c r="VYB91" s="61"/>
      <c r="VYC91" s="61"/>
      <c r="VYD91" s="61"/>
      <c r="VYE91" s="61"/>
      <c r="VYF91" s="61"/>
      <c r="VYG91" s="61"/>
      <c r="VYH91" s="61"/>
      <c r="VYI91" s="61"/>
      <c r="VYJ91" s="61"/>
      <c r="VYK91" s="61"/>
      <c r="VYL91" s="61"/>
      <c r="VYM91" s="61"/>
      <c r="VYN91" s="61"/>
      <c r="VYO91" s="61"/>
      <c r="VYP91" s="61"/>
      <c r="VYQ91" s="61"/>
      <c r="VYR91" s="61"/>
      <c r="VYS91" s="61"/>
      <c r="VYT91" s="61"/>
      <c r="VYU91" s="61"/>
      <c r="VYV91" s="61"/>
      <c r="VYW91" s="61"/>
      <c r="VYX91" s="61"/>
      <c r="VYY91" s="61"/>
      <c r="VYZ91" s="61"/>
      <c r="VZA91" s="61"/>
      <c r="VZB91" s="61"/>
      <c r="VZC91" s="61"/>
      <c r="VZD91" s="61"/>
      <c r="VZE91" s="61"/>
      <c r="VZF91" s="61"/>
      <c r="VZG91" s="61"/>
      <c r="VZH91" s="61"/>
      <c r="VZI91" s="61"/>
      <c r="VZJ91" s="61"/>
      <c r="VZK91" s="61"/>
      <c r="VZL91" s="61"/>
      <c r="VZM91" s="61"/>
      <c r="VZN91" s="61"/>
      <c r="VZO91" s="61"/>
      <c r="VZP91" s="61"/>
      <c r="VZQ91" s="61"/>
      <c r="VZR91" s="61"/>
      <c r="VZS91" s="61"/>
      <c r="VZT91" s="61"/>
      <c r="VZU91" s="61"/>
      <c r="VZV91" s="61"/>
      <c r="VZW91" s="61"/>
      <c r="VZX91" s="61"/>
      <c r="VZY91" s="61"/>
      <c r="VZZ91" s="61"/>
      <c r="WAA91" s="61"/>
      <c r="WAB91" s="61"/>
      <c r="WAC91" s="61"/>
      <c r="WAD91" s="61"/>
      <c r="WAE91" s="61"/>
      <c r="WAF91" s="61"/>
      <c r="WAG91" s="61"/>
      <c r="WAH91" s="61"/>
      <c r="WAI91" s="61"/>
      <c r="WAJ91" s="61"/>
      <c r="WAK91" s="61"/>
      <c r="WAL91" s="61"/>
      <c r="WAM91" s="61"/>
      <c r="WAN91" s="61"/>
      <c r="WAO91" s="61"/>
      <c r="WAP91" s="61"/>
      <c r="WAQ91" s="61"/>
      <c r="WAR91" s="61"/>
      <c r="WAS91" s="61"/>
      <c r="WAT91" s="61"/>
      <c r="WAU91" s="61"/>
      <c r="WAV91" s="61"/>
      <c r="WAW91" s="61"/>
      <c r="WAX91" s="61"/>
      <c r="WAY91" s="61"/>
      <c r="WAZ91" s="61"/>
      <c r="WBA91" s="61"/>
      <c r="WBB91" s="61"/>
      <c r="WBC91" s="61"/>
      <c r="WBD91" s="61"/>
      <c r="WBE91" s="61"/>
      <c r="WBF91" s="61"/>
      <c r="WBG91" s="61"/>
      <c r="WBH91" s="61"/>
      <c r="WBI91" s="61"/>
      <c r="WBJ91" s="61"/>
      <c r="WBK91" s="61"/>
      <c r="WBL91" s="61"/>
      <c r="WBM91" s="61"/>
      <c r="WBN91" s="61"/>
      <c r="WBO91" s="61"/>
      <c r="WBP91" s="61"/>
      <c r="WBQ91" s="61"/>
      <c r="WBR91" s="61"/>
      <c r="WBS91" s="61"/>
      <c r="WBT91" s="61"/>
      <c r="WBU91" s="61"/>
      <c r="WBV91" s="61"/>
      <c r="WBW91" s="61"/>
      <c r="WBX91" s="61"/>
      <c r="WBY91" s="61"/>
      <c r="WBZ91" s="61"/>
      <c r="WCA91" s="61"/>
      <c r="WCB91" s="61"/>
      <c r="WCC91" s="61"/>
      <c r="WCD91" s="61"/>
      <c r="WCE91" s="61"/>
      <c r="WCF91" s="61"/>
      <c r="WCG91" s="61"/>
      <c r="WCH91" s="61"/>
      <c r="WCI91" s="61"/>
      <c r="WCJ91" s="61"/>
      <c r="WCK91" s="61"/>
      <c r="WCL91" s="61"/>
      <c r="WCM91" s="61"/>
      <c r="WCN91" s="61"/>
      <c r="WCO91" s="61"/>
      <c r="WCP91" s="61"/>
      <c r="WCQ91" s="61"/>
      <c r="WCR91" s="61"/>
      <c r="WCS91" s="61"/>
      <c r="WCT91" s="61"/>
      <c r="WCU91" s="61"/>
      <c r="WCV91" s="61"/>
      <c r="WCW91" s="61"/>
      <c r="WCX91" s="61"/>
      <c r="WCY91" s="61"/>
      <c r="WCZ91" s="61"/>
      <c r="WDA91" s="61"/>
      <c r="WDB91" s="61"/>
      <c r="WDC91" s="61"/>
      <c r="WDD91" s="61"/>
      <c r="WDE91" s="61"/>
      <c r="WDF91" s="61"/>
      <c r="WDG91" s="61"/>
      <c r="WDH91" s="61"/>
      <c r="WDI91" s="61"/>
      <c r="WDJ91" s="61"/>
      <c r="WDK91" s="61"/>
      <c r="WDL91" s="61"/>
      <c r="WDM91" s="61"/>
      <c r="WDN91" s="61"/>
      <c r="WDO91" s="61"/>
      <c r="WDP91" s="61"/>
      <c r="WDQ91" s="61"/>
      <c r="WDR91" s="61"/>
      <c r="WDS91" s="61"/>
      <c r="WDT91" s="61"/>
      <c r="WDU91" s="61"/>
      <c r="WDV91" s="61"/>
      <c r="WDW91" s="61"/>
      <c r="WDX91" s="61"/>
      <c r="WDY91" s="61"/>
      <c r="WDZ91" s="61"/>
      <c r="WEA91" s="61"/>
      <c r="WEB91" s="61"/>
      <c r="WEC91" s="61"/>
      <c r="WED91" s="61"/>
      <c r="WEE91" s="61"/>
      <c r="WEF91" s="61"/>
      <c r="WEG91" s="61"/>
      <c r="WEH91" s="61"/>
      <c r="WEI91" s="61"/>
      <c r="WEJ91" s="61"/>
      <c r="WEK91" s="61"/>
      <c r="WEL91" s="61"/>
      <c r="WEM91" s="61"/>
      <c r="WEN91" s="61"/>
      <c r="WEO91" s="61"/>
      <c r="WEP91" s="61"/>
      <c r="WEQ91" s="61"/>
      <c r="WER91" s="61"/>
      <c r="WES91" s="61"/>
      <c r="WET91" s="61"/>
      <c r="WEU91" s="61"/>
      <c r="WEV91" s="61"/>
      <c r="WEW91" s="61"/>
      <c r="WEX91" s="61"/>
      <c r="WEY91" s="61"/>
      <c r="WEZ91" s="61"/>
      <c r="WFA91" s="61"/>
      <c r="WFB91" s="61"/>
      <c r="WFC91" s="61"/>
      <c r="WFD91" s="61"/>
      <c r="WFE91" s="61"/>
      <c r="WFF91" s="61"/>
      <c r="WFG91" s="61"/>
      <c r="WFH91" s="61"/>
      <c r="WFI91" s="61"/>
      <c r="WFJ91" s="61"/>
      <c r="WFK91" s="61"/>
      <c r="WFL91" s="61"/>
      <c r="WFM91" s="61"/>
      <c r="WFN91" s="61"/>
      <c r="WFO91" s="61"/>
      <c r="WFP91" s="61"/>
      <c r="WFQ91" s="61"/>
      <c r="WFR91" s="61"/>
      <c r="WFS91" s="61"/>
      <c r="WFT91" s="61"/>
      <c r="WFU91" s="61"/>
      <c r="WFV91" s="61"/>
      <c r="WFW91" s="61"/>
      <c r="WFX91" s="61"/>
      <c r="WFY91" s="61"/>
      <c r="WFZ91" s="61"/>
      <c r="WGA91" s="61"/>
      <c r="WGB91" s="61"/>
      <c r="WGC91" s="61"/>
      <c r="WGD91" s="61"/>
      <c r="WGE91" s="61"/>
      <c r="WGF91" s="61"/>
      <c r="WGG91" s="61"/>
      <c r="WGH91" s="61"/>
      <c r="WGI91" s="61"/>
      <c r="WGJ91" s="61"/>
      <c r="WGK91" s="61"/>
      <c r="WGL91" s="61"/>
      <c r="WGM91" s="61"/>
      <c r="WGN91" s="61"/>
      <c r="WGO91" s="61"/>
      <c r="WGP91" s="61"/>
      <c r="WGQ91" s="61"/>
      <c r="WGR91" s="61"/>
      <c r="WGS91" s="61"/>
      <c r="WGT91" s="61"/>
      <c r="WGU91" s="61"/>
      <c r="WGV91" s="61"/>
      <c r="WGW91" s="61"/>
      <c r="WGX91" s="61"/>
      <c r="WGY91" s="61"/>
      <c r="WGZ91" s="61"/>
      <c r="WHA91" s="61"/>
      <c r="WHB91" s="61"/>
      <c r="WHC91" s="61"/>
      <c r="WHD91" s="61"/>
      <c r="WHE91" s="61"/>
      <c r="WHF91" s="61"/>
      <c r="WHG91" s="61"/>
      <c r="WHH91" s="61"/>
      <c r="WHI91" s="61"/>
      <c r="WHJ91" s="61"/>
      <c r="WHK91" s="61"/>
      <c r="WHL91" s="61"/>
      <c r="WHM91" s="61"/>
      <c r="WHN91" s="61"/>
      <c r="WHO91" s="61"/>
      <c r="WHP91" s="61"/>
      <c r="WHQ91" s="61"/>
      <c r="WHR91" s="61"/>
      <c r="WHS91" s="61"/>
      <c r="WHT91" s="61"/>
      <c r="WHU91" s="61"/>
      <c r="WHV91" s="61"/>
      <c r="WHW91" s="61"/>
      <c r="WHX91" s="61"/>
      <c r="WHY91" s="61"/>
      <c r="WHZ91" s="61"/>
      <c r="WIA91" s="61"/>
      <c r="WIB91" s="61"/>
      <c r="WIC91" s="61"/>
      <c r="WID91" s="61"/>
      <c r="WIE91" s="61"/>
      <c r="WIF91" s="61"/>
      <c r="WIG91" s="61"/>
      <c r="WIH91" s="61"/>
      <c r="WII91" s="61"/>
      <c r="WIJ91" s="61"/>
      <c r="WIK91" s="61"/>
      <c r="WIL91" s="61"/>
      <c r="WIM91" s="61"/>
      <c r="WIN91" s="61"/>
      <c r="WIO91" s="61"/>
      <c r="WIP91" s="61"/>
      <c r="WIQ91" s="61"/>
      <c r="WIR91" s="61"/>
      <c r="WIS91" s="61"/>
      <c r="WIT91" s="61"/>
      <c r="WIU91" s="61"/>
      <c r="WIV91" s="61"/>
      <c r="WIW91" s="61"/>
      <c r="WIX91" s="61"/>
      <c r="WIY91" s="61"/>
      <c r="WIZ91" s="61"/>
      <c r="WJA91" s="61"/>
      <c r="WJB91" s="61"/>
      <c r="WJC91" s="61"/>
      <c r="WJD91" s="61"/>
      <c r="WJE91" s="61"/>
      <c r="WJF91" s="61"/>
      <c r="WJG91" s="61"/>
      <c r="WJH91" s="61"/>
      <c r="WJI91" s="61"/>
      <c r="WJJ91" s="61"/>
      <c r="WJK91" s="61"/>
      <c r="WJL91" s="61"/>
      <c r="WJM91" s="61"/>
      <c r="WJN91" s="61"/>
      <c r="WJO91" s="61"/>
      <c r="WJP91" s="61"/>
      <c r="WJQ91" s="61"/>
      <c r="WJR91" s="61"/>
      <c r="WJS91" s="61"/>
      <c r="WJT91" s="61"/>
      <c r="WJU91" s="61"/>
      <c r="WJV91" s="61"/>
      <c r="WJW91" s="61"/>
      <c r="WJX91" s="61"/>
      <c r="WJY91" s="61"/>
      <c r="WJZ91" s="61"/>
      <c r="WKA91" s="61"/>
      <c r="WKB91" s="61"/>
      <c r="WKC91" s="61"/>
      <c r="WKD91" s="61"/>
      <c r="WKE91" s="61"/>
      <c r="WKF91" s="61"/>
      <c r="WKG91" s="61"/>
      <c r="WKH91" s="61"/>
      <c r="WKI91" s="61"/>
      <c r="WKJ91" s="61"/>
      <c r="WKK91" s="61"/>
      <c r="WKL91" s="61"/>
      <c r="WKM91" s="61"/>
      <c r="WKN91" s="61"/>
      <c r="WKO91" s="61"/>
      <c r="WKP91" s="61"/>
      <c r="WKQ91" s="61"/>
      <c r="WKR91" s="61"/>
      <c r="WKS91" s="61"/>
      <c r="WKT91" s="61"/>
      <c r="WKU91" s="61"/>
      <c r="WKV91" s="61"/>
      <c r="WKW91" s="61"/>
      <c r="WKX91" s="61"/>
      <c r="WKY91" s="61"/>
      <c r="WKZ91" s="61"/>
      <c r="WLA91" s="61"/>
      <c r="WLB91" s="61"/>
      <c r="WLC91" s="61"/>
      <c r="WLD91" s="61"/>
      <c r="WLE91" s="61"/>
      <c r="WLF91" s="61"/>
      <c r="WLG91" s="61"/>
      <c r="WLH91" s="61"/>
      <c r="WLI91" s="61"/>
      <c r="WLJ91" s="61"/>
      <c r="WLK91" s="61"/>
      <c r="WLL91" s="61"/>
      <c r="WLM91" s="61"/>
      <c r="WLN91" s="61"/>
      <c r="WLO91" s="61"/>
      <c r="WLP91" s="61"/>
      <c r="WLQ91" s="61"/>
      <c r="WLR91" s="61"/>
      <c r="WLS91" s="61"/>
      <c r="WLT91" s="61"/>
      <c r="WLU91" s="61"/>
      <c r="WLV91" s="61"/>
      <c r="WLW91" s="61"/>
      <c r="WLX91" s="61"/>
      <c r="WLY91" s="61"/>
      <c r="WLZ91" s="61"/>
      <c r="WMA91" s="61"/>
      <c r="WMB91" s="61"/>
      <c r="WMC91" s="61"/>
      <c r="WMD91" s="61"/>
      <c r="WME91" s="61"/>
      <c r="WMF91" s="61"/>
      <c r="WMG91" s="61"/>
      <c r="WMH91" s="61"/>
      <c r="WMI91" s="61"/>
      <c r="WMJ91" s="61"/>
      <c r="WMK91" s="61"/>
      <c r="WML91" s="61"/>
      <c r="WMM91" s="61"/>
      <c r="WMN91" s="61"/>
      <c r="WMO91" s="61"/>
      <c r="WMP91" s="61"/>
      <c r="WMQ91" s="61"/>
      <c r="WMR91" s="61"/>
      <c r="WMS91" s="61"/>
      <c r="WMT91" s="61"/>
      <c r="WMU91" s="61"/>
      <c r="WMV91" s="61"/>
      <c r="WMW91" s="61"/>
      <c r="WMX91" s="61"/>
      <c r="WMY91" s="61"/>
      <c r="WMZ91" s="61"/>
      <c r="WNA91" s="61"/>
      <c r="WNB91" s="61"/>
      <c r="WNC91" s="61"/>
      <c r="WND91" s="61"/>
      <c r="WNE91" s="61"/>
      <c r="WNF91" s="61"/>
      <c r="WNG91" s="61"/>
      <c r="WNH91" s="61"/>
      <c r="WNI91" s="61"/>
      <c r="WNJ91" s="61"/>
      <c r="WNK91" s="61"/>
      <c r="WNL91" s="61"/>
      <c r="WNM91" s="61"/>
      <c r="WNN91" s="61"/>
      <c r="WNO91" s="61"/>
      <c r="WNP91" s="61"/>
      <c r="WNQ91" s="61"/>
      <c r="WNR91" s="61"/>
      <c r="WNS91" s="61"/>
      <c r="WNT91" s="61"/>
      <c r="WNU91" s="61"/>
      <c r="WNV91" s="61"/>
      <c r="WNW91" s="61"/>
      <c r="WNX91" s="61"/>
      <c r="WNY91" s="61"/>
      <c r="WNZ91" s="61"/>
      <c r="WOA91" s="61"/>
      <c r="WOB91" s="61"/>
      <c r="WOC91" s="61"/>
      <c r="WOD91" s="61"/>
      <c r="WOE91" s="61"/>
      <c r="WOF91" s="61"/>
      <c r="WOG91" s="61"/>
      <c r="WOH91" s="61"/>
      <c r="WOI91" s="61"/>
      <c r="WOJ91" s="61"/>
      <c r="WOK91" s="61"/>
      <c r="WOL91" s="61"/>
      <c r="WOM91" s="61"/>
      <c r="WON91" s="61"/>
      <c r="WOO91" s="61"/>
      <c r="WOP91" s="61"/>
      <c r="WOQ91" s="61"/>
      <c r="WOR91" s="61"/>
      <c r="WOS91" s="61"/>
      <c r="WOT91" s="61"/>
      <c r="WOU91" s="61"/>
      <c r="WOV91" s="61"/>
      <c r="WOW91" s="61"/>
      <c r="WOX91" s="61"/>
      <c r="WOY91" s="61"/>
      <c r="WOZ91" s="61"/>
      <c r="WPA91" s="61"/>
      <c r="WPB91" s="61"/>
      <c r="WPC91" s="61"/>
      <c r="WPD91" s="61"/>
      <c r="WPE91" s="61"/>
      <c r="WPF91" s="61"/>
      <c r="WPG91" s="61"/>
      <c r="WPH91" s="61"/>
      <c r="WPI91" s="61"/>
      <c r="WPJ91" s="61"/>
      <c r="WPK91" s="61"/>
      <c r="WPL91" s="61"/>
      <c r="WPM91" s="61"/>
      <c r="WPN91" s="61"/>
      <c r="WPO91" s="61"/>
      <c r="WPP91" s="61"/>
      <c r="WPQ91" s="61"/>
      <c r="WPR91" s="61"/>
      <c r="WPS91" s="61"/>
      <c r="WPT91" s="61"/>
      <c r="WPU91" s="61"/>
      <c r="WPV91" s="61"/>
      <c r="WPW91" s="61"/>
      <c r="WPX91" s="61"/>
      <c r="WPY91" s="61"/>
      <c r="WPZ91" s="61"/>
      <c r="WQA91" s="61"/>
      <c r="WQB91" s="61"/>
      <c r="WQC91" s="61"/>
      <c r="WQD91" s="61"/>
      <c r="WQE91" s="61"/>
      <c r="WQF91" s="61"/>
      <c r="WQG91" s="61"/>
      <c r="WQH91" s="61"/>
      <c r="WQI91" s="61"/>
      <c r="WQJ91" s="61"/>
      <c r="WQK91" s="61"/>
      <c r="WQL91" s="61"/>
      <c r="WQM91" s="61"/>
      <c r="WQN91" s="61"/>
      <c r="WQO91" s="61"/>
      <c r="WQP91" s="61"/>
      <c r="WQQ91" s="61"/>
      <c r="WQR91" s="61"/>
      <c r="WQS91" s="61"/>
      <c r="WQT91" s="61"/>
      <c r="WQU91" s="61"/>
      <c r="WQV91" s="61"/>
      <c r="WQW91" s="61"/>
      <c r="WQX91" s="61"/>
      <c r="WQY91" s="61"/>
      <c r="WQZ91" s="61"/>
      <c r="WRA91" s="61"/>
      <c r="WRB91" s="61"/>
      <c r="WRC91" s="61"/>
      <c r="WRD91" s="61"/>
      <c r="WRE91" s="61"/>
      <c r="WRF91" s="61"/>
      <c r="WRG91" s="61"/>
      <c r="WRH91" s="61"/>
      <c r="WRI91" s="61"/>
      <c r="WRJ91" s="61"/>
      <c r="WRK91" s="61"/>
      <c r="WRL91" s="61"/>
      <c r="WRM91" s="61"/>
      <c r="WRN91" s="61"/>
      <c r="WRO91" s="61"/>
      <c r="WRP91" s="61"/>
      <c r="WRQ91" s="61"/>
      <c r="WRR91" s="61"/>
      <c r="WRS91" s="61"/>
      <c r="WRT91" s="61"/>
      <c r="WRU91" s="61"/>
      <c r="WRV91" s="61"/>
      <c r="WRW91" s="61"/>
      <c r="WRX91" s="61"/>
      <c r="WRY91" s="61"/>
      <c r="WRZ91" s="61"/>
      <c r="WSA91" s="61"/>
      <c r="WSB91" s="61"/>
      <c r="WSC91" s="61"/>
      <c r="WSD91" s="61"/>
      <c r="WSE91" s="61"/>
      <c r="WSF91" s="61"/>
      <c r="WSG91" s="61"/>
      <c r="WSH91" s="61"/>
      <c r="WSI91" s="61"/>
      <c r="WSJ91" s="61"/>
      <c r="WSK91" s="61"/>
      <c r="WSL91" s="61"/>
      <c r="WSM91" s="61"/>
      <c r="WSN91" s="61"/>
      <c r="WSO91" s="61"/>
      <c r="WSP91" s="61"/>
      <c r="WSQ91" s="61"/>
      <c r="WSR91" s="61"/>
      <c r="WSS91" s="61"/>
      <c r="WST91" s="61"/>
      <c r="WSU91" s="61"/>
      <c r="WSV91" s="61"/>
      <c r="WSW91" s="61"/>
      <c r="WSX91" s="61"/>
      <c r="WSY91" s="61"/>
      <c r="WSZ91" s="61"/>
      <c r="WTA91" s="61"/>
      <c r="WTB91" s="61"/>
      <c r="WTC91" s="61"/>
      <c r="WTD91" s="61"/>
      <c r="WTE91" s="61"/>
      <c r="WTF91" s="61"/>
      <c r="WTG91" s="61"/>
      <c r="WTH91" s="61"/>
      <c r="WTI91" s="61"/>
      <c r="WTJ91" s="61"/>
      <c r="WTK91" s="61"/>
      <c r="WTL91" s="61"/>
      <c r="WTM91" s="61"/>
      <c r="WTN91" s="61"/>
      <c r="WTO91" s="61"/>
      <c r="WTP91" s="61"/>
      <c r="WTQ91" s="61"/>
      <c r="WTR91" s="61"/>
      <c r="WTS91" s="61"/>
      <c r="WTT91" s="61"/>
      <c r="WTU91" s="61"/>
      <c r="WTV91" s="61"/>
      <c r="WTW91" s="61"/>
      <c r="WTX91" s="61"/>
      <c r="WTY91" s="61"/>
      <c r="WTZ91" s="61"/>
      <c r="WUA91" s="61"/>
      <c r="WUB91" s="61"/>
      <c r="WUC91" s="61"/>
      <c r="WUD91" s="61"/>
      <c r="WUE91" s="61"/>
      <c r="WUF91" s="61"/>
      <c r="WUG91" s="61"/>
      <c r="WUH91" s="61"/>
      <c r="WUI91" s="61"/>
      <c r="WUJ91" s="61"/>
      <c r="WUK91" s="61"/>
      <c r="WUL91" s="61"/>
      <c r="WUM91" s="61"/>
      <c r="WUN91" s="61"/>
      <c r="WUO91" s="61"/>
      <c r="WUP91" s="61"/>
      <c r="WUQ91" s="61"/>
      <c r="WUR91" s="61"/>
      <c r="WUS91" s="61"/>
      <c r="WUT91" s="61"/>
      <c r="WUU91" s="61"/>
      <c r="WUV91" s="61"/>
      <c r="WUW91" s="61"/>
      <c r="WUX91" s="61"/>
      <c r="WUY91" s="61"/>
      <c r="WUZ91" s="61"/>
      <c r="WVA91" s="61"/>
      <c r="WVB91" s="61"/>
      <c r="WVC91" s="61"/>
      <c r="WVD91" s="61"/>
      <c r="WVE91" s="61"/>
      <c r="WVF91" s="61"/>
      <c r="WVG91" s="61"/>
      <c r="WVH91" s="61"/>
      <c r="WVI91" s="61"/>
      <c r="WVJ91" s="61"/>
      <c r="WVK91" s="61"/>
      <c r="WVL91" s="61"/>
      <c r="WVM91" s="61"/>
      <c r="WVN91" s="61"/>
      <c r="WVO91" s="61"/>
      <c r="WVP91" s="61"/>
      <c r="WVQ91" s="61"/>
      <c r="WVR91" s="61"/>
      <c r="WVS91" s="61"/>
      <c r="WVT91" s="61"/>
      <c r="WVU91" s="61"/>
      <c r="WVV91" s="61"/>
      <c r="WVW91" s="61"/>
      <c r="WVX91" s="61"/>
      <c r="WVY91" s="61"/>
      <c r="WVZ91" s="61"/>
      <c r="WWA91" s="61"/>
      <c r="WWB91" s="61"/>
      <c r="WWC91" s="61"/>
      <c r="WWD91" s="61"/>
      <c r="WWE91" s="61"/>
      <c r="WWF91" s="61"/>
      <c r="WWG91" s="61"/>
      <c r="WWH91" s="61"/>
      <c r="WWI91" s="61"/>
      <c r="WWJ91" s="61"/>
      <c r="WWK91" s="61"/>
      <c r="WWL91" s="61"/>
      <c r="WWM91" s="61"/>
      <c r="WWN91" s="61"/>
      <c r="WWO91" s="61"/>
      <c r="WWP91" s="61"/>
      <c r="WWQ91" s="61"/>
      <c r="WWR91" s="61"/>
      <c r="WWS91" s="61"/>
      <c r="WWT91" s="61"/>
      <c r="WWU91" s="61"/>
      <c r="WWV91" s="61"/>
      <c r="WWW91" s="61"/>
      <c r="WWX91" s="61"/>
      <c r="WWY91" s="61"/>
      <c r="WWZ91" s="61"/>
      <c r="WXA91" s="61"/>
      <c r="WXB91" s="61"/>
      <c r="WXC91" s="61"/>
      <c r="WXD91" s="61"/>
      <c r="WXE91" s="61"/>
      <c r="WXF91" s="61"/>
      <c r="WXG91" s="61"/>
      <c r="WXH91" s="61"/>
      <c r="WXI91" s="61"/>
      <c r="WXJ91" s="61"/>
      <c r="WXK91" s="61"/>
      <c r="WXL91" s="61"/>
      <c r="WXM91" s="61"/>
      <c r="WXN91" s="61"/>
      <c r="WXO91" s="61"/>
      <c r="WXP91" s="61"/>
      <c r="WXQ91" s="61"/>
      <c r="WXR91" s="61"/>
      <c r="WXS91" s="61"/>
      <c r="WXT91" s="61"/>
      <c r="WXU91" s="61"/>
      <c r="WXV91" s="61"/>
      <c r="WXW91" s="61"/>
      <c r="WXX91" s="61"/>
      <c r="WXY91" s="61"/>
      <c r="WXZ91" s="61"/>
      <c r="WYA91" s="61"/>
      <c r="WYB91" s="61"/>
      <c r="WYC91" s="61"/>
      <c r="WYD91" s="61"/>
      <c r="WYE91" s="61"/>
      <c r="WYF91" s="61"/>
      <c r="WYG91" s="61"/>
      <c r="WYH91" s="61"/>
      <c r="WYI91" s="61"/>
      <c r="WYJ91" s="61"/>
      <c r="WYK91" s="61"/>
      <c r="WYL91" s="61"/>
      <c r="WYM91" s="61"/>
      <c r="WYN91" s="61"/>
      <c r="WYO91" s="61"/>
      <c r="WYP91" s="61"/>
      <c r="WYQ91" s="61"/>
      <c r="WYR91" s="61"/>
      <c r="WYS91" s="61"/>
      <c r="WYT91" s="61"/>
      <c r="WYU91" s="61"/>
      <c r="WYV91" s="61"/>
      <c r="WYW91" s="61"/>
      <c r="WYX91" s="61"/>
      <c r="WYY91" s="61"/>
      <c r="WYZ91" s="61"/>
      <c r="WZA91" s="61"/>
      <c r="WZB91" s="61"/>
      <c r="WZC91" s="61"/>
      <c r="WZD91" s="61"/>
      <c r="WZE91" s="61"/>
      <c r="WZF91" s="61"/>
      <c r="WZG91" s="61"/>
      <c r="WZH91" s="61"/>
      <c r="WZI91" s="61"/>
      <c r="WZJ91" s="61"/>
      <c r="WZK91" s="61"/>
      <c r="WZL91" s="61"/>
      <c r="WZM91" s="61"/>
      <c r="WZN91" s="61"/>
      <c r="WZO91" s="61"/>
      <c r="WZP91" s="61"/>
      <c r="WZQ91" s="61"/>
      <c r="WZR91" s="61"/>
      <c r="WZS91" s="61"/>
      <c r="WZT91" s="61"/>
      <c r="WZU91" s="61"/>
      <c r="WZV91" s="61"/>
      <c r="WZW91" s="61"/>
      <c r="WZX91" s="61"/>
      <c r="WZY91" s="61"/>
      <c r="WZZ91" s="61"/>
      <c r="XAA91" s="61"/>
      <c r="XAB91" s="61"/>
      <c r="XAC91" s="61"/>
      <c r="XAD91" s="61"/>
      <c r="XAE91" s="61"/>
      <c r="XAF91" s="61"/>
      <c r="XAG91" s="61"/>
      <c r="XAH91" s="61"/>
      <c r="XAI91" s="61"/>
      <c r="XAJ91" s="61"/>
      <c r="XAK91" s="61"/>
      <c r="XAL91" s="61"/>
      <c r="XAM91" s="61"/>
      <c r="XAN91" s="61"/>
      <c r="XAO91" s="61"/>
      <c r="XAP91" s="61"/>
      <c r="XAQ91" s="61"/>
      <c r="XAR91" s="61"/>
      <c r="XAS91" s="61"/>
      <c r="XAT91" s="61"/>
      <c r="XAU91" s="61"/>
      <c r="XAV91" s="61"/>
      <c r="XAW91" s="61"/>
      <c r="XAX91" s="61"/>
      <c r="XAY91" s="61"/>
      <c r="XAZ91" s="61"/>
      <c r="XBA91" s="61"/>
      <c r="XBB91" s="61"/>
      <c r="XBC91" s="61"/>
      <c r="XBD91" s="61"/>
      <c r="XBE91" s="61"/>
      <c r="XBF91" s="61"/>
      <c r="XBG91" s="61"/>
      <c r="XBH91" s="61"/>
      <c r="XBI91" s="61"/>
      <c r="XBJ91" s="61"/>
      <c r="XBK91" s="61"/>
      <c r="XBL91" s="61"/>
      <c r="XBM91" s="61"/>
      <c r="XBN91" s="61"/>
      <c r="XBO91" s="61"/>
      <c r="XBP91" s="61"/>
      <c r="XBQ91" s="61"/>
      <c r="XBR91" s="61"/>
      <c r="XBS91" s="61"/>
      <c r="XBT91" s="61"/>
      <c r="XBU91" s="61"/>
      <c r="XBV91" s="61"/>
      <c r="XBW91" s="61"/>
      <c r="XBX91" s="61"/>
      <c r="XBY91" s="61"/>
      <c r="XBZ91" s="61"/>
      <c r="XCA91" s="61"/>
      <c r="XCB91" s="61"/>
      <c r="XCC91" s="61"/>
      <c r="XCD91" s="61"/>
      <c r="XCE91" s="61"/>
      <c r="XCF91" s="61"/>
      <c r="XCG91" s="61"/>
      <c r="XCH91" s="61"/>
      <c r="XCI91" s="61"/>
      <c r="XCJ91" s="61"/>
      <c r="XCK91" s="61"/>
      <c r="XCL91" s="61"/>
      <c r="XCM91" s="61"/>
      <c r="XCN91" s="61"/>
      <c r="XCO91" s="61"/>
      <c r="XCP91" s="61"/>
      <c r="XCQ91" s="61"/>
      <c r="XCR91" s="61"/>
      <c r="XCS91" s="61"/>
      <c r="XCT91" s="61"/>
      <c r="XCU91" s="61"/>
      <c r="XCV91" s="61"/>
      <c r="XCW91" s="61"/>
      <c r="XCX91" s="61"/>
      <c r="XCY91" s="61"/>
      <c r="XCZ91" s="61"/>
    </row>
    <row r="92" spans="2:16328" s="61" customFormat="1" x14ac:dyDescent="0.35">
      <c r="B92" s="61" t="s">
        <v>123</v>
      </c>
      <c r="D92" s="63">
        <f ca="1">IFERROR(D90/C90-1,"na")</f>
        <v>-0.13051363180148889</v>
      </c>
      <c r="E92" s="63">
        <f t="shared" ref="E92:M92" ca="1" si="30">IFERROR(E90/D90-1,"na")</f>
        <v>0.62066178471801559</v>
      </c>
      <c r="F92" s="63">
        <f t="shared" ca="1" si="30"/>
        <v>0.29802041046582972</v>
      </c>
      <c r="G92" s="63">
        <f t="shared" ca="1" si="30"/>
        <v>0.21219076859016273</v>
      </c>
      <c r="H92" s="63">
        <f t="shared" ca="1" si="30"/>
        <v>7.2258502261862922E-2</v>
      </c>
      <c r="I92" s="63">
        <f t="shared" ca="1" si="30"/>
        <v>0.16194527900331224</v>
      </c>
      <c r="J92" s="63">
        <f t="shared" ca="1" si="30"/>
        <v>0.1196460265579693</v>
      </c>
      <c r="K92" s="63">
        <f t="shared" ca="1" si="30"/>
        <v>5.5932263907157775E-2</v>
      </c>
      <c r="L92" s="63">
        <f ca="1">IFERROR(L90/K90-1,"na")</f>
        <v>5.5994762871429682E-2</v>
      </c>
      <c r="M92" s="63">
        <f t="shared" ca="1" si="30"/>
        <v>-8.0001728398889194E-2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  <c r="AQH92"/>
      <c r="AQI92"/>
      <c r="AQJ92"/>
      <c r="AQK92"/>
      <c r="AQL92"/>
      <c r="AQM92"/>
      <c r="AQN92"/>
      <c r="AQO92"/>
      <c r="AQP92"/>
      <c r="AQQ92"/>
      <c r="AQR92"/>
      <c r="AQS92"/>
      <c r="AQT92"/>
      <c r="AQU92"/>
      <c r="AQV92"/>
      <c r="AQW92"/>
      <c r="AQX92"/>
      <c r="AQY92"/>
      <c r="AQZ92"/>
      <c r="ARA92"/>
      <c r="ARB92"/>
      <c r="ARC92"/>
      <c r="ARD92"/>
      <c r="ARE92"/>
      <c r="ARF92"/>
      <c r="ARG92"/>
      <c r="ARH92"/>
      <c r="ARI92"/>
      <c r="ARJ92"/>
      <c r="ARK92"/>
      <c r="ARL92"/>
      <c r="ARM92"/>
      <c r="ARN92"/>
      <c r="ARO92"/>
      <c r="ARP92"/>
      <c r="ARQ92"/>
      <c r="ARR92"/>
      <c r="ARS92"/>
      <c r="ART92"/>
      <c r="ARU92"/>
      <c r="ARV92"/>
      <c r="ARW92"/>
      <c r="ARX92"/>
      <c r="ARY92"/>
      <c r="ARZ92"/>
      <c r="ASA92"/>
      <c r="ASB92"/>
      <c r="ASC92"/>
      <c r="ASD92"/>
      <c r="ASE92"/>
      <c r="ASF92"/>
      <c r="ASG92"/>
      <c r="ASH92"/>
      <c r="ASI92"/>
      <c r="ASJ92"/>
      <c r="ASK92"/>
      <c r="ASL92"/>
      <c r="ASM92"/>
      <c r="ASN92"/>
      <c r="ASO92"/>
      <c r="ASP92"/>
      <c r="ASQ92"/>
      <c r="ASR92"/>
      <c r="ASS92"/>
      <c r="AST92"/>
      <c r="ASU92"/>
      <c r="ASV92"/>
      <c r="ASW92"/>
      <c r="ASX92"/>
      <c r="ASY92"/>
      <c r="ASZ92"/>
      <c r="ATA92"/>
      <c r="ATB92"/>
      <c r="ATC92"/>
      <c r="ATD92"/>
      <c r="ATE92"/>
      <c r="ATF92"/>
      <c r="ATG92"/>
      <c r="ATH92"/>
      <c r="ATI92"/>
      <c r="ATJ92"/>
      <c r="ATK92"/>
      <c r="ATL92"/>
      <c r="ATM92"/>
      <c r="ATN92"/>
      <c r="ATO92"/>
      <c r="ATP92"/>
      <c r="ATQ92"/>
      <c r="ATR92"/>
      <c r="ATS92"/>
      <c r="ATT92"/>
      <c r="ATU92"/>
      <c r="ATV92"/>
      <c r="ATW92"/>
      <c r="ATX92"/>
      <c r="ATY92"/>
      <c r="ATZ92"/>
      <c r="AUA92"/>
      <c r="AUB92"/>
      <c r="AUC92"/>
      <c r="AUD92"/>
      <c r="AUE92"/>
      <c r="AUF92"/>
      <c r="AUG92"/>
      <c r="AUH92"/>
      <c r="AUI92"/>
      <c r="AUJ92"/>
      <c r="AUK92"/>
      <c r="AUL92"/>
      <c r="AUM92"/>
      <c r="AUN92"/>
      <c r="AUO92"/>
      <c r="AUP92"/>
      <c r="AUQ92"/>
      <c r="AUR92"/>
      <c r="AUS92"/>
      <c r="AUT92"/>
      <c r="AUU92"/>
      <c r="AUV92"/>
      <c r="AUW92"/>
      <c r="AUX92"/>
      <c r="AUY92"/>
      <c r="AUZ92"/>
      <c r="AVA92"/>
      <c r="AVB92"/>
      <c r="AVC92"/>
      <c r="AVD92"/>
      <c r="AVE92"/>
      <c r="AVF92"/>
      <c r="AVG92"/>
      <c r="AVH92"/>
      <c r="AVI92"/>
      <c r="AVJ92"/>
      <c r="AVK92"/>
      <c r="AVL92"/>
      <c r="AVM92"/>
      <c r="AVN92"/>
      <c r="AVO92"/>
      <c r="AVP92"/>
      <c r="AVQ92"/>
      <c r="AVR92"/>
      <c r="AVS92"/>
      <c r="AVT92"/>
      <c r="AVU92"/>
      <c r="AVV92"/>
      <c r="AVW92"/>
      <c r="AVX92"/>
      <c r="AVY92"/>
      <c r="AVZ92"/>
      <c r="AWA92"/>
      <c r="AWB92"/>
      <c r="AWC92"/>
      <c r="AWD92"/>
      <c r="AWE92"/>
      <c r="AWF92"/>
      <c r="AWG92"/>
      <c r="AWH92"/>
      <c r="AWI92"/>
      <c r="AWJ92"/>
      <c r="AWK92"/>
      <c r="AWL92"/>
      <c r="AWM92"/>
      <c r="AWN92"/>
      <c r="AWO92"/>
      <c r="AWP92"/>
      <c r="AWQ92"/>
      <c r="AWR92"/>
      <c r="AWS92"/>
      <c r="AWT92"/>
      <c r="AWU92"/>
      <c r="AWV92"/>
      <c r="AWW92"/>
      <c r="AWX92"/>
      <c r="AWY92"/>
      <c r="AWZ92"/>
      <c r="AXA92"/>
      <c r="AXB92"/>
      <c r="AXC92"/>
      <c r="AXD92"/>
      <c r="AXE92"/>
      <c r="AXF92"/>
      <c r="AXG92"/>
      <c r="AXH92"/>
      <c r="AXI92"/>
      <c r="AXJ92"/>
      <c r="AXK92"/>
      <c r="AXL92"/>
      <c r="AXM92"/>
      <c r="AXN92"/>
      <c r="AXO92"/>
      <c r="AXP92"/>
      <c r="AXQ92"/>
      <c r="AXR92"/>
      <c r="AXS92"/>
      <c r="AXT92"/>
      <c r="AXU92"/>
      <c r="AXV92"/>
      <c r="AXW92"/>
      <c r="AXX92"/>
      <c r="AXY92"/>
      <c r="AXZ92"/>
      <c r="AYA92"/>
      <c r="AYB92"/>
      <c r="AYC92"/>
      <c r="AYD92"/>
      <c r="AYE92"/>
      <c r="AYF92"/>
      <c r="AYG92"/>
      <c r="AYH92"/>
      <c r="AYI92"/>
      <c r="AYJ92"/>
      <c r="AYK92"/>
      <c r="AYL92"/>
      <c r="AYM92"/>
      <c r="AYN92"/>
      <c r="AYO92"/>
      <c r="AYP92"/>
      <c r="AYQ92"/>
      <c r="AYR92"/>
      <c r="AYS92"/>
      <c r="AYT92"/>
      <c r="AYU92"/>
      <c r="AYV92"/>
      <c r="AYW92"/>
      <c r="AYX92"/>
      <c r="AYY92"/>
      <c r="AYZ92"/>
      <c r="AZA92"/>
      <c r="AZB92"/>
      <c r="AZC92"/>
      <c r="AZD92"/>
      <c r="AZE92"/>
      <c r="AZF92"/>
      <c r="AZG92"/>
      <c r="AZH92"/>
      <c r="AZI92"/>
      <c r="AZJ92"/>
      <c r="AZK92"/>
      <c r="AZL92"/>
      <c r="AZM92"/>
      <c r="AZN92"/>
      <c r="AZO92"/>
      <c r="AZP92"/>
      <c r="AZQ92"/>
      <c r="AZR92"/>
      <c r="AZS92"/>
      <c r="AZT92"/>
      <c r="AZU92"/>
      <c r="AZV92"/>
      <c r="AZW92"/>
      <c r="AZX92"/>
      <c r="AZY92"/>
      <c r="AZZ92"/>
      <c r="BAA92"/>
      <c r="BAB92"/>
      <c r="BAC92"/>
      <c r="BAD92"/>
      <c r="BAE92"/>
      <c r="BAF92"/>
      <c r="BAG92"/>
      <c r="BAH92"/>
      <c r="BAI92"/>
      <c r="BAJ92"/>
      <c r="BAK92"/>
      <c r="BAL92"/>
      <c r="BAM92"/>
      <c r="BAN92"/>
      <c r="BAO92"/>
      <c r="BAP92"/>
      <c r="BAQ92"/>
      <c r="BAR92"/>
      <c r="BAS92"/>
      <c r="BAT92"/>
      <c r="BAU92"/>
      <c r="BAV92"/>
      <c r="BAW92"/>
      <c r="BAX92"/>
      <c r="BAY92"/>
      <c r="BAZ92"/>
      <c r="BBA92"/>
      <c r="BBB92"/>
      <c r="BBC92"/>
      <c r="BBD92"/>
      <c r="BBE92"/>
      <c r="BBF92"/>
      <c r="BBG92"/>
      <c r="BBH92"/>
      <c r="BBI92"/>
      <c r="BBJ92"/>
      <c r="BBK92"/>
      <c r="BBL92"/>
      <c r="BBM92"/>
      <c r="BBN92"/>
      <c r="BBO92"/>
      <c r="BBP92"/>
      <c r="BBQ92"/>
      <c r="BBR92"/>
      <c r="BBS92"/>
      <c r="BBT92"/>
      <c r="BBU92"/>
      <c r="BBV92"/>
      <c r="BBW92"/>
      <c r="BBX92"/>
      <c r="BBY92"/>
      <c r="BBZ92"/>
      <c r="BCA92"/>
      <c r="BCB92"/>
      <c r="BCC92"/>
      <c r="BCD92"/>
      <c r="BCE92"/>
      <c r="BCF92"/>
      <c r="BCG92"/>
      <c r="BCH92"/>
      <c r="BCI92"/>
      <c r="BCJ92"/>
      <c r="BCK92"/>
      <c r="BCL92"/>
      <c r="BCM92"/>
      <c r="BCN92"/>
      <c r="BCO92"/>
      <c r="BCP92"/>
      <c r="BCQ92"/>
      <c r="BCR92"/>
      <c r="BCS92"/>
      <c r="BCT92"/>
      <c r="BCU92"/>
      <c r="BCV92"/>
      <c r="BCW92"/>
      <c r="BCX92"/>
      <c r="BCY92"/>
      <c r="BCZ92"/>
      <c r="BDA92"/>
      <c r="BDB92"/>
      <c r="BDC92"/>
      <c r="BDD92"/>
      <c r="BDE92"/>
      <c r="BDF92"/>
      <c r="BDG92"/>
      <c r="BDH92"/>
      <c r="BDI92"/>
      <c r="BDJ92"/>
      <c r="BDK92"/>
      <c r="BDL92"/>
      <c r="BDM92"/>
      <c r="BDN92"/>
      <c r="BDO92"/>
      <c r="BDP92"/>
      <c r="BDQ92"/>
      <c r="BDR92"/>
      <c r="BDS92"/>
      <c r="BDT92"/>
      <c r="BDU92"/>
      <c r="BDV92"/>
      <c r="BDW92"/>
      <c r="BDX92"/>
      <c r="BDY92"/>
      <c r="BDZ92"/>
      <c r="BEA92"/>
      <c r="BEB92"/>
      <c r="BEC92"/>
      <c r="BED92"/>
      <c r="BEE92"/>
      <c r="BEF92"/>
      <c r="BEG92"/>
      <c r="BEH92"/>
      <c r="BEI92"/>
      <c r="BEJ92"/>
      <c r="BEK92"/>
      <c r="BEL92"/>
      <c r="BEM92"/>
      <c r="BEN92"/>
      <c r="BEO92"/>
      <c r="BEP92"/>
      <c r="BEQ92"/>
      <c r="BER92"/>
      <c r="BES92"/>
      <c r="BET92"/>
      <c r="BEU92"/>
      <c r="BEV92"/>
      <c r="BEW92"/>
      <c r="BEX92"/>
      <c r="BEY92"/>
      <c r="BEZ92"/>
      <c r="BFA92"/>
      <c r="BFB92"/>
      <c r="BFC92"/>
      <c r="BFD92"/>
      <c r="BFE92"/>
      <c r="BFF92"/>
      <c r="BFG92"/>
      <c r="BFH92"/>
      <c r="BFI92"/>
      <c r="BFJ92"/>
      <c r="BFK92"/>
      <c r="BFL92"/>
      <c r="BFM92"/>
      <c r="BFN92"/>
      <c r="BFO92"/>
      <c r="BFP92"/>
      <c r="BFQ92"/>
      <c r="BFR92"/>
      <c r="BFS92"/>
      <c r="BFT92"/>
      <c r="BFU92"/>
      <c r="BFV92"/>
      <c r="BFW92"/>
      <c r="BFX92"/>
      <c r="BFY92"/>
      <c r="BFZ92"/>
      <c r="BGA92"/>
      <c r="BGB92"/>
      <c r="BGC92"/>
      <c r="BGD92"/>
      <c r="BGE92"/>
      <c r="BGF92"/>
      <c r="BGG92"/>
      <c r="BGH92"/>
      <c r="BGI92"/>
      <c r="BGJ92"/>
      <c r="BGK92"/>
      <c r="BGL92"/>
      <c r="BGM92"/>
      <c r="BGN92"/>
      <c r="BGO92"/>
      <c r="BGP92"/>
      <c r="BGQ92"/>
      <c r="BGR92"/>
      <c r="BGS92"/>
      <c r="BGT92"/>
      <c r="BGU92"/>
      <c r="BGV92"/>
      <c r="BGW92"/>
      <c r="BGX92"/>
      <c r="BGY92"/>
      <c r="BGZ92"/>
      <c r="BHA92"/>
      <c r="BHB92"/>
      <c r="BHC92"/>
      <c r="BHD92"/>
      <c r="BHE92"/>
      <c r="BHF92"/>
      <c r="BHG92"/>
      <c r="BHH92"/>
      <c r="BHI92"/>
      <c r="BHJ92"/>
      <c r="BHK92"/>
      <c r="BHL92"/>
      <c r="BHM92"/>
      <c r="BHN92"/>
      <c r="BHO92"/>
      <c r="BHP92"/>
      <c r="BHQ92"/>
      <c r="BHR92"/>
      <c r="BHS92"/>
      <c r="BHT92"/>
      <c r="BHU92"/>
      <c r="BHV92"/>
      <c r="BHW92"/>
      <c r="BHX92"/>
      <c r="BHY92"/>
      <c r="BHZ92"/>
      <c r="BIA92"/>
      <c r="BIB92"/>
      <c r="BIC92"/>
      <c r="BID92"/>
      <c r="BIE92"/>
      <c r="BIF92"/>
      <c r="BIG92"/>
      <c r="BIH92"/>
      <c r="BII92"/>
      <c r="BIJ92"/>
      <c r="BIK92"/>
      <c r="BIL92"/>
      <c r="BIM92"/>
      <c r="BIN92"/>
      <c r="BIO92"/>
      <c r="BIP92"/>
      <c r="BIQ92"/>
      <c r="BIR92"/>
      <c r="BIS92"/>
      <c r="BIT92"/>
      <c r="BIU92"/>
      <c r="BIV92"/>
      <c r="BIW92"/>
      <c r="BIX92"/>
      <c r="BIY92"/>
      <c r="BIZ92"/>
      <c r="BJA92"/>
      <c r="BJB92"/>
      <c r="BJC92"/>
      <c r="BJD92"/>
      <c r="BJE92"/>
      <c r="BJF92"/>
      <c r="BJG92"/>
      <c r="BJH92"/>
      <c r="BJI92"/>
      <c r="BJJ92"/>
      <c r="BJK92"/>
      <c r="BJL92"/>
      <c r="BJM92"/>
      <c r="BJN92"/>
      <c r="BJO92"/>
      <c r="BJP92"/>
      <c r="BJQ92"/>
      <c r="BJR92"/>
      <c r="BJS92"/>
      <c r="BJT92"/>
      <c r="BJU92"/>
      <c r="BJV92"/>
      <c r="BJW92"/>
      <c r="BJX92"/>
      <c r="BJY92"/>
      <c r="BJZ92"/>
      <c r="BKA92"/>
      <c r="BKB92"/>
      <c r="BKC92"/>
      <c r="BKD92"/>
      <c r="BKE92"/>
      <c r="BKF92"/>
      <c r="BKG92"/>
      <c r="BKH92"/>
      <c r="BKI92"/>
      <c r="BKJ92"/>
      <c r="BKK92"/>
      <c r="BKL92"/>
      <c r="BKM92"/>
      <c r="BKN92"/>
      <c r="BKO92"/>
      <c r="BKP92"/>
      <c r="BKQ92"/>
      <c r="BKR92"/>
      <c r="BKS92"/>
      <c r="BKT92"/>
      <c r="BKU92"/>
      <c r="BKV92"/>
      <c r="BKW92"/>
      <c r="BKX92"/>
      <c r="BKY92"/>
      <c r="BKZ92"/>
      <c r="BLA92"/>
      <c r="BLB92"/>
      <c r="BLC92"/>
      <c r="BLD92"/>
      <c r="BLE92"/>
      <c r="BLF92"/>
      <c r="BLG92"/>
      <c r="BLH92"/>
      <c r="BLI92"/>
      <c r="BLJ92"/>
      <c r="BLK92"/>
      <c r="BLL92"/>
      <c r="BLM92"/>
      <c r="BLN92"/>
      <c r="BLO92"/>
      <c r="BLP92"/>
      <c r="BLQ92"/>
      <c r="BLR92"/>
      <c r="BLS92"/>
      <c r="BLT92"/>
      <c r="BLU92"/>
      <c r="BLV92"/>
      <c r="BLW92"/>
      <c r="BLX92"/>
      <c r="BLY92"/>
      <c r="BLZ92"/>
      <c r="BMA92"/>
      <c r="BMB92"/>
      <c r="BMC92"/>
      <c r="BMD92"/>
      <c r="BME92"/>
      <c r="BMF92"/>
      <c r="BMG92"/>
      <c r="BMH92"/>
      <c r="BMI92"/>
      <c r="BMJ92"/>
      <c r="BMK92"/>
      <c r="BML92"/>
      <c r="BMM92"/>
      <c r="BMN92"/>
      <c r="BMO92"/>
      <c r="BMP92"/>
      <c r="BMQ92"/>
      <c r="BMR92"/>
      <c r="BMS92"/>
      <c r="BMT92"/>
      <c r="BMU92"/>
      <c r="BMV92"/>
      <c r="BMW92"/>
      <c r="BMX92"/>
      <c r="BMY92"/>
      <c r="BMZ92"/>
      <c r="BNA92"/>
      <c r="BNB92"/>
      <c r="BNC92"/>
      <c r="BND92"/>
      <c r="BNE92"/>
      <c r="BNF92"/>
      <c r="BNG92"/>
      <c r="BNH92"/>
      <c r="BNI92"/>
      <c r="BNJ92"/>
      <c r="BNK92"/>
      <c r="BNL92"/>
      <c r="BNM92"/>
      <c r="BNN92"/>
      <c r="BNO92"/>
      <c r="BNP92"/>
      <c r="BNQ92"/>
      <c r="BNR92"/>
      <c r="BNS92"/>
      <c r="BNT92"/>
      <c r="BNU92"/>
      <c r="BNV92"/>
      <c r="BNW92"/>
      <c r="BNX92"/>
      <c r="BNY92"/>
      <c r="BNZ92"/>
      <c r="BOA92"/>
      <c r="BOB92"/>
      <c r="BOC92"/>
      <c r="BOD92"/>
      <c r="BOE92"/>
      <c r="BOF92"/>
      <c r="BOG92"/>
      <c r="BOH92"/>
      <c r="BOI92"/>
      <c r="BOJ92"/>
      <c r="BOK92"/>
      <c r="BOL92"/>
      <c r="BOM92"/>
      <c r="BON92"/>
      <c r="BOO92"/>
      <c r="BOP92"/>
      <c r="BOQ92"/>
      <c r="BOR92"/>
      <c r="BOS92"/>
      <c r="BOT92"/>
      <c r="BOU92"/>
      <c r="BOV92"/>
      <c r="BOW92"/>
      <c r="BOX92"/>
      <c r="BOY92"/>
      <c r="BOZ92"/>
      <c r="BPA92"/>
      <c r="BPB92"/>
      <c r="BPC92"/>
      <c r="BPD92"/>
      <c r="BPE92"/>
      <c r="BPF92"/>
      <c r="BPG92"/>
      <c r="BPH92"/>
      <c r="BPI92"/>
      <c r="BPJ92"/>
      <c r="BPK92"/>
      <c r="BPL92"/>
      <c r="BPM92"/>
      <c r="BPN92"/>
      <c r="BPO92"/>
      <c r="BPP92"/>
      <c r="BPQ92"/>
      <c r="BPR92"/>
      <c r="BPS92"/>
      <c r="BPT92"/>
      <c r="BPU92"/>
      <c r="BPV92"/>
      <c r="BPW92"/>
      <c r="BPX92"/>
      <c r="BPY92"/>
      <c r="BPZ92"/>
      <c r="BQA92"/>
      <c r="BQB92"/>
      <c r="BQC92"/>
      <c r="BQD92"/>
      <c r="BQE92"/>
      <c r="BQF92"/>
      <c r="BQG92"/>
      <c r="BQH92"/>
      <c r="BQI92"/>
      <c r="BQJ92"/>
      <c r="BQK92"/>
      <c r="BQL92"/>
      <c r="BQM92"/>
      <c r="BQN92"/>
      <c r="BQO92"/>
      <c r="BQP92"/>
      <c r="BQQ92"/>
      <c r="BQR92"/>
      <c r="BQS92"/>
      <c r="BQT92"/>
      <c r="BQU92"/>
      <c r="BQV92"/>
      <c r="BQW92"/>
      <c r="BQX92"/>
      <c r="BQY92"/>
      <c r="BQZ92"/>
      <c r="BRA92"/>
      <c r="BRB92"/>
      <c r="BRC92"/>
      <c r="BRD92"/>
      <c r="BRE92"/>
      <c r="BRF92"/>
      <c r="BRG92"/>
      <c r="BRH92"/>
      <c r="BRI92"/>
      <c r="BRJ92"/>
      <c r="BRK92"/>
      <c r="BRL92"/>
      <c r="BRM92"/>
      <c r="BRN92"/>
      <c r="BRO92"/>
      <c r="BRP92"/>
      <c r="BRQ92"/>
      <c r="BRR92"/>
      <c r="BRS92"/>
      <c r="BRT92"/>
      <c r="BRU92"/>
      <c r="BRV92"/>
      <c r="BRW92"/>
      <c r="BRX92"/>
      <c r="BRY92"/>
      <c r="BRZ92"/>
      <c r="BSA92"/>
      <c r="BSB92"/>
      <c r="BSC92"/>
      <c r="BSD92"/>
      <c r="BSE92"/>
      <c r="BSF92"/>
      <c r="BSG92"/>
      <c r="BSH92"/>
      <c r="BSI92"/>
      <c r="BSJ92"/>
      <c r="BSK92"/>
      <c r="BSL92"/>
      <c r="BSM92"/>
      <c r="BSN92"/>
      <c r="BSO92"/>
      <c r="BSP92"/>
      <c r="BSQ92"/>
      <c r="BSR92"/>
      <c r="BSS92"/>
      <c r="BST92"/>
      <c r="BSU92"/>
      <c r="BSV92"/>
      <c r="BSW92"/>
      <c r="BSX92"/>
      <c r="BSY92"/>
      <c r="BSZ92"/>
      <c r="BTA92"/>
      <c r="BTB92"/>
      <c r="BTC92"/>
      <c r="BTD92"/>
      <c r="BTE92"/>
      <c r="BTF92"/>
      <c r="BTG92"/>
      <c r="BTH92"/>
      <c r="BTI92"/>
      <c r="BTJ92"/>
      <c r="BTK92"/>
      <c r="BTL92"/>
      <c r="BTM92"/>
      <c r="BTN92"/>
      <c r="BTO92"/>
      <c r="BTP92"/>
      <c r="BTQ92"/>
      <c r="BTR92"/>
      <c r="BTS92"/>
      <c r="BTT92"/>
      <c r="BTU92"/>
      <c r="BTV92"/>
      <c r="BTW92"/>
      <c r="BTX92"/>
      <c r="BTY92"/>
      <c r="BTZ92"/>
      <c r="BUA92"/>
      <c r="BUB92"/>
      <c r="BUC92"/>
      <c r="BUD92"/>
      <c r="BUE92"/>
      <c r="BUF92"/>
      <c r="BUG92"/>
      <c r="BUH92"/>
      <c r="BUI92"/>
      <c r="BUJ92"/>
      <c r="BUK92"/>
      <c r="BUL92"/>
      <c r="BUM92"/>
      <c r="BUN92"/>
      <c r="BUO92"/>
      <c r="BUP92"/>
      <c r="BUQ92"/>
      <c r="BUR92"/>
      <c r="BUS92"/>
      <c r="BUT92"/>
      <c r="BUU92"/>
      <c r="BUV92"/>
      <c r="BUW92"/>
      <c r="BUX92"/>
      <c r="BUY92"/>
      <c r="BUZ92"/>
      <c r="BVA92"/>
      <c r="BVB92"/>
      <c r="BVC92"/>
      <c r="BVD92"/>
      <c r="BVE92"/>
      <c r="BVF92"/>
      <c r="BVG92"/>
      <c r="BVH92"/>
      <c r="BVI92"/>
      <c r="BVJ92"/>
      <c r="BVK92"/>
      <c r="BVL92"/>
      <c r="BVM92"/>
      <c r="BVN92"/>
      <c r="BVO92"/>
      <c r="BVP92"/>
      <c r="BVQ92"/>
      <c r="BVR92"/>
      <c r="BVS92"/>
      <c r="BVT92"/>
      <c r="BVU92"/>
      <c r="BVV92"/>
      <c r="BVW92"/>
      <c r="BVX92"/>
      <c r="BVY92"/>
      <c r="BVZ92"/>
      <c r="BWA92"/>
      <c r="BWB92"/>
      <c r="BWC92"/>
      <c r="BWD92"/>
      <c r="BWE92"/>
      <c r="BWF92"/>
      <c r="BWG92"/>
      <c r="BWH92"/>
      <c r="BWI92"/>
      <c r="BWJ92"/>
      <c r="BWK92"/>
      <c r="BWL92"/>
      <c r="BWM92"/>
      <c r="BWN92"/>
      <c r="BWO92"/>
      <c r="BWP92"/>
      <c r="BWQ92"/>
      <c r="BWR92"/>
      <c r="BWS92"/>
      <c r="BWT92"/>
      <c r="BWU92"/>
      <c r="BWV92"/>
      <c r="BWW92"/>
      <c r="BWX92"/>
      <c r="BWY92"/>
      <c r="BWZ92"/>
      <c r="BXA92"/>
      <c r="BXB92"/>
      <c r="BXC92"/>
      <c r="BXD92"/>
      <c r="BXE92"/>
      <c r="BXF92"/>
      <c r="BXG92"/>
      <c r="BXH92"/>
      <c r="BXI92"/>
      <c r="BXJ92"/>
      <c r="BXK92"/>
      <c r="BXL92"/>
      <c r="BXM92"/>
      <c r="BXN92"/>
      <c r="BXO92"/>
      <c r="BXP92"/>
      <c r="BXQ92"/>
      <c r="BXR92"/>
      <c r="BXS92"/>
      <c r="BXT92"/>
      <c r="BXU92"/>
      <c r="BXV92"/>
      <c r="BXW92"/>
      <c r="BXX92"/>
      <c r="BXY92"/>
      <c r="BXZ92"/>
      <c r="BYA92"/>
      <c r="BYB92"/>
      <c r="BYC92"/>
      <c r="BYD92"/>
      <c r="BYE92"/>
      <c r="BYF92"/>
      <c r="BYG92"/>
      <c r="BYH92"/>
      <c r="BYI92"/>
      <c r="BYJ92"/>
      <c r="BYK92"/>
      <c r="BYL92"/>
      <c r="BYM92"/>
      <c r="BYN92"/>
      <c r="BYO92"/>
      <c r="BYP92"/>
      <c r="BYQ92"/>
      <c r="BYR92"/>
      <c r="BYS92"/>
      <c r="BYT92"/>
      <c r="BYU92"/>
      <c r="BYV92"/>
      <c r="BYW92"/>
      <c r="BYX92"/>
      <c r="BYY92"/>
      <c r="BYZ92"/>
      <c r="BZA92"/>
      <c r="BZB92"/>
      <c r="BZC92"/>
      <c r="BZD92"/>
      <c r="BZE92"/>
      <c r="BZF92"/>
      <c r="BZG92"/>
      <c r="BZH92"/>
      <c r="BZI92"/>
      <c r="BZJ92"/>
      <c r="BZK92"/>
      <c r="BZL92"/>
      <c r="BZM92"/>
      <c r="BZN92"/>
      <c r="BZO92"/>
      <c r="BZP92"/>
      <c r="BZQ92"/>
      <c r="BZR92"/>
      <c r="BZS92"/>
      <c r="BZT92"/>
      <c r="BZU92"/>
      <c r="BZV92"/>
      <c r="BZW92"/>
      <c r="BZX92"/>
      <c r="BZY92"/>
      <c r="BZZ92"/>
      <c r="CAA92"/>
      <c r="CAB92"/>
      <c r="CAC92"/>
      <c r="CAD92"/>
      <c r="CAE92"/>
      <c r="CAF92"/>
      <c r="CAG92"/>
      <c r="CAH92"/>
      <c r="CAI92"/>
      <c r="CAJ92"/>
      <c r="CAK92"/>
      <c r="CAL92"/>
      <c r="CAM92"/>
      <c r="CAN92"/>
      <c r="CAO92"/>
      <c r="CAP92"/>
      <c r="CAQ92"/>
      <c r="CAR92"/>
      <c r="CAS92"/>
      <c r="CAT92"/>
      <c r="CAU92"/>
      <c r="CAV92"/>
      <c r="CAW92"/>
      <c r="CAX92"/>
      <c r="CAY92"/>
      <c r="CAZ92"/>
      <c r="CBA92"/>
      <c r="CBB92"/>
      <c r="CBC92"/>
      <c r="CBD92"/>
      <c r="CBE92"/>
      <c r="CBF92"/>
      <c r="CBG92"/>
      <c r="CBH92"/>
      <c r="CBI92"/>
      <c r="CBJ92"/>
      <c r="CBK92"/>
      <c r="CBL92"/>
      <c r="CBM92"/>
      <c r="CBN92"/>
      <c r="CBO92"/>
      <c r="CBP92"/>
      <c r="CBQ92"/>
      <c r="CBR92"/>
      <c r="CBS92"/>
      <c r="CBT92"/>
      <c r="CBU92"/>
      <c r="CBV92"/>
      <c r="CBW92"/>
      <c r="CBX92"/>
      <c r="CBY92"/>
      <c r="CBZ92"/>
      <c r="CCA92"/>
      <c r="CCB92"/>
      <c r="CCC92"/>
      <c r="CCD92"/>
      <c r="CCE92"/>
      <c r="CCF92"/>
      <c r="CCG92"/>
      <c r="CCH92"/>
      <c r="CCI92"/>
      <c r="CCJ92"/>
      <c r="CCK92"/>
      <c r="CCL92"/>
      <c r="CCM92"/>
      <c r="CCN92"/>
      <c r="CCO92"/>
      <c r="CCP92"/>
      <c r="CCQ92"/>
      <c r="CCR92"/>
      <c r="CCS92"/>
      <c r="CCT92"/>
      <c r="CCU92"/>
      <c r="CCV92"/>
      <c r="CCW92"/>
      <c r="CCX92"/>
      <c r="CCY92"/>
      <c r="CCZ92"/>
      <c r="CDA92"/>
      <c r="CDB92"/>
      <c r="CDC92"/>
      <c r="CDD92"/>
      <c r="CDE92"/>
      <c r="CDF92"/>
      <c r="CDG92"/>
      <c r="CDH92"/>
      <c r="CDI92"/>
      <c r="CDJ92"/>
      <c r="CDK92"/>
      <c r="CDL92"/>
      <c r="CDM92"/>
      <c r="CDN92"/>
      <c r="CDO92"/>
      <c r="CDP92"/>
      <c r="CDQ92"/>
      <c r="CDR92"/>
      <c r="CDS92"/>
      <c r="CDT92"/>
      <c r="CDU92"/>
      <c r="CDV92"/>
      <c r="CDW92"/>
      <c r="CDX92"/>
      <c r="CDY92"/>
      <c r="CDZ92"/>
      <c r="CEA92"/>
      <c r="CEB92"/>
      <c r="CEC92"/>
      <c r="CED92"/>
      <c r="CEE92"/>
      <c r="CEF92"/>
      <c r="CEG92"/>
      <c r="CEH92"/>
      <c r="CEI92"/>
      <c r="CEJ92"/>
      <c r="CEK92"/>
      <c r="CEL92"/>
      <c r="CEM92"/>
      <c r="CEN92"/>
      <c r="CEO92"/>
      <c r="CEP92"/>
      <c r="CEQ92"/>
      <c r="CER92"/>
      <c r="CES92"/>
      <c r="CET92"/>
      <c r="CEU92"/>
      <c r="CEV92"/>
      <c r="CEW92"/>
      <c r="CEX92"/>
      <c r="CEY92"/>
      <c r="CEZ92"/>
      <c r="CFA92"/>
      <c r="CFB92"/>
      <c r="CFC92"/>
      <c r="CFD92"/>
      <c r="CFE92"/>
      <c r="CFF92"/>
      <c r="CFG92"/>
      <c r="CFH92"/>
      <c r="CFI92"/>
      <c r="CFJ92"/>
      <c r="CFK92"/>
      <c r="CFL92"/>
      <c r="CFM92"/>
      <c r="CFN92"/>
      <c r="CFO92"/>
      <c r="CFP92"/>
      <c r="CFQ92"/>
      <c r="CFR92"/>
      <c r="CFS92"/>
      <c r="CFT92"/>
      <c r="CFU92"/>
      <c r="CFV92"/>
      <c r="CFW92"/>
      <c r="CFX92"/>
      <c r="CFY92"/>
      <c r="CFZ92"/>
      <c r="CGA92"/>
      <c r="CGB92"/>
      <c r="CGC92"/>
      <c r="CGD92"/>
      <c r="CGE92"/>
      <c r="CGF92"/>
      <c r="CGG92"/>
      <c r="CGH92"/>
      <c r="CGI92"/>
      <c r="CGJ92"/>
      <c r="CGK92"/>
      <c r="CGL92"/>
      <c r="CGM92"/>
      <c r="CGN92"/>
      <c r="CGO92"/>
      <c r="CGP92"/>
      <c r="CGQ92"/>
      <c r="CGR92"/>
      <c r="CGS92"/>
      <c r="CGT92"/>
      <c r="CGU92"/>
      <c r="CGV92"/>
      <c r="CGW92"/>
      <c r="CGX92"/>
      <c r="CGY92"/>
      <c r="CGZ92"/>
      <c r="CHA92"/>
      <c r="CHB92"/>
      <c r="CHC92"/>
      <c r="CHD92"/>
      <c r="CHE92"/>
      <c r="CHF92"/>
      <c r="CHG92"/>
      <c r="CHH92"/>
      <c r="CHI92"/>
      <c r="CHJ92"/>
      <c r="CHK92"/>
      <c r="CHL92"/>
      <c r="CHM92"/>
      <c r="CHN92"/>
      <c r="CHO92"/>
      <c r="CHP92"/>
      <c r="CHQ92"/>
      <c r="CHR92"/>
      <c r="CHS92"/>
      <c r="CHT92"/>
      <c r="CHU92"/>
      <c r="CHV92"/>
      <c r="CHW92"/>
      <c r="CHX92"/>
      <c r="CHY92"/>
      <c r="CHZ92"/>
      <c r="CIA92"/>
      <c r="CIB92"/>
      <c r="CIC92"/>
      <c r="CID92"/>
      <c r="CIE92"/>
      <c r="CIF92"/>
      <c r="CIG92"/>
      <c r="CIH92"/>
      <c r="CII92"/>
      <c r="CIJ92"/>
      <c r="CIK92"/>
      <c r="CIL92"/>
      <c r="CIM92"/>
      <c r="CIN92"/>
      <c r="CIO92"/>
      <c r="CIP92"/>
      <c r="CIQ92"/>
      <c r="CIR92"/>
      <c r="CIS92"/>
      <c r="CIT92"/>
      <c r="CIU92"/>
      <c r="CIV92"/>
      <c r="CIW92"/>
      <c r="CIX92"/>
      <c r="CIY92"/>
      <c r="CIZ92"/>
      <c r="CJA92"/>
      <c r="CJB92"/>
      <c r="CJC92"/>
      <c r="CJD92"/>
      <c r="CJE92"/>
      <c r="CJF92"/>
      <c r="CJG92"/>
      <c r="CJH92"/>
      <c r="CJI92"/>
      <c r="CJJ92"/>
      <c r="CJK92"/>
      <c r="CJL92"/>
      <c r="CJM92"/>
      <c r="CJN92"/>
      <c r="CJO92"/>
      <c r="CJP92"/>
      <c r="CJQ92"/>
      <c r="CJR92"/>
      <c r="CJS92"/>
      <c r="CJT92"/>
      <c r="CJU92"/>
      <c r="CJV92"/>
      <c r="CJW92"/>
      <c r="CJX92"/>
      <c r="CJY92"/>
      <c r="CJZ92"/>
      <c r="CKA92"/>
      <c r="CKB92"/>
      <c r="CKC92"/>
      <c r="CKD92"/>
      <c r="CKE92"/>
      <c r="CKF92"/>
      <c r="CKG92"/>
      <c r="CKH92"/>
      <c r="CKI92"/>
      <c r="CKJ92"/>
      <c r="CKK92"/>
      <c r="CKL92"/>
      <c r="CKM92"/>
      <c r="CKN92"/>
      <c r="CKO92"/>
      <c r="CKP92"/>
      <c r="CKQ92"/>
      <c r="CKR92"/>
      <c r="CKS92"/>
      <c r="CKT92"/>
      <c r="CKU92"/>
      <c r="CKV92"/>
      <c r="CKW92"/>
      <c r="CKX92"/>
      <c r="CKY92"/>
      <c r="CKZ92"/>
      <c r="CLA92"/>
      <c r="CLB92"/>
      <c r="CLC92"/>
      <c r="CLD92"/>
      <c r="CLE92"/>
      <c r="CLF92"/>
      <c r="CLG92"/>
      <c r="CLH92"/>
      <c r="CLI92"/>
      <c r="CLJ92"/>
      <c r="CLK92"/>
      <c r="CLL92"/>
      <c r="CLM92"/>
      <c r="CLN92"/>
      <c r="CLO92"/>
      <c r="CLP92"/>
      <c r="CLQ92"/>
      <c r="CLR92"/>
      <c r="CLS92"/>
      <c r="CLT92"/>
      <c r="CLU92"/>
      <c r="CLV92"/>
      <c r="CLW92"/>
      <c r="CLX92"/>
      <c r="CLY92"/>
      <c r="CLZ92"/>
      <c r="CMA92"/>
      <c r="CMB92"/>
      <c r="CMC92"/>
      <c r="CMD92"/>
      <c r="CME92"/>
      <c r="CMF92"/>
      <c r="CMG92"/>
      <c r="CMH92"/>
      <c r="CMI92"/>
      <c r="CMJ92"/>
      <c r="CMK92"/>
      <c r="CML92"/>
      <c r="CMM92"/>
      <c r="CMN92"/>
      <c r="CMO92"/>
      <c r="CMP92"/>
      <c r="CMQ92"/>
      <c r="CMR92"/>
      <c r="CMS92"/>
      <c r="CMT92"/>
      <c r="CMU92"/>
      <c r="CMV92"/>
      <c r="CMW92"/>
      <c r="CMX92"/>
      <c r="CMY92"/>
      <c r="CMZ92"/>
      <c r="CNA92"/>
      <c r="CNB92"/>
      <c r="CNC92"/>
      <c r="CND92"/>
      <c r="CNE92"/>
      <c r="CNF92"/>
      <c r="CNG92"/>
      <c r="CNH92"/>
      <c r="CNI92"/>
      <c r="CNJ92"/>
      <c r="CNK92"/>
      <c r="CNL92"/>
      <c r="CNM92"/>
      <c r="CNN92"/>
      <c r="CNO92"/>
      <c r="CNP92"/>
      <c r="CNQ92"/>
      <c r="CNR92"/>
      <c r="CNS92"/>
      <c r="CNT92"/>
      <c r="CNU92"/>
      <c r="CNV92"/>
      <c r="CNW92"/>
      <c r="CNX92"/>
      <c r="CNY92"/>
      <c r="CNZ92"/>
      <c r="COA92"/>
      <c r="COB92"/>
      <c r="COC92"/>
      <c r="COD92"/>
      <c r="COE92"/>
      <c r="COF92"/>
      <c r="COG92"/>
      <c r="COH92"/>
      <c r="COI92"/>
      <c r="COJ92"/>
      <c r="COK92"/>
      <c r="COL92"/>
      <c r="COM92"/>
      <c r="CON92"/>
      <c r="COO92"/>
      <c r="COP92"/>
      <c r="COQ92"/>
      <c r="COR92"/>
      <c r="COS92"/>
      <c r="COT92"/>
      <c r="COU92"/>
      <c r="COV92"/>
      <c r="COW92"/>
      <c r="COX92"/>
      <c r="COY92"/>
      <c r="COZ92"/>
      <c r="CPA92"/>
      <c r="CPB92"/>
      <c r="CPC92"/>
      <c r="CPD92"/>
      <c r="CPE92"/>
      <c r="CPF92"/>
      <c r="CPG92"/>
      <c r="CPH92"/>
      <c r="CPI92"/>
      <c r="CPJ92"/>
      <c r="CPK92"/>
      <c r="CPL92"/>
      <c r="CPM92"/>
      <c r="CPN92"/>
      <c r="CPO92"/>
      <c r="CPP92"/>
      <c r="CPQ92"/>
      <c r="CPR92"/>
      <c r="CPS92"/>
      <c r="CPT92"/>
      <c r="CPU92"/>
      <c r="CPV92"/>
      <c r="CPW92"/>
      <c r="CPX92"/>
      <c r="CPY92"/>
      <c r="CPZ92"/>
      <c r="CQA92"/>
      <c r="CQB92"/>
      <c r="CQC92"/>
      <c r="CQD92"/>
      <c r="CQE92"/>
      <c r="CQF92"/>
      <c r="CQG92"/>
      <c r="CQH92"/>
      <c r="CQI92"/>
      <c r="CQJ92"/>
      <c r="CQK92"/>
      <c r="CQL92"/>
      <c r="CQM92"/>
      <c r="CQN92"/>
      <c r="CQO92"/>
      <c r="CQP92"/>
      <c r="CQQ92"/>
      <c r="CQR92"/>
      <c r="CQS92"/>
      <c r="CQT92"/>
      <c r="CQU92"/>
      <c r="CQV92"/>
      <c r="CQW92"/>
      <c r="CQX92"/>
      <c r="CQY92"/>
      <c r="CQZ92"/>
      <c r="CRA92"/>
      <c r="CRB92"/>
      <c r="CRC92"/>
      <c r="CRD92"/>
      <c r="CRE92"/>
      <c r="CRF92"/>
      <c r="CRG92"/>
      <c r="CRH92"/>
      <c r="CRI92"/>
      <c r="CRJ92"/>
      <c r="CRK92"/>
      <c r="CRL92"/>
      <c r="CRM92"/>
      <c r="CRN92"/>
      <c r="CRO92"/>
      <c r="CRP92"/>
      <c r="CRQ92"/>
      <c r="CRR92"/>
      <c r="CRS92"/>
      <c r="CRT92"/>
      <c r="CRU92"/>
      <c r="CRV92"/>
      <c r="CRW92"/>
      <c r="CRX92"/>
      <c r="CRY92"/>
      <c r="CRZ92"/>
      <c r="CSA92"/>
      <c r="CSB92"/>
      <c r="CSC92"/>
      <c r="CSD92"/>
      <c r="CSE92"/>
      <c r="CSF92"/>
      <c r="CSG92"/>
      <c r="CSH92"/>
      <c r="CSI92"/>
      <c r="CSJ92"/>
      <c r="CSK92"/>
      <c r="CSL92"/>
      <c r="CSM92"/>
      <c r="CSN92"/>
      <c r="CSO92"/>
      <c r="CSP92"/>
      <c r="CSQ92"/>
      <c r="CSR92"/>
      <c r="CSS92"/>
      <c r="CST92"/>
      <c r="CSU92"/>
      <c r="CSV92"/>
      <c r="CSW92"/>
      <c r="CSX92"/>
      <c r="CSY92"/>
      <c r="CSZ92"/>
      <c r="CTA92"/>
      <c r="CTB92"/>
      <c r="CTC92"/>
      <c r="CTD92"/>
      <c r="CTE92"/>
      <c r="CTF92"/>
      <c r="CTG92"/>
      <c r="CTH92"/>
      <c r="CTI92"/>
      <c r="CTJ92"/>
      <c r="CTK92"/>
      <c r="CTL92"/>
      <c r="CTM92"/>
      <c r="CTN92"/>
      <c r="CTO92"/>
      <c r="CTP92"/>
      <c r="CTQ92"/>
      <c r="CTR92"/>
      <c r="CTS92"/>
      <c r="CTT92"/>
      <c r="CTU92"/>
      <c r="CTV92"/>
      <c r="CTW92"/>
      <c r="CTX92"/>
      <c r="CTY92"/>
      <c r="CTZ92"/>
      <c r="CUA92"/>
      <c r="CUB92"/>
      <c r="CUC92"/>
      <c r="CUD92"/>
      <c r="CUE92"/>
      <c r="CUF92"/>
      <c r="CUG92"/>
      <c r="CUH92"/>
      <c r="CUI92"/>
      <c r="CUJ92"/>
      <c r="CUK92"/>
      <c r="CUL92"/>
      <c r="CUM92"/>
      <c r="CUN92"/>
      <c r="CUO92"/>
      <c r="CUP92"/>
      <c r="CUQ92"/>
      <c r="CUR92"/>
      <c r="CUS92"/>
      <c r="CUT92"/>
      <c r="CUU92"/>
      <c r="CUV92"/>
      <c r="CUW92"/>
      <c r="CUX92"/>
      <c r="CUY92"/>
      <c r="CUZ92"/>
      <c r="CVA92"/>
      <c r="CVB92"/>
      <c r="CVC92"/>
      <c r="CVD92"/>
      <c r="CVE92"/>
      <c r="CVF92"/>
      <c r="CVG92"/>
      <c r="CVH92"/>
      <c r="CVI92"/>
      <c r="CVJ92"/>
      <c r="CVK92"/>
      <c r="CVL92"/>
      <c r="CVM92"/>
      <c r="CVN92"/>
      <c r="CVO92"/>
      <c r="CVP92"/>
      <c r="CVQ92"/>
      <c r="CVR92"/>
      <c r="CVS92"/>
      <c r="CVT92"/>
      <c r="CVU92"/>
      <c r="CVV92"/>
      <c r="CVW92"/>
      <c r="CVX92"/>
      <c r="CVY92"/>
      <c r="CVZ92"/>
      <c r="CWA92"/>
      <c r="CWB92"/>
      <c r="CWC92"/>
      <c r="CWD92"/>
      <c r="CWE92"/>
      <c r="CWF92"/>
      <c r="CWG92"/>
      <c r="CWH92"/>
      <c r="CWI92"/>
      <c r="CWJ92"/>
      <c r="CWK92"/>
      <c r="CWL92"/>
      <c r="CWM92"/>
      <c r="CWN92"/>
      <c r="CWO92"/>
      <c r="CWP92"/>
      <c r="CWQ92"/>
      <c r="CWR92"/>
      <c r="CWS92"/>
      <c r="CWT92"/>
      <c r="CWU92"/>
      <c r="CWV92"/>
      <c r="CWW92"/>
      <c r="CWX92"/>
      <c r="CWY92"/>
      <c r="CWZ92"/>
      <c r="CXA92"/>
      <c r="CXB92"/>
      <c r="CXC92"/>
      <c r="CXD92"/>
      <c r="CXE92"/>
      <c r="CXF92"/>
      <c r="CXG92"/>
      <c r="CXH92"/>
      <c r="CXI92"/>
      <c r="CXJ92"/>
      <c r="CXK92"/>
      <c r="CXL92"/>
      <c r="CXM92"/>
      <c r="CXN92"/>
      <c r="CXO92"/>
      <c r="CXP92"/>
      <c r="CXQ92"/>
      <c r="CXR92"/>
      <c r="CXS92"/>
      <c r="CXT92"/>
      <c r="CXU92"/>
      <c r="CXV92"/>
      <c r="CXW92"/>
      <c r="CXX92"/>
      <c r="CXY92"/>
      <c r="CXZ92"/>
      <c r="CYA92"/>
      <c r="CYB92"/>
      <c r="CYC92"/>
      <c r="CYD92"/>
      <c r="CYE92"/>
      <c r="CYF92"/>
      <c r="CYG92"/>
      <c r="CYH92"/>
      <c r="CYI92"/>
      <c r="CYJ92"/>
      <c r="CYK92"/>
      <c r="CYL92"/>
      <c r="CYM92"/>
      <c r="CYN92"/>
      <c r="CYO92"/>
      <c r="CYP92"/>
      <c r="CYQ92"/>
      <c r="CYR92"/>
      <c r="CYS92"/>
      <c r="CYT92"/>
      <c r="CYU92"/>
      <c r="CYV92"/>
      <c r="CYW92"/>
      <c r="CYX92"/>
      <c r="CYY92"/>
      <c r="CYZ92"/>
      <c r="CZA92"/>
      <c r="CZB92"/>
      <c r="CZC92"/>
      <c r="CZD92"/>
      <c r="CZE92"/>
      <c r="CZF92"/>
      <c r="CZG92"/>
      <c r="CZH92"/>
      <c r="CZI92"/>
      <c r="CZJ92"/>
      <c r="CZK92"/>
      <c r="CZL92"/>
      <c r="CZM92"/>
      <c r="CZN92"/>
      <c r="CZO92"/>
      <c r="CZP92"/>
      <c r="CZQ92"/>
      <c r="CZR92"/>
      <c r="CZS92"/>
      <c r="CZT92"/>
      <c r="CZU92"/>
      <c r="CZV92"/>
      <c r="CZW92"/>
      <c r="CZX92"/>
      <c r="CZY92"/>
      <c r="CZZ92"/>
      <c r="DAA92"/>
      <c r="DAB92"/>
      <c r="DAC92"/>
      <c r="DAD92"/>
      <c r="DAE92"/>
      <c r="DAF92"/>
      <c r="DAG92"/>
      <c r="DAH92"/>
      <c r="DAI92"/>
      <c r="DAJ92"/>
      <c r="DAK92"/>
      <c r="DAL92"/>
      <c r="DAM92"/>
      <c r="DAN92"/>
      <c r="DAO92"/>
      <c r="DAP92"/>
      <c r="DAQ92"/>
      <c r="DAR92"/>
      <c r="DAS92"/>
      <c r="DAT92"/>
      <c r="DAU92"/>
      <c r="DAV92"/>
      <c r="DAW92"/>
      <c r="DAX92"/>
      <c r="DAY92"/>
      <c r="DAZ92"/>
      <c r="DBA92"/>
      <c r="DBB92"/>
      <c r="DBC92"/>
      <c r="DBD92"/>
      <c r="DBE92"/>
      <c r="DBF92"/>
      <c r="DBG92"/>
      <c r="DBH92"/>
      <c r="DBI92"/>
      <c r="DBJ92"/>
      <c r="DBK92"/>
      <c r="DBL92"/>
      <c r="DBM92"/>
      <c r="DBN92"/>
      <c r="DBO92"/>
      <c r="DBP92"/>
      <c r="DBQ92"/>
      <c r="DBR92"/>
      <c r="DBS92"/>
      <c r="DBT92"/>
      <c r="DBU92"/>
      <c r="DBV92"/>
      <c r="DBW92"/>
      <c r="DBX92"/>
      <c r="DBY92"/>
      <c r="DBZ92"/>
      <c r="DCA92"/>
      <c r="DCB92"/>
      <c r="DCC92"/>
      <c r="DCD92"/>
      <c r="DCE92"/>
      <c r="DCF92"/>
      <c r="DCG92"/>
      <c r="DCH92"/>
      <c r="DCI92"/>
      <c r="DCJ92"/>
      <c r="DCK92"/>
      <c r="DCL92"/>
      <c r="DCM92"/>
      <c r="DCN92"/>
      <c r="DCO92"/>
      <c r="DCP92"/>
      <c r="DCQ92"/>
      <c r="DCR92"/>
      <c r="DCS92"/>
      <c r="DCT92"/>
      <c r="DCU92"/>
      <c r="DCV92"/>
      <c r="DCW92"/>
      <c r="DCX92"/>
      <c r="DCY92"/>
      <c r="DCZ92"/>
      <c r="DDA92"/>
      <c r="DDB92"/>
      <c r="DDC92"/>
      <c r="DDD92"/>
      <c r="DDE92"/>
      <c r="DDF92"/>
      <c r="DDG92"/>
      <c r="DDH92"/>
      <c r="DDI92"/>
      <c r="DDJ92"/>
      <c r="DDK92"/>
      <c r="DDL92"/>
      <c r="DDM92"/>
      <c r="DDN92"/>
      <c r="DDO92"/>
      <c r="DDP92"/>
      <c r="DDQ92"/>
      <c r="DDR92"/>
      <c r="DDS92"/>
      <c r="DDT92"/>
      <c r="DDU92"/>
      <c r="DDV92"/>
      <c r="DDW92"/>
      <c r="DDX92"/>
      <c r="DDY92"/>
      <c r="DDZ92"/>
      <c r="DEA92"/>
      <c r="DEB92"/>
      <c r="DEC92"/>
      <c r="DED92"/>
      <c r="DEE92"/>
      <c r="DEF92"/>
      <c r="DEG92"/>
      <c r="DEH92"/>
      <c r="DEI92"/>
      <c r="DEJ92"/>
      <c r="DEK92"/>
      <c r="DEL92"/>
      <c r="DEM92"/>
      <c r="DEN92"/>
      <c r="DEO92"/>
      <c r="DEP92"/>
      <c r="DEQ92"/>
      <c r="DER92"/>
      <c r="DES92"/>
      <c r="DET92"/>
      <c r="DEU92"/>
      <c r="DEV92"/>
      <c r="DEW92"/>
      <c r="DEX92"/>
      <c r="DEY92"/>
      <c r="DEZ92"/>
      <c r="DFA92"/>
      <c r="DFB92"/>
      <c r="DFC92"/>
      <c r="DFD92"/>
      <c r="DFE92"/>
      <c r="DFF92"/>
      <c r="DFG92"/>
      <c r="DFH92"/>
      <c r="DFI92"/>
      <c r="DFJ92"/>
      <c r="DFK92"/>
      <c r="DFL92"/>
      <c r="DFM92"/>
      <c r="DFN92"/>
      <c r="DFO92"/>
      <c r="DFP92"/>
      <c r="DFQ92"/>
      <c r="DFR92"/>
      <c r="DFS92"/>
      <c r="DFT92"/>
      <c r="DFU92"/>
      <c r="DFV92"/>
      <c r="DFW92"/>
      <c r="DFX92"/>
      <c r="DFY92"/>
      <c r="DFZ92"/>
      <c r="DGA92"/>
      <c r="DGB92"/>
      <c r="DGC92"/>
      <c r="DGD92"/>
      <c r="DGE92"/>
      <c r="DGF92"/>
      <c r="DGG92"/>
      <c r="DGH92"/>
      <c r="DGI92"/>
      <c r="DGJ92"/>
      <c r="DGK92"/>
      <c r="DGL92"/>
      <c r="DGM92"/>
      <c r="DGN92"/>
      <c r="DGO92"/>
      <c r="DGP92"/>
      <c r="DGQ92"/>
      <c r="DGR92"/>
      <c r="DGS92"/>
      <c r="DGT92"/>
      <c r="DGU92"/>
      <c r="DGV92"/>
      <c r="DGW92"/>
      <c r="DGX92"/>
      <c r="DGY92"/>
      <c r="DGZ92"/>
      <c r="DHA92"/>
      <c r="DHB92"/>
      <c r="DHC92"/>
      <c r="DHD92"/>
      <c r="DHE92"/>
      <c r="DHF92"/>
      <c r="DHG92"/>
      <c r="DHH92"/>
      <c r="DHI92"/>
      <c r="DHJ92"/>
      <c r="DHK92"/>
      <c r="DHL92"/>
      <c r="DHM92"/>
      <c r="DHN92"/>
      <c r="DHO92"/>
      <c r="DHP92"/>
      <c r="DHQ92"/>
      <c r="DHR92"/>
      <c r="DHS92"/>
      <c r="DHT92"/>
      <c r="DHU92"/>
      <c r="DHV92"/>
      <c r="DHW92"/>
      <c r="DHX92"/>
      <c r="DHY92"/>
      <c r="DHZ92"/>
      <c r="DIA92"/>
      <c r="DIB92"/>
      <c r="DIC92"/>
      <c r="DID92"/>
      <c r="DIE92"/>
      <c r="DIF92"/>
      <c r="DIG92"/>
      <c r="DIH92"/>
      <c r="DII92"/>
      <c r="DIJ92"/>
      <c r="DIK92"/>
      <c r="DIL92"/>
      <c r="DIM92"/>
      <c r="DIN92"/>
      <c r="DIO92"/>
      <c r="DIP92"/>
      <c r="DIQ92"/>
      <c r="DIR92"/>
      <c r="DIS92"/>
      <c r="DIT92"/>
      <c r="DIU92"/>
      <c r="DIV92"/>
      <c r="DIW92"/>
      <c r="DIX92"/>
      <c r="DIY92"/>
      <c r="DIZ92"/>
      <c r="DJA92"/>
      <c r="DJB92"/>
      <c r="DJC92"/>
      <c r="DJD92"/>
      <c r="DJE92"/>
      <c r="DJF92"/>
      <c r="DJG92"/>
      <c r="DJH92"/>
      <c r="DJI92"/>
      <c r="DJJ92"/>
      <c r="DJK92"/>
      <c r="DJL92"/>
      <c r="DJM92"/>
      <c r="DJN92"/>
      <c r="DJO92"/>
      <c r="DJP92"/>
      <c r="DJQ92"/>
      <c r="DJR92"/>
      <c r="DJS92"/>
      <c r="DJT92"/>
      <c r="DJU92"/>
      <c r="DJV92"/>
      <c r="DJW92"/>
      <c r="DJX92"/>
      <c r="DJY92"/>
      <c r="DJZ92"/>
      <c r="DKA92"/>
      <c r="DKB92"/>
      <c r="DKC92"/>
      <c r="DKD92"/>
      <c r="DKE92"/>
      <c r="DKF92"/>
      <c r="DKG92"/>
      <c r="DKH92"/>
      <c r="DKI92"/>
      <c r="DKJ92"/>
      <c r="DKK92"/>
      <c r="DKL92"/>
      <c r="DKM92"/>
      <c r="DKN92"/>
      <c r="DKO92"/>
      <c r="DKP92"/>
      <c r="DKQ92"/>
      <c r="DKR92"/>
      <c r="DKS92"/>
      <c r="DKT92"/>
      <c r="DKU92"/>
      <c r="DKV92"/>
      <c r="DKW92"/>
      <c r="DKX92"/>
      <c r="DKY92"/>
      <c r="DKZ92"/>
      <c r="DLA92"/>
      <c r="DLB92"/>
      <c r="DLC92"/>
      <c r="DLD92"/>
      <c r="DLE92"/>
      <c r="DLF92"/>
      <c r="DLG92"/>
      <c r="DLH92"/>
      <c r="DLI92"/>
      <c r="DLJ92"/>
      <c r="DLK92"/>
      <c r="DLL92"/>
      <c r="DLM92"/>
      <c r="DLN92"/>
      <c r="DLO92"/>
      <c r="DLP92"/>
      <c r="DLQ92"/>
      <c r="DLR92"/>
      <c r="DLS92"/>
      <c r="DLT92"/>
      <c r="DLU92"/>
      <c r="DLV92"/>
      <c r="DLW92"/>
      <c r="DLX92"/>
      <c r="DLY92"/>
      <c r="DLZ92"/>
      <c r="DMA92"/>
      <c r="DMB92"/>
      <c r="DMC92"/>
      <c r="DMD92"/>
      <c r="DME92"/>
      <c r="DMF92"/>
      <c r="DMG92"/>
      <c r="DMH92"/>
      <c r="DMI92"/>
      <c r="DMJ92"/>
      <c r="DMK92"/>
      <c r="DML92"/>
      <c r="DMM92"/>
      <c r="DMN92"/>
      <c r="DMO92"/>
      <c r="DMP92"/>
      <c r="DMQ92"/>
      <c r="DMR92"/>
      <c r="DMS92"/>
      <c r="DMT92"/>
      <c r="DMU92"/>
      <c r="DMV92"/>
      <c r="DMW92"/>
      <c r="DMX92"/>
      <c r="DMY92"/>
      <c r="DMZ92"/>
      <c r="DNA92"/>
      <c r="DNB92"/>
      <c r="DNC92"/>
      <c r="DND92"/>
      <c r="DNE92"/>
      <c r="DNF92"/>
      <c r="DNG92"/>
      <c r="DNH92"/>
      <c r="DNI92"/>
      <c r="DNJ92"/>
      <c r="DNK92"/>
      <c r="DNL92"/>
      <c r="DNM92"/>
      <c r="DNN92"/>
      <c r="DNO92"/>
      <c r="DNP92"/>
      <c r="DNQ92"/>
      <c r="DNR92"/>
      <c r="DNS92"/>
      <c r="DNT92"/>
      <c r="DNU92"/>
      <c r="DNV92"/>
      <c r="DNW92"/>
      <c r="DNX92"/>
      <c r="DNY92"/>
      <c r="DNZ92"/>
      <c r="DOA92"/>
      <c r="DOB92"/>
      <c r="DOC92"/>
      <c r="DOD92"/>
      <c r="DOE92"/>
      <c r="DOF92"/>
      <c r="DOG92"/>
      <c r="DOH92"/>
      <c r="DOI92"/>
      <c r="DOJ92"/>
      <c r="DOK92"/>
      <c r="DOL92"/>
      <c r="DOM92"/>
      <c r="DON92"/>
      <c r="DOO92"/>
      <c r="DOP92"/>
      <c r="DOQ92"/>
      <c r="DOR92"/>
      <c r="DOS92"/>
      <c r="DOT92"/>
      <c r="DOU92"/>
      <c r="DOV92"/>
      <c r="DOW92"/>
      <c r="DOX92"/>
      <c r="DOY92"/>
      <c r="DOZ92"/>
      <c r="DPA92"/>
      <c r="DPB92"/>
      <c r="DPC92"/>
      <c r="DPD92"/>
      <c r="DPE92"/>
      <c r="DPF92"/>
      <c r="DPG92"/>
      <c r="DPH92"/>
      <c r="DPI92"/>
      <c r="DPJ92"/>
      <c r="DPK92"/>
      <c r="DPL92"/>
      <c r="DPM92"/>
      <c r="DPN92"/>
      <c r="DPO92"/>
      <c r="DPP92"/>
      <c r="DPQ92"/>
      <c r="DPR92"/>
      <c r="DPS92"/>
      <c r="DPT92"/>
      <c r="DPU92"/>
      <c r="DPV92"/>
      <c r="DPW92"/>
      <c r="DPX92"/>
      <c r="DPY92"/>
      <c r="DPZ92"/>
      <c r="DQA92"/>
      <c r="DQB92"/>
      <c r="DQC92"/>
      <c r="DQD92"/>
      <c r="DQE92"/>
      <c r="DQF92"/>
      <c r="DQG92"/>
      <c r="DQH92"/>
      <c r="DQI92"/>
      <c r="DQJ92"/>
      <c r="DQK92"/>
      <c r="DQL92"/>
      <c r="DQM92"/>
      <c r="DQN92"/>
      <c r="DQO92"/>
      <c r="DQP92"/>
      <c r="DQQ92"/>
      <c r="DQR92"/>
      <c r="DQS92"/>
      <c r="DQT92"/>
      <c r="DQU92"/>
      <c r="DQV92"/>
      <c r="DQW92"/>
      <c r="DQX92"/>
      <c r="DQY92"/>
      <c r="DQZ92"/>
      <c r="DRA92"/>
      <c r="DRB92"/>
      <c r="DRC92"/>
      <c r="DRD92"/>
      <c r="DRE92"/>
      <c r="DRF92"/>
      <c r="DRG92"/>
      <c r="DRH92"/>
      <c r="DRI92"/>
      <c r="DRJ92"/>
      <c r="DRK92"/>
      <c r="DRL92"/>
      <c r="DRM92"/>
      <c r="DRN92"/>
      <c r="DRO92"/>
      <c r="DRP92"/>
      <c r="DRQ92"/>
      <c r="DRR92"/>
      <c r="DRS92"/>
      <c r="DRT92"/>
      <c r="DRU92"/>
      <c r="DRV92"/>
      <c r="DRW92"/>
      <c r="DRX92"/>
      <c r="DRY92"/>
      <c r="DRZ92"/>
      <c r="DSA92"/>
      <c r="DSB92"/>
      <c r="DSC92"/>
      <c r="DSD92"/>
      <c r="DSE92"/>
      <c r="DSF92"/>
      <c r="DSG92"/>
      <c r="DSH92"/>
      <c r="DSI92"/>
      <c r="DSJ92"/>
      <c r="DSK92"/>
      <c r="DSL92"/>
      <c r="DSM92"/>
      <c r="DSN92"/>
      <c r="DSO92"/>
      <c r="DSP92"/>
      <c r="DSQ92"/>
      <c r="DSR92"/>
      <c r="DSS92"/>
      <c r="DST92"/>
      <c r="DSU92"/>
      <c r="DSV92"/>
      <c r="DSW92"/>
      <c r="DSX92"/>
      <c r="DSY92"/>
      <c r="DSZ92"/>
      <c r="DTA92"/>
      <c r="DTB92"/>
      <c r="DTC92"/>
      <c r="DTD92"/>
      <c r="DTE92"/>
      <c r="DTF92"/>
      <c r="DTG92"/>
      <c r="DTH92"/>
      <c r="DTI92"/>
      <c r="DTJ92"/>
      <c r="DTK92"/>
      <c r="DTL92"/>
      <c r="DTM92"/>
      <c r="DTN92"/>
      <c r="DTO92"/>
      <c r="DTP92"/>
      <c r="DTQ92"/>
      <c r="DTR92"/>
      <c r="DTS92"/>
      <c r="DTT92"/>
      <c r="DTU92"/>
      <c r="DTV92"/>
      <c r="DTW92"/>
      <c r="DTX92"/>
      <c r="DTY92"/>
      <c r="DTZ92"/>
      <c r="DUA92"/>
      <c r="DUB92"/>
      <c r="DUC92"/>
      <c r="DUD92"/>
      <c r="DUE92"/>
      <c r="DUF92"/>
      <c r="DUG92"/>
      <c r="DUH92"/>
      <c r="DUI92"/>
      <c r="DUJ92"/>
      <c r="DUK92"/>
      <c r="DUL92"/>
      <c r="DUM92"/>
      <c r="DUN92"/>
      <c r="DUO92"/>
      <c r="DUP92"/>
      <c r="DUQ92"/>
      <c r="DUR92"/>
      <c r="DUS92"/>
      <c r="DUT92"/>
      <c r="DUU92"/>
      <c r="DUV92"/>
      <c r="DUW92"/>
      <c r="DUX92"/>
      <c r="DUY92"/>
      <c r="DUZ92"/>
      <c r="DVA92"/>
      <c r="DVB92"/>
      <c r="DVC92"/>
      <c r="DVD92"/>
      <c r="DVE92"/>
      <c r="DVF92"/>
      <c r="DVG92"/>
      <c r="DVH92"/>
      <c r="DVI92"/>
      <c r="DVJ92"/>
      <c r="DVK92"/>
      <c r="DVL92"/>
      <c r="DVM92"/>
      <c r="DVN92"/>
      <c r="DVO92"/>
      <c r="DVP92"/>
      <c r="DVQ92"/>
      <c r="DVR92"/>
      <c r="DVS92"/>
      <c r="DVT92"/>
      <c r="DVU92"/>
      <c r="DVV92"/>
      <c r="DVW92"/>
      <c r="DVX92"/>
      <c r="DVY92"/>
      <c r="DVZ92"/>
      <c r="DWA92"/>
      <c r="DWB92"/>
      <c r="DWC92"/>
      <c r="DWD92"/>
      <c r="DWE92"/>
      <c r="DWF92"/>
      <c r="DWG92"/>
      <c r="DWH92"/>
      <c r="DWI92"/>
      <c r="DWJ92"/>
      <c r="DWK92"/>
      <c r="DWL92"/>
      <c r="DWM92"/>
      <c r="DWN92"/>
      <c r="DWO92"/>
      <c r="DWP92"/>
      <c r="DWQ92"/>
      <c r="DWR92"/>
      <c r="DWS92"/>
      <c r="DWT92"/>
      <c r="DWU92"/>
      <c r="DWV92"/>
      <c r="DWW92"/>
      <c r="DWX92"/>
      <c r="DWY92"/>
      <c r="DWZ92"/>
      <c r="DXA92"/>
      <c r="DXB92"/>
      <c r="DXC92"/>
      <c r="DXD92"/>
      <c r="DXE92"/>
      <c r="DXF92"/>
      <c r="DXG92"/>
      <c r="DXH92"/>
      <c r="DXI92"/>
      <c r="DXJ92"/>
      <c r="DXK92"/>
      <c r="DXL92"/>
      <c r="DXM92"/>
      <c r="DXN92"/>
      <c r="DXO92"/>
      <c r="DXP92"/>
      <c r="DXQ92"/>
      <c r="DXR92"/>
      <c r="DXS92"/>
      <c r="DXT92"/>
      <c r="DXU92"/>
      <c r="DXV92"/>
      <c r="DXW92"/>
      <c r="DXX92"/>
      <c r="DXY92"/>
      <c r="DXZ92"/>
      <c r="DYA92"/>
      <c r="DYB92"/>
      <c r="DYC92"/>
      <c r="DYD92"/>
      <c r="DYE92"/>
      <c r="DYF92"/>
      <c r="DYG92"/>
      <c r="DYH92"/>
      <c r="DYI92"/>
      <c r="DYJ92"/>
      <c r="DYK92"/>
      <c r="DYL92"/>
      <c r="DYM92"/>
      <c r="DYN92"/>
      <c r="DYO92"/>
      <c r="DYP92"/>
      <c r="DYQ92"/>
      <c r="DYR92"/>
      <c r="DYS92"/>
      <c r="DYT92"/>
      <c r="DYU92"/>
      <c r="DYV92"/>
      <c r="DYW92"/>
      <c r="DYX92"/>
      <c r="DYY92"/>
      <c r="DYZ92"/>
      <c r="DZA92"/>
      <c r="DZB92"/>
      <c r="DZC92"/>
      <c r="DZD92"/>
      <c r="DZE92"/>
      <c r="DZF92"/>
      <c r="DZG92"/>
      <c r="DZH92"/>
      <c r="DZI92"/>
      <c r="DZJ92"/>
      <c r="DZK92"/>
      <c r="DZL92"/>
      <c r="DZM92"/>
      <c r="DZN92"/>
      <c r="DZO92"/>
      <c r="DZP92"/>
      <c r="DZQ92"/>
      <c r="DZR92"/>
      <c r="DZS92"/>
      <c r="DZT92"/>
      <c r="DZU92"/>
      <c r="DZV92"/>
      <c r="DZW92"/>
      <c r="DZX92"/>
      <c r="DZY92"/>
      <c r="DZZ92"/>
      <c r="EAA92"/>
      <c r="EAB92"/>
      <c r="EAC92"/>
      <c r="EAD92"/>
      <c r="EAE92"/>
      <c r="EAF92"/>
      <c r="EAG92"/>
      <c r="EAH92"/>
      <c r="EAI92"/>
      <c r="EAJ92"/>
      <c r="EAK92"/>
      <c r="EAL92"/>
      <c r="EAM92"/>
      <c r="EAN92"/>
      <c r="EAO92"/>
      <c r="EAP92"/>
      <c r="EAQ92"/>
      <c r="EAR92"/>
      <c r="EAS92"/>
      <c r="EAT92"/>
      <c r="EAU92"/>
      <c r="EAV92"/>
      <c r="EAW92"/>
      <c r="EAX92"/>
      <c r="EAY92"/>
      <c r="EAZ92"/>
      <c r="EBA92"/>
      <c r="EBB92"/>
      <c r="EBC92"/>
      <c r="EBD92"/>
      <c r="EBE92"/>
      <c r="EBF92"/>
      <c r="EBG92"/>
      <c r="EBH92"/>
      <c r="EBI92"/>
      <c r="EBJ92"/>
      <c r="EBK92"/>
      <c r="EBL92"/>
      <c r="EBM92"/>
      <c r="EBN92"/>
      <c r="EBO92"/>
      <c r="EBP92"/>
      <c r="EBQ92"/>
      <c r="EBR92"/>
      <c r="EBS92"/>
      <c r="EBT92"/>
      <c r="EBU92"/>
      <c r="EBV92"/>
      <c r="EBW92"/>
      <c r="EBX92"/>
      <c r="EBY92"/>
      <c r="EBZ92"/>
      <c r="ECA92"/>
      <c r="ECB92"/>
      <c r="ECC92"/>
      <c r="ECD92"/>
      <c r="ECE92"/>
      <c r="ECF92"/>
      <c r="ECG92"/>
      <c r="ECH92"/>
      <c r="ECI92"/>
      <c r="ECJ92"/>
      <c r="ECK92"/>
      <c r="ECL92"/>
      <c r="ECM92"/>
      <c r="ECN92"/>
      <c r="ECO92"/>
      <c r="ECP92"/>
      <c r="ECQ92"/>
      <c r="ECR92"/>
      <c r="ECS92"/>
      <c r="ECT92"/>
      <c r="ECU92"/>
      <c r="ECV92"/>
      <c r="ECW92"/>
      <c r="ECX92"/>
      <c r="ECY92"/>
      <c r="ECZ92"/>
      <c r="EDA92"/>
      <c r="EDB92"/>
      <c r="EDC92"/>
      <c r="EDD92"/>
      <c r="EDE92"/>
      <c r="EDF92"/>
      <c r="EDG92"/>
      <c r="EDH92"/>
      <c r="EDI92"/>
      <c r="EDJ92"/>
      <c r="EDK92"/>
      <c r="EDL92"/>
      <c r="EDM92"/>
      <c r="EDN92"/>
      <c r="EDO92"/>
      <c r="EDP92"/>
      <c r="EDQ92"/>
      <c r="EDR92"/>
      <c r="EDS92"/>
      <c r="EDT92"/>
      <c r="EDU92"/>
      <c r="EDV92"/>
      <c r="EDW92"/>
      <c r="EDX92"/>
      <c r="EDY92"/>
      <c r="EDZ92"/>
      <c r="EEA92"/>
      <c r="EEB92"/>
      <c r="EEC92"/>
      <c r="EED92"/>
      <c r="EEE92"/>
      <c r="EEF92"/>
      <c r="EEG92"/>
      <c r="EEH92"/>
      <c r="EEI92"/>
      <c r="EEJ92"/>
      <c r="EEK92"/>
      <c r="EEL92"/>
      <c r="EEM92"/>
      <c r="EEN92"/>
      <c r="EEO92"/>
      <c r="EEP92"/>
      <c r="EEQ92"/>
      <c r="EER92"/>
      <c r="EES92"/>
      <c r="EET92"/>
      <c r="EEU92"/>
      <c r="EEV92"/>
      <c r="EEW92"/>
      <c r="EEX92"/>
      <c r="EEY92"/>
      <c r="EEZ92"/>
      <c r="EFA92"/>
      <c r="EFB92"/>
      <c r="EFC92"/>
      <c r="EFD92"/>
      <c r="EFE92"/>
      <c r="EFF92"/>
      <c r="EFG92"/>
      <c r="EFH92"/>
      <c r="EFI92"/>
      <c r="EFJ92"/>
      <c r="EFK92"/>
      <c r="EFL92"/>
      <c r="EFM92"/>
      <c r="EFN92"/>
      <c r="EFO92"/>
      <c r="EFP92"/>
      <c r="EFQ92"/>
      <c r="EFR92"/>
      <c r="EFS92"/>
      <c r="EFT92"/>
      <c r="EFU92"/>
      <c r="EFV92"/>
      <c r="EFW92"/>
      <c r="EFX92"/>
      <c r="EFY92"/>
      <c r="EFZ92"/>
      <c r="EGA92"/>
      <c r="EGB92"/>
      <c r="EGC92"/>
      <c r="EGD92"/>
      <c r="EGE92"/>
      <c r="EGF92"/>
      <c r="EGG92"/>
      <c r="EGH92"/>
      <c r="EGI92"/>
      <c r="EGJ92"/>
      <c r="EGK92"/>
      <c r="EGL92"/>
      <c r="EGM92"/>
      <c r="EGN92"/>
      <c r="EGO92"/>
      <c r="EGP92"/>
      <c r="EGQ92"/>
      <c r="EGR92"/>
      <c r="EGS92"/>
      <c r="EGT92"/>
      <c r="EGU92"/>
      <c r="EGV92"/>
      <c r="EGW92"/>
      <c r="EGX92"/>
      <c r="EGY92"/>
      <c r="EGZ92"/>
      <c r="EHA92"/>
      <c r="EHB92"/>
      <c r="EHC92"/>
      <c r="EHD92"/>
      <c r="EHE92"/>
      <c r="EHF92"/>
      <c r="EHG92"/>
      <c r="EHH92"/>
      <c r="EHI92"/>
      <c r="EHJ92"/>
      <c r="EHK92"/>
      <c r="EHL92"/>
      <c r="EHM92"/>
      <c r="EHN92"/>
      <c r="EHO92"/>
      <c r="EHP92"/>
      <c r="EHQ92"/>
      <c r="EHR92"/>
      <c r="EHS92"/>
      <c r="EHT92"/>
      <c r="EHU92"/>
      <c r="EHV92"/>
      <c r="EHW92"/>
      <c r="EHX92"/>
      <c r="EHY92"/>
      <c r="EHZ92"/>
      <c r="EIA92"/>
      <c r="EIB92"/>
      <c r="EIC92"/>
      <c r="EID92"/>
      <c r="EIE92"/>
      <c r="EIF92"/>
      <c r="EIG92"/>
      <c r="EIH92"/>
      <c r="EII92"/>
      <c r="EIJ92"/>
      <c r="EIK92"/>
      <c r="EIL92"/>
      <c r="EIM92"/>
      <c r="EIN92"/>
      <c r="EIO92"/>
      <c r="EIP92"/>
      <c r="EIQ92"/>
      <c r="EIR92"/>
      <c r="EIS92"/>
      <c r="EIT92"/>
      <c r="EIU92"/>
      <c r="EIV92"/>
      <c r="EIW92"/>
      <c r="EIX92"/>
      <c r="EIY92"/>
      <c r="EIZ92"/>
      <c r="EJA92"/>
      <c r="EJB92"/>
      <c r="EJC92"/>
      <c r="EJD92"/>
      <c r="EJE92"/>
      <c r="EJF92"/>
      <c r="EJG92"/>
      <c r="EJH92"/>
      <c r="EJI92"/>
      <c r="EJJ92"/>
      <c r="EJK92"/>
      <c r="EJL92"/>
      <c r="EJM92"/>
      <c r="EJN92"/>
      <c r="EJO92"/>
      <c r="EJP92"/>
      <c r="EJQ92"/>
      <c r="EJR92"/>
      <c r="EJS92"/>
      <c r="EJT92"/>
      <c r="EJU92"/>
      <c r="EJV92"/>
      <c r="EJW92"/>
      <c r="EJX92"/>
      <c r="EJY92"/>
      <c r="EJZ92"/>
      <c r="EKA92"/>
      <c r="EKB92"/>
      <c r="EKC92"/>
      <c r="EKD92"/>
      <c r="EKE92"/>
      <c r="EKF92"/>
      <c r="EKG92"/>
      <c r="EKH92"/>
      <c r="EKI92"/>
      <c r="EKJ92"/>
      <c r="EKK92"/>
      <c r="EKL92"/>
      <c r="EKM92"/>
      <c r="EKN92"/>
      <c r="EKO92"/>
      <c r="EKP92"/>
      <c r="EKQ92"/>
      <c r="EKR92"/>
      <c r="EKS92"/>
      <c r="EKT92"/>
      <c r="EKU92"/>
      <c r="EKV92"/>
      <c r="EKW92"/>
      <c r="EKX92"/>
      <c r="EKY92"/>
      <c r="EKZ92"/>
      <c r="ELA92"/>
      <c r="ELB92"/>
      <c r="ELC92"/>
      <c r="ELD92"/>
      <c r="ELE92"/>
      <c r="ELF92"/>
      <c r="ELG92"/>
      <c r="ELH92"/>
      <c r="ELI92"/>
      <c r="ELJ92"/>
      <c r="ELK92"/>
      <c r="ELL92"/>
      <c r="ELM92"/>
      <c r="ELN92"/>
      <c r="ELO92"/>
      <c r="ELP92"/>
      <c r="ELQ92"/>
      <c r="ELR92"/>
      <c r="ELS92"/>
      <c r="ELT92"/>
      <c r="ELU92"/>
      <c r="ELV92"/>
      <c r="ELW92"/>
      <c r="ELX92"/>
      <c r="ELY92"/>
      <c r="ELZ92"/>
      <c r="EMA92"/>
      <c r="EMB92"/>
      <c r="EMC92"/>
      <c r="EMD92"/>
      <c r="EME92"/>
      <c r="EMF92"/>
      <c r="EMG92"/>
      <c r="EMH92"/>
      <c r="EMI92"/>
      <c r="EMJ92"/>
      <c r="EMK92"/>
      <c r="EML92"/>
      <c r="EMM92"/>
      <c r="EMN92"/>
      <c r="EMO92"/>
      <c r="EMP92"/>
      <c r="EMQ92"/>
      <c r="EMR92"/>
      <c r="EMS92"/>
      <c r="EMT92"/>
      <c r="EMU92"/>
      <c r="EMV92"/>
      <c r="EMW92"/>
      <c r="EMX92"/>
      <c r="EMY92"/>
      <c r="EMZ92"/>
      <c r="ENA92"/>
      <c r="ENB92"/>
      <c r="ENC92"/>
      <c r="END92"/>
      <c r="ENE92"/>
      <c r="ENF92"/>
      <c r="ENG92"/>
      <c r="ENH92"/>
      <c r="ENI92"/>
      <c r="ENJ92"/>
      <c r="ENK92"/>
      <c r="ENL92"/>
      <c r="ENM92"/>
      <c r="ENN92"/>
      <c r="ENO92"/>
      <c r="ENP92"/>
      <c r="ENQ92"/>
      <c r="ENR92"/>
      <c r="ENS92"/>
      <c r="ENT92"/>
      <c r="ENU92"/>
      <c r="ENV92"/>
      <c r="ENW92"/>
      <c r="ENX92"/>
      <c r="ENY92"/>
      <c r="ENZ92"/>
      <c r="EOA92"/>
      <c r="EOB92"/>
      <c r="EOC92"/>
      <c r="EOD92"/>
      <c r="EOE92"/>
      <c r="EOF92"/>
      <c r="EOG92"/>
      <c r="EOH92"/>
      <c r="EOI92"/>
      <c r="EOJ92"/>
      <c r="EOK92"/>
      <c r="EOL92"/>
      <c r="EOM92"/>
      <c r="EON92"/>
      <c r="EOO92"/>
      <c r="EOP92"/>
      <c r="EOQ92"/>
      <c r="EOR92"/>
      <c r="EOS92"/>
      <c r="EOT92"/>
      <c r="EOU92"/>
      <c r="EOV92"/>
      <c r="EOW92"/>
      <c r="EOX92"/>
      <c r="EOY92"/>
      <c r="EOZ92"/>
      <c r="EPA92"/>
      <c r="EPB92"/>
      <c r="EPC92"/>
      <c r="EPD92"/>
      <c r="EPE92"/>
      <c r="EPF92"/>
      <c r="EPG92"/>
      <c r="EPH92"/>
      <c r="EPI92"/>
      <c r="EPJ92"/>
      <c r="EPK92"/>
      <c r="EPL92"/>
      <c r="EPM92"/>
      <c r="EPN92"/>
      <c r="EPO92"/>
      <c r="EPP92"/>
      <c r="EPQ92"/>
      <c r="EPR92"/>
      <c r="EPS92"/>
      <c r="EPT92"/>
      <c r="EPU92"/>
      <c r="EPV92"/>
      <c r="EPW92"/>
      <c r="EPX92"/>
      <c r="EPY92"/>
      <c r="EPZ92"/>
      <c r="EQA92"/>
      <c r="EQB92"/>
      <c r="EQC92"/>
      <c r="EQD92"/>
      <c r="EQE92"/>
      <c r="EQF92"/>
      <c r="EQG92"/>
      <c r="EQH92"/>
      <c r="EQI92"/>
      <c r="EQJ92"/>
      <c r="EQK92"/>
      <c r="EQL92"/>
      <c r="EQM92"/>
      <c r="EQN92"/>
      <c r="EQO92"/>
      <c r="EQP92"/>
      <c r="EQQ92"/>
      <c r="EQR92"/>
      <c r="EQS92"/>
      <c r="EQT92"/>
      <c r="EQU92"/>
      <c r="EQV92"/>
      <c r="EQW92"/>
      <c r="EQX92"/>
      <c r="EQY92"/>
      <c r="EQZ92"/>
      <c r="ERA92"/>
      <c r="ERB92"/>
      <c r="ERC92"/>
      <c r="ERD92"/>
      <c r="ERE92"/>
      <c r="ERF92"/>
      <c r="ERG92"/>
      <c r="ERH92"/>
      <c r="ERI92"/>
      <c r="ERJ92"/>
      <c r="ERK92"/>
      <c r="ERL92"/>
      <c r="ERM92"/>
      <c r="ERN92"/>
      <c r="ERO92"/>
      <c r="ERP92"/>
      <c r="ERQ92"/>
      <c r="ERR92"/>
      <c r="ERS92"/>
      <c r="ERT92"/>
      <c r="ERU92"/>
      <c r="ERV92"/>
      <c r="ERW92"/>
      <c r="ERX92"/>
      <c r="ERY92"/>
      <c r="ERZ92"/>
      <c r="ESA92"/>
      <c r="ESB92"/>
      <c r="ESC92"/>
      <c r="ESD92"/>
      <c r="ESE92"/>
      <c r="ESF92"/>
      <c r="ESG92"/>
      <c r="ESH92"/>
      <c r="ESI92"/>
      <c r="ESJ92"/>
      <c r="ESK92"/>
      <c r="ESL92"/>
      <c r="ESM92"/>
      <c r="ESN92"/>
      <c r="ESO92"/>
      <c r="ESP92"/>
      <c r="ESQ92"/>
      <c r="ESR92"/>
      <c r="ESS92"/>
      <c r="EST92"/>
      <c r="ESU92"/>
      <c r="ESV92"/>
      <c r="ESW92"/>
      <c r="ESX92"/>
      <c r="ESY92"/>
      <c r="ESZ92"/>
      <c r="ETA92"/>
      <c r="ETB92"/>
      <c r="ETC92"/>
      <c r="ETD92"/>
      <c r="ETE92"/>
      <c r="ETF92"/>
      <c r="ETG92"/>
      <c r="ETH92"/>
      <c r="ETI92"/>
      <c r="ETJ92"/>
      <c r="ETK92"/>
      <c r="ETL92"/>
      <c r="ETM92"/>
      <c r="ETN92"/>
      <c r="ETO92"/>
      <c r="ETP92"/>
      <c r="ETQ92"/>
      <c r="ETR92"/>
      <c r="ETS92"/>
      <c r="ETT92"/>
      <c r="ETU92"/>
      <c r="ETV92"/>
      <c r="ETW92"/>
      <c r="ETX92"/>
      <c r="ETY92"/>
      <c r="ETZ92"/>
      <c r="EUA92"/>
      <c r="EUB92"/>
      <c r="EUC92"/>
      <c r="EUD92"/>
      <c r="EUE92"/>
      <c r="EUF92"/>
      <c r="EUG92"/>
      <c r="EUH92"/>
      <c r="EUI92"/>
      <c r="EUJ92"/>
      <c r="EUK92"/>
      <c r="EUL92"/>
      <c r="EUM92"/>
      <c r="EUN92"/>
      <c r="EUO92"/>
      <c r="EUP92"/>
      <c r="EUQ92"/>
      <c r="EUR92"/>
      <c r="EUS92"/>
      <c r="EUT92"/>
      <c r="EUU92"/>
      <c r="EUV92"/>
      <c r="EUW92"/>
      <c r="EUX92"/>
      <c r="EUY92"/>
      <c r="EUZ92"/>
      <c r="EVA92"/>
      <c r="EVB92"/>
      <c r="EVC92"/>
      <c r="EVD92"/>
      <c r="EVE92"/>
      <c r="EVF92"/>
      <c r="EVG92"/>
      <c r="EVH92"/>
      <c r="EVI92"/>
      <c r="EVJ92"/>
      <c r="EVK92"/>
      <c r="EVL92"/>
      <c r="EVM92"/>
      <c r="EVN92"/>
      <c r="EVO92"/>
      <c r="EVP92"/>
      <c r="EVQ92"/>
      <c r="EVR92"/>
      <c r="EVS92"/>
      <c r="EVT92"/>
      <c r="EVU92"/>
      <c r="EVV92"/>
      <c r="EVW92"/>
      <c r="EVX92"/>
      <c r="EVY92"/>
      <c r="EVZ92"/>
      <c r="EWA92"/>
      <c r="EWB92"/>
      <c r="EWC92"/>
      <c r="EWD92"/>
      <c r="EWE92"/>
      <c r="EWF92"/>
      <c r="EWG92"/>
      <c r="EWH92"/>
      <c r="EWI92"/>
      <c r="EWJ92"/>
      <c r="EWK92"/>
      <c r="EWL92"/>
      <c r="EWM92"/>
      <c r="EWN92"/>
      <c r="EWO92"/>
      <c r="EWP92"/>
      <c r="EWQ92"/>
      <c r="EWR92"/>
      <c r="EWS92"/>
      <c r="EWT92"/>
      <c r="EWU92"/>
      <c r="EWV92"/>
      <c r="EWW92"/>
      <c r="EWX92"/>
      <c r="EWY92"/>
      <c r="EWZ92"/>
      <c r="EXA92"/>
      <c r="EXB92"/>
      <c r="EXC92"/>
      <c r="EXD92"/>
      <c r="EXE92"/>
      <c r="EXF92"/>
      <c r="EXG92"/>
      <c r="EXH92"/>
      <c r="EXI92"/>
      <c r="EXJ92"/>
      <c r="EXK92"/>
      <c r="EXL92"/>
      <c r="EXM92"/>
      <c r="EXN92"/>
      <c r="EXO92"/>
      <c r="EXP92"/>
      <c r="EXQ92"/>
      <c r="EXR92"/>
      <c r="EXS92"/>
      <c r="EXT92"/>
      <c r="EXU92"/>
      <c r="EXV92"/>
      <c r="EXW92"/>
      <c r="EXX92"/>
      <c r="EXY92"/>
      <c r="EXZ92"/>
      <c r="EYA92"/>
      <c r="EYB92"/>
      <c r="EYC92"/>
      <c r="EYD92"/>
      <c r="EYE92"/>
      <c r="EYF92"/>
      <c r="EYG92"/>
      <c r="EYH92"/>
      <c r="EYI92"/>
      <c r="EYJ92"/>
      <c r="EYK92"/>
      <c r="EYL92"/>
      <c r="EYM92"/>
      <c r="EYN92"/>
      <c r="EYO92"/>
      <c r="EYP92"/>
      <c r="EYQ92"/>
      <c r="EYR92"/>
      <c r="EYS92"/>
      <c r="EYT92"/>
      <c r="EYU92"/>
      <c r="EYV92"/>
      <c r="EYW92"/>
      <c r="EYX92"/>
      <c r="EYY92"/>
      <c r="EYZ92"/>
      <c r="EZA92"/>
      <c r="EZB92"/>
      <c r="EZC92"/>
      <c r="EZD92"/>
      <c r="EZE92"/>
      <c r="EZF92"/>
      <c r="EZG92"/>
      <c r="EZH92"/>
      <c r="EZI92"/>
      <c r="EZJ92"/>
      <c r="EZK92"/>
      <c r="EZL92"/>
      <c r="EZM92"/>
      <c r="EZN92"/>
      <c r="EZO92"/>
      <c r="EZP92"/>
      <c r="EZQ92"/>
      <c r="EZR92"/>
      <c r="EZS92"/>
      <c r="EZT92"/>
      <c r="EZU92"/>
      <c r="EZV92"/>
      <c r="EZW92"/>
      <c r="EZX92"/>
      <c r="EZY92"/>
      <c r="EZZ92"/>
      <c r="FAA92"/>
      <c r="FAB92"/>
      <c r="FAC92"/>
      <c r="FAD92"/>
      <c r="FAE92"/>
      <c r="FAF92"/>
      <c r="FAG92"/>
      <c r="FAH92"/>
      <c r="FAI92"/>
      <c r="FAJ92"/>
      <c r="FAK92"/>
      <c r="FAL92"/>
      <c r="FAM92"/>
      <c r="FAN92"/>
      <c r="FAO92"/>
      <c r="FAP92"/>
      <c r="FAQ92"/>
      <c r="FAR92"/>
      <c r="FAS92"/>
      <c r="FAT92"/>
      <c r="FAU92"/>
      <c r="FAV92"/>
      <c r="FAW92"/>
      <c r="FAX92"/>
      <c r="FAY92"/>
      <c r="FAZ92"/>
      <c r="FBA92"/>
      <c r="FBB92"/>
      <c r="FBC92"/>
      <c r="FBD92"/>
      <c r="FBE92"/>
      <c r="FBF92"/>
      <c r="FBG92"/>
      <c r="FBH92"/>
      <c r="FBI92"/>
      <c r="FBJ92"/>
      <c r="FBK92"/>
      <c r="FBL92"/>
      <c r="FBM92"/>
      <c r="FBN92"/>
      <c r="FBO92"/>
      <c r="FBP92"/>
      <c r="FBQ92"/>
      <c r="FBR92"/>
      <c r="FBS92"/>
      <c r="FBT92"/>
      <c r="FBU92"/>
      <c r="FBV92"/>
      <c r="FBW92"/>
      <c r="FBX92"/>
      <c r="FBY92"/>
      <c r="FBZ92"/>
      <c r="FCA92"/>
      <c r="FCB92"/>
      <c r="FCC92"/>
      <c r="FCD92"/>
      <c r="FCE92"/>
      <c r="FCF92"/>
      <c r="FCG92"/>
      <c r="FCH92"/>
      <c r="FCI92"/>
      <c r="FCJ92"/>
      <c r="FCK92"/>
      <c r="FCL92"/>
      <c r="FCM92"/>
      <c r="FCN92"/>
      <c r="FCO92"/>
      <c r="FCP92"/>
      <c r="FCQ92"/>
      <c r="FCR92"/>
      <c r="FCS92"/>
      <c r="FCT92"/>
      <c r="FCU92"/>
      <c r="FCV92"/>
      <c r="FCW92"/>
      <c r="FCX92"/>
      <c r="FCY92"/>
      <c r="FCZ92"/>
      <c r="FDA92"/>
      <c r="FDB92"/>
      <c r="FDC92"/>
      <c r="FDD92"/>
      <c r="FDE92"/>
      <c r="FDF92"/>
      <c r="FDG92"/>
      <c r="FDH92"/>
      <c r="FDI92"/>
      <c r="FDJ92"/>
      <c r="FDK92"/>
      <c r="FDL92"/>
      <c r="FDM92"/>
      <c r="FDN92"/>
      <c r="FDO92"/>
      <c r="FDP92"/>
      <c r="FDQ92"/>
      <c r="FDR92"/>
      <c r="FDS92"/>
      <c r="FDT92"/>
      <c r="FDU92"/>
      <c r="FDV92"/>
      <c r="FDW92"/>
      <c r="FDX92"/>
      <c r="FDY92"/>
      <c r="FDZ92"/>
      <c r="FEA92"/>
      <c r="FEB92"/>
      <c r="FEC92"/>
      <c r="FED92"/>
      <c r="FEE92"/>
      <c r="FEF92"/>
      <c r="FEG92"/>
      <c r="FEH92"/>
      <c r="FEI92"/>
      <c r="FEJ92"/>
      <c r="FEK92"/>
      <c r="FEL92"/>
      <c r="FEM92"/>
      <c r="FEN92"/>
      <c r="FEO92"/>
      <c r="FEP92"/>
      <c r="FEQ92"/>
      <c r="FER92"/>
      <c r="FES92"/>
      <c r="FET92"/>
      <c r="FEU92"/>
      <c r="FEV92"/>
      <c r="FEW92"/>
      <c r="FEX92"/>
      <c r="FEY92"/>
      <c r="FEZ92"/>
      <c r="FFA92"/>
      <c r="FFB92"/>
      <c r="FFC92"/>
      <c r="FFD92"/>
      <c r="FFE92"/>
      <c r="FFF92"/>
      <c r="FFG92"/>
      <c r="FFH92"/>
      <c r="FFI92"/>
      <c r="FFJ92"/>
      <c r="FFK92"/>
      <c r="FFL92"/>
      <c r="FFM92"/>
      <c r="FFN92"/>
      <c r="FFO92"/>
      <c r="FFP92"/>
      <c r="FFQ92"/>
      <c r="FFR92"/>
      <c r="FFS92"/>
      <c r="FFT92"/>
      <c r="FFU92"/>
      <c r="FFV92"/>
      <c r="FFW92"/>
      <c r="FFX92"/>
      <c r="FFY92"/>
      <c r="FFZ92"/>
      <c r="FGA92"/>
      <c r="FGB92"/>
      <c r="FGC92"/>
      <c r="FGD92"/>
      <c r="FGE92"/>
      <c r="FGF92"/>
      <c r="FGG92"/>
      <c r="FGH92"/>
      <c r="FGI92"/>
      <c r="FGJ92"/>
      <c r="FGK92"/>
      <c r="FGL92"/>
      <c r="FGM92"/>
      <c r="FGN92"/>
      <c r="FGO92"/>
      <c r="FGP92"/>
      <c r="FGQ92"/>
      <c r="FGR92"/>
      <c r="FGS92"/>
      <c r="FGT92"/>
      <c r="FGU92"/>
      <c r="FGV92"/>
      <c r="FGW92"/>
      <c r="FGX92"/>
      <c r="FGY92"/>
      <c r="FGZ92"/>
      <c r="FHA92"/>
      <c r="FHB92"/>
      <c r="FHC92"/>
      <c r="FHD92"/>
      <c r="FHE92"/>
      <c r="FHF92"/>
      <c r="FHG92"/>
      <c r="FHH92"/>
      <c r="FHI92"/>
      <c r="FHJ92"/>
      <c r="FHK92"/>
      <c r="FHL92"/>
      <c r="FHM92"/>
      <c r="FHN92"/>
      <c r="FHO92"/>
      <c r="FHP92"/>
      <c r="FHQ92"/>
      <c r="FHR92"/>
      <c r="FHS92"/>
      <c r="FHT92"/>
      <c r="FHU92"/>
      <c r="FHV92"/>
      <c r="FHW92"/>
      <c r="FHX92"/>
      <c r="FHY92"/>
      <c r="FHZ92"/>
      <c r="FIA92"/>
      <c r="FIB92"/>
      <c r="FIC92"/>
      <c r="FID92"/>
      <c r="FIE92"/>
      <c r="FIF92"/>
      <c r="FIG92"/>
      <c r="FIH92"/>
      <c r="FII92"/>
      <c r="FIJ92"/>
      <c r="FIK92"/>
      <c r="FIL92"/>
      <c r="FIM92"/>
      <c r="FIN92"/>
      <c r="FIO92"/>
      <c r="FIP92"/>
      <c r="FIQ92"/>
      <c r="FIR92"/>
      <c r="FIS92"/>
      <c r="FIT92"/>
      <c r="FIU92"/>
      <c r="FIV92"/>
      <c r="FIW92"/>
      <c r="FIX92"/>
      <c r="FIY92"/>
      <c r="FIZ92"/>
      <c r="FJA92"/>
      <c r="FJB92"/>
      <c r="FJC92"/>
      <c r="FJD92"/>
      <c r="FJE92"/>
      <c r="FJF92"/>
      <c r="FJG92"/>
      <c r="FJH92"/>
      <c r="FJI92"/>
      <c r="FJJ92"/>
      <c r="FJK92"/>
      <c r="FJL92"/>
      <c r="FJM92"/>
      <c r="FJN92"/>
      <c r="FJO92"/>
      <c r="FJP92"/>
      <c r="FJQ92"/>
      <c r="FJR92"/>
      <c r="FJS92"/>
      <c r="FJT92"/>
      <c r="FJU92"/>
      <c r="FJV92"/>
      <c r="FJW92"/>
      <c r="FJX92"/>
      <c r="FJY92"/>
      <c r="FJZ92"/>
      <c r="FKA92"/>
      <c r="FKB92"/>
      <c r="FKC92"/>
      <c r="FKD92"/>
      <c r="FKE92"/>
      <c r="FKF92"/>
      <c r="FKG92"/>
      <c r="FKH92"/>
      <c r="FKI92"/>
      <c r="FKJ92"/>
      <c r="FKK92"/>
      <c r="FKL92"/>
      <c r="FKM92"/>
      <c r="FKN92"/>
      <c r="FKO92"/>
      <c r="FKP92"/>
      <c r="FKQ92"/>
      <c r="FKR92"/>
      <c r="FKS92"/>
      <c r="FKT92"/>
      <c r="FKU92"/>
      <c r="FKV92"/>
      <c r="FKW92"/>
      <c r="FKX92"/>
      <c r="FKY92"/>
      <c r="FKZ92"/>
      <c r="FLA92"/>
      <c r="FLB92"/>
      <c r="FLC92"/>
      <c r="FLD92"/>
      <c r="FLE92"/>
      <c r="FLF92"/>
      <c r="FLG92"/>
      <c r="FLH92"/>
      <c r="FLI92"/>
      <c r="FLJ92"/>
      <c r="FLK92"/>
      <c r="FLL92"/>
      <c r="FLM92"/>
      <c r="FLN92"/>
      <c r="FLO92"/>
      <c r="FLP92"/>
      <c r="FLQ92"/>
      <c r="FLR92"/>
      <c r="FLS92"/>
      <c r="FLT92"/>
      <c r="FLU92"/>
      <c r="FLV92"/>
      <c r="FLW92"/>
      <c r="FLX92"/>
      <c r="FLY92"/>
      <c r="FLZ92"/>
      <c r="FMA92"/>
      <c r="FMB92"/>
      <c r="FMC92"/>
      <c r="FMD92"/>
      <c r="FME92"/>
      <c r="FMF92"/>
      <c r="FMG92"/>
      <c r="FMH92"/>
      <c r="FMI92"/>
      <c r="FMJ92"/>
      <c r="FMK92"/>
      <c r="FML92"/>
      <c r="FMM92"/>
      <c r="FMN92"/>
      <c r="FMO92"/>
      <c r="FMP92"/>
      <c r="FMQ92"/>
      <c r="FMR92"/>
      <c r="FMS92"/>
      <c r="FMT92"/>
      <c r="FMU92"/>
      <c r="FMV92"/>
      <c r="FMW92"/>
      <c r="FMX92"/>
      <c r="FMY92"/>
      <c r="FMZ92"/>
      <c r="FNA92"/>
      <c r="FNB92"/>
      <c r="FNC92"/>
      <c r="FND92"/>
      <c r="FNE92"/>
      <c r="FNF92"/>
      <c r="FNG92"/>
      <c r="FNH92"/>
      <c r="FNI92"/>
      <c r="FNJ92"/>
      <c r="FNK92"/>
      <c r="FNL92"/>
      <c r="FNM92"/>
      <c r="FNN92"/>
      <c r="FNO92"/>
      <c r="FNP92"/>
      <c r="FNQ92"/>
      <c r="FNR92"/>
      <c r="FNS92"/>
      <c r="FNT92"/>
      <c r="FNU92"/>
      <c r="FNV92"/>
      <c r="FNW92"/>
      <c r="FNX92"/>
      <c r="FNY92"/>
      <c r="FNZ92"/>
      <c r="FOA92"/>
      <c r="FOB92"/>
      <c r="FOC92"/>
      <c r="FOD92"/>
      <c r="FOE92"/>
      <c r="FOF92"/>
      <c r="FOG92"/>
      <c r="FOH92"/>
      <c r="FOI92"/>
      <c r="FOJ92"/>
      <c r="FOK92"/>
      <c r="FOL92"/>
      <c r="FOM92"/>
      <c r="FON92"/>
      <c r="FOO92"/>
      <c r="FOP92"/>
      <c r="FOQ92"/>
      <c r="FOR92"/>
      <c r="FOS92"/>
      <c r="FOT92"/>
      <c r="FOU92"/>
      <c r="FOV92"/>
      <c r="FOW92"/>
      <c r="FOX92"/>
      <c r="FOY92"/>
      <c r="FOZ92"/>
      <c r="FPA92"/>
      <c r="FPB92"/>
      <c r="FPC92"/>
      <c r="FPD92"/>
      <c r="FPE92"/>
      <c r="FPF92"/>
      <c r="FPG92"/>
      <c r="FPH92"/>
      <c r="FPI92"/>
      <c r="FPJ92"/>
      <c r="FPK92"/>
      <c r="FPL92"/>
      <c r="FPM92"/>
      <c r="FPN92"/>
      <c r="FPO92"/>
      <c r="FPP92"/>
      <c r="FPQ92"/>
      <c r="FPR92"/>
      <c r="FPS92"/>
      <c r="FPT92"/>
      <c r="FPU92"/>
      <c r="FPV92"/>
      <c r="FPW92"/>
      <c r="FPX92"/>
      <c r="FPY92"/>
      <c r="FPZ92"/>
      <c r="FQA92"/>
      <c r="FQB92"/>
      <c r="FQC92"/>
      <c r="FQD92"/>
      <c r="FQE92"/>
      <c r="FQF92"/>
      <c r="FQG92"/>
      <c r="FQH92"/>
      <c r="FQI92"/>
      <c r="FQJ92"/>
      <c r="FQK92"/>
      <c r="FQL92"/>
      <c r="FQM92"/>
      <c r="FQN92"/>
      <c r="FQO92"/>
      <c r="FQP92"/>
      <c r="FQQ92"/>
      <c r="FQR92"/>
      <c r="FQS92"/>
      <c r="FQT92"/>
      <c r="FQU92"/>
      <c r="FQV92"/>
      <c r="FQW92"/>
      <c r="FQX92"/>
      <c r="FQY92"/>
      <c r="FQZ92"/>
      <c r="FRA92"/>
      <c r="FRB92"/>
      <c r="FRC92"/>
      <c r="FRD92"/>
      <c r="FRE92"/>
      <c r="FRF92"/>
      <c r="FRG92"/>
      <c r="FRH92"/>
      <c r="FRI92"/>
      <c r="FRJ92"/>
      <c r="FRK92"/>
      <c r="FRL92"/>
      <c r="FRM92"/>
      <c r="FRN92"/>
      <c r="FRO92"/>
      <c r="FRP92"/>
      <c r="FRQ92"/>
      <c r="FRR92"/>
      <c r="FRS92"/>
      <c r="FRT92"/>
      <c r="FRU92"/>
      <c r="FRV92"/>
      <c r="FRW92"/>
      <c r="FRX92"/>
      <c r="FRY92"/>
      <c r="FRZ92"/>
      <c r="FSA92"/>
      <c r="FSB92"/>
      <c r="FSC92"/>
      <c r="FSD92"/>
      <c r="FSE92"/>
      <c r="FSF92"/>
      <c r="FSG92"/>
      <c r="FSH92"/>
      <c r="FSI92"/>
      <c r="FSJ92"/>
      <c r="FSK92"/>
      <c r="FSL92"/>
      <c r="FSM92"/>
      <c r="FSN92"/>
      <c r="FSO92"/>
      <c r="FSP92"/>
      <c r="FSQ92"/>
      <c r="FSR92"/>
      <c r="FSS92"/>
      <c r="FST92"/>
      <c r="FSU92"/>
      <c r="FSV92"/>
      <c r="FSW92"/>
      <c r="FSX92"/>
      <c r="FSY92"/>
      <c r="FSZ92"/>
      <c r="FTA92"/>
      <c r="FTB92"/>
      <c r="FTC92"/>
      <c r="FTD92"/>
      <c r="FTE92"/>
      <c r="FTF92"/>
      <c r="FTG92"/>
      <c r="FTH92"/>
      <c r="FTI92"/>
      <c r="FTJ92"/>
      <c r="FTK92"/>
      <c r="FTL92"/>
      <c r="FTM92"/>
      <c r="FTN92"/>
      <c r="FTO92"/>
      <c r="FTP92"/>
      <c r="FTQ92"/>
      <c r="FTR92"/>
      <c r="FTS92"/>
      <c r="FTT92"/>
      <c r="FTU92"/>
      <c r="FTV92"/>
      <c r="FTW92"/>
      <c r="FTX92"/>
      <c r="FTY92"/>
      <c r="FTZ92"/>
      <c r="FUA92"/>
      <c r="FUB92"/>
      <c r="FUC92"/>
      <c r="FUD92"/>
      <c r="FUE92"/>
      <c r="FUF92"/>
      <c r="FUG92"/>
      <c r="FUH92"/>
      <c r="FUI92"/>
      <c r="FUJ92"/>
      <c r="FUK92"/>
      <c r="FUL92"/>
      <c r="FUM92"/>
      <c r="FUN92"/>
      <c r="FUO92"/>
      <c r="FUP92"/>
      <c r="FUQ92"/>
      <c r="FUR92"/>
      <c r="FUS92"/>
      <c r="FUT92"/>
      <c r="FUU92"/>
      <c r="FUV92"/>
      <c r="FUW92"/>
      <c r="FUX92"/>
      <c r="FUY92"/>
      <c r="FUZ92"/>
      <c r="FVA92"/>
      <c r="FVB92"/>
      <c r="FVC92"/>
      <c r="FVD92"/>
      <c r="FVE92"/>
      <c r="FVF92"/>
      <c r="FVG92"/>
      <c r="FVH92"/>
      <c r="FVI92"/>
      <c r="FVJ92"/>
      <c r="FVK92"/>
      <c r="FVL92"/>
      <c r="FVM92"/>
      <c r="FVN92"/>
      <c r="FVO92"/>
      <c r="FVP92"/>
      <c r="FVQ92"/>
      <c r="FVR92"/>
      <c r="FVS92"/>
      <c r="FVT92"/>
      <c r="FVU92"/>
      <c r="FVV92"/>
      <c r="FVW92"/>
      <c r="FVX92"/>
      <c r="FVY92"/>
      <c r="FVZ92"/>
      <c r="FWA92"/>
      <c r="FWB92"/>
      <c r="FWC92"/>
      <c r="FWD92"/>
      <c r="FWE92"/>
      <c r="FWF92"/>
      <c r="FWG92"/>
      <c r="FWH92"/>
      <c r="FWI92"/>
      <c r="FWJ92"/>
      <c r="FWK92"/>
      <c r="FWL92"/>
      <c r="FWM92"/>
      <c r="FWN92"/>
      <c r="FWO92"/>
      <c r="FWP92"/>
      <c r="FWQ92"/>
      <c r="FWR92"/>
      <c r="FWS92"/>
      <c r="FWT92"/>
      <c r="FWU92"/>
      <c r="FWV92"/>
      <c r="FWW92"/>
      <c r="FWX92"/>
      <c r="FWY92"/>
      <c r="FWZ92"/>
      <c r="FXA92"/>
      <c r="FXB92"/>
      <c r="FXC92"/>
      <c r="FXD92"/>
      <c r="FXE92"/>
      <c r="FXF92"/>
      <c r="FXG92"/>
      <c r="FXH92"/>
      <c r="FXI92"/>
      <c r="FXJ92"/>
      <c r="FXK92"/>
      <c r="FXL92"/>
      <c r="FXM92"/>
      <c r="FXN92"/>
      <c r="FXO92"/>
      <c r="FXP92"/>
      <c r="FXQ92"/>
      <c r="FXR92"/>
      <c r="FXS92"/>
      <c r="FXT92"/>
      <c r="FXU92"/>
      <c r="FXV92"/>
      <c r="FXW92"/>
      <c r="FXX92"/>
      <c r="FXY92"/>
      <c r="FXZ92"/>
      <c r="FYA92"/>
      <c r="FYB92"/>
      <c r="FYC92"/>
      <c r="FYD92"/>
      <c r="FYE92"/>
      <c r="FYF92"/>
      <c r="FYG92"/>
      <c r="FYH92"/>
      <c r="FYI92"/>
      <c r="FYJ92"/>
      <c r="FYK92"/>
      <c r="FYL92"/>
      <c r="FYM92"/>
      <c r="FYN92"/>
      <c r="FYO92"/>
      <c r="FYP92"/>
      <c r="FYQ92"/>
      <c r="FYR92"/>
      <c r="FYS92"/>
      <c r="FYT92"/>
      <c r="FYU92"/>
      <c r="FYV92"/>
      <c r="FYW92"/>
      <c r="FYX92"/>
      <c r="FYY92"/>
      <c r="FYZ92"/>
      <c r="FZA92"/>
      <c r="FZB92"/>
      <c r="FZC92"/>
      <c r="FZD92"/>
      <c r="FZE92"/>
      <c r="FZF92"/>
      <c r="FZG92"/>
      <c r="FZH92"/>
      <c r="FZI92"/>
      <c r="FZJ92"/>
      <c r="FZK92"/>
      <c r="FZL92"/>
      <c r="FZM92"/>
      <c r="FZN92"/>
      <c r="FZO92"/>
      <c r="FZP92"/>
      <c r="FZQ92"/>
      <c r="FZR92"/>
      <c r="FZS92"/>
      <c r="FZT92"/>
      <c r="FZU92"/>
      <c r="FZV92"/>
      <c r="FZW92"/>
      <c r="FZX92"/>
      <c r="FZY92"/>
      <c r="FZZ92"/>
      <c r="GAA92"/>
      <c r="GAB92"/>
      <c r="GAC92"/>
      <c r="GAD92"/>
      <c r="GAE92"/>
      <c r="GAF92"/>
      <c r="GAG92"/>
      <c r="GAH92"/>
      <c r="GAI92"/>
      <c r="GAJ92"/>
      <c r="GAK92"/>
      <c r="GAL92"/>
      <c r="GAM92"/>
      <c r="GAN92"/>
      <c r="GAO92"/>
      <c r="GAP92"/>
      <c r="GAQ92"/>
      <c r="GAR92"/>
      <c r="GAS92"/>
      <c r="GAT92"/>
      <c r="GAU92"/>
      <c r="GAV92"/>
      <c r="GAW92"/>
      <c r="GAX92"/>
      <c r="GAY92"/>
      <c r="GAZ92"/>
      <c r="GBA92"/>
      <c r="GBB92"/>
      <c r="GBC92"/>
      <c r="GBD92"/>
      <c r="GBE92"/>
      <c r="GBF92"/>
      <c r="GBG92"/>
      <c r="GBH92"/>
      <c r="GBI92"/>
      <c r="GBJ92"/>
      <c r="GBK92"/>
      <c r="GBL92"/>
      <c r="GBM92"/>
      <c r="GBN92"/>
      <c r="GBO92"/>
      <c r="GBP92"/>
      <c r="GBQ92"/>
      <c r="GBR92"/>
      <c r="GBS92"/>
      <c r="GBT92"/>
      <c r="GBU92"/>
      <c r="GBV92"/>
      <c r="GBW92"/>
      <c r="GBX92"/>
      <c r="GBY92"/>
      <c r="GBZ92"/>
      <c r="GCA92"/>
      <c r="GCB92"/>
      <c r="GCC92"/>
      <c r="GCD92"/>
      <c r="GCE92"/>
      <c r="GCF92"/>
      <c r="GCG92"/>
      <c r="GCH92"/>
      <c r="GCI92"/>
      <c r="GCJ92"/>
      <c r="GCK92"/>
      <c r="GCL92"/>
      <c r="GCM92"/>
      <c r="GCN92"/>
      <c r="GCO92"/>
      <c r="GCP92"/>
      <c r="GCQ92"/>
      <c r="GCR92"/>
      <c r="GCS92"/>
      <c r="GCT92"/>
      <c r="GCU92"/>
      <c r="GCV92"/>
      <c r="GCW92"/>
      <c r="GCX92"/>
      <c r="GCY92"/>
      <c r="GCZ92"/>
      <c r="GDA92"/>
      <c r="GDB92"/>
      <c r="GDC92"/>
      <c r="GDD92"/>
      <c r="GDE92"/>
      <c r="GDF92"/>
      <c r="GDG92"/>
      <c r="GDH92"/>
      <c r="GDI92"/>
      <c r="GDJ92"/>
      <c r="GDK92"/>
      <c r="GDL92"/>
      <c r="GDM92"/>
      <c r="GDN92"/>
      <c r="GDO92"/>
      <c r="GDP92"/>
      <c r="GDQ92"/>
      <c r="GDR92"/>
      <c r="GDS92"/>
      <c r="GDT92"/>
      <c r="GDU92"/>
      <c r="GDV92"/>
      <c r="GDW92"/>
      <c r="GDX92"/>
      <c r="GDY92"/>
      <c r="GDZ92"/>
      <c r="GEA92"/>
      <c r="GEB92"/>
      <c r="GEC92"/>
      <c r="GED92"/>
      <c r="GEE92"/>
      <c r="GEF92"/>
      <c r="GEG92"/>
      <c r="GEH92"/>
      <c r="GEI92"/>
      <c r="GEJ92"/>
      <c r="GEK92"/>
      <c r="GEL92"/>
      <c r="GEM92"/>
      <c r="GEN92"/>
      <c r="GEO92"/>
      <c r="GEP92"/>
      <c r="GEQ92"/>
      <c r="GER92"/>
      <c r="GES92"/>
      <c r="GET92"/>
      <c r="GEU92"/>
      <c r="GEV92"/>
      <c r="GEW92"/>
      <c r="GEX92"/>
      <c r="GEY92"/>
      <c r="GEZ92"/>
      <c r="GFA92"/>
      <c r="GFB92"/>
      <c r="GFC92"/>
      <c r="GFD92"/>
      <c r="GFE92"/>
      <c r="GFF92"/>
      <c r="GFG92"/>
      <c r="GFH92"/>
      <c r="GFI92"/>
      <c r="GFJ92"/>
      <c r="GFK92"/>
      <c r="GFL92"/>
      <c r="GFM92"/>
      <c r="GFN92"/>
      <c r="GFO92"/>
      <c r="GFP92"/>
      <c r="GFQ92"/>
      <c r="GFR92"/>
      <c r="GFS92"/>
      <c r="GFT92"/>
      <c r="GFU92"/>
      <c r="GFV92"/>
      <c r="GFW92"/>
      <c r="GFX92"/>
      <c r="GFY92"/>
      <c r="GFZ92"/>
      <c r="GGA92"/>
      <c r="GGB92"/>
      <c r="GGC92"/>
      <c r="GGD92"/>
      <c r="GGE92"/>
      <c r="GGF92"/>
      <c r="GGG92"/>
      <c r="GGH92"/>
      <c r="GGI92"/>
      <c r="GGJ92"/>
      <c r="GGK92"/>
      <c r="GGL92"/>
      <c r="GGM92"/>
      <c r="GGN92"/>
      <c r="GGO92"/>
      <c r="GGP92"/>
      <c r="GGQ92"/>
      <c r="GGR92"/>
      <c r="GGS92"/>
      <c r="GGT92"/>
      <c r="GGU92"/>
      <c r="GGV92"/>
      <c r="GGW92"/>
      <c r="GGX92"/>
      <c r="GGY92"/>
      <c r="GGZ92"/>
      <c r="GHA92"/>
      <c r="GHB92"/>
      <c r="GHC92"/>
      <c r="GHD92"/>
      <c r="GHE92"/>
      <c r="GHF92"/>
      <c r="GHG92"/>
      <c r="GHH92"/>
      <c r="GHI92"/>
      <c r="GHJ92"/>
      <c r="GHK92"/>
      <c r="GHL92"/>
      <c r="GHM92"/>
      <c r="GHN92"/>
      <c r="GHO92"/>
      <c r="GHP92"/>
      <c r="GHQ92"/>
      <c r="GHR92"/>
      <c r="GHS92"/>
      <c r="GHT92"/>
      <c r="GHU92"/>
      <c r="GHV92"/>
      <c r="GHW92"/>
      <c r="GHX92"/>
      <c r="GHY92"/>
      <c r="GHZ92"/>
      <c r="GIA92"/>
      <c r="GIB92"/>
      <c r="GIC92"/>
      <c r="GID92"/>
      <c r="GIE92"/>
      <c r="GIF92"/>
      <c r="GIG92"/>
      <c r="GIH92"/>
      <c r="GII92"/>
      <c r="GIJ92"/>
      <c r="GIK92"/>
      <c r="GIL92"/>
      <c r="GIM92"/>
      <c r="GIN92"/>
      <c r="GIO92"/>
      <c r="GIP92"/>
      <c r="GIQ92"/>
      <c r="GIR92"/>
      <c r="GIS92"/>
      <c r="GIT92"/>
      <c r="GIU92"/>
      <c r="GIV92"/>
      <c r="GIW92"/>
      <c r="GIX92"/>
      <c r="GIY92"/>
      <c r="GIZ92"/>
      <c r="GJA92"/>
      <c r="GJB92"/>
      <c r="GJC92"/>
      <c r="GJD92"/>
      <c r="GJE92"/>
      <c r="GJF92"/>
      <c r="GJG92"/>
      <c r="GJH92"/>
      <c r="GJI92"/>
      <c r="GJJ92"/>
      <c r="GJK92"/>
      <c r="GJL92"/>
      <c r="GJM92"/>
      <c r="GJN92"/>
      <c r="GJO92"/>
      <c r="GJP92"/>
      <c r="GJQ92"/>
      <c r="GJR92"/>
      <c r="GJS92"/>
      <c r="GJT92"/>
      <c r="GJU92"/>
      <c r="GJV92"/>
      <c r="GJW92"/>
      <c r="GJX92"/>
      <c r="GJY92"/>
      <c r="GJZ92"/>
      <c r="GKA92"/>
      <c r="GKB92"/>
      <c r="GKC92"/>
      <c r="GKD92"/>
      <c r="GKE92"/>
      <c r="GKF92"/>
      <c r="GKG92"/>
      <c r="GKH92"/>
      <c r="GKI92"/>
      <c r="GKJ92"/>
      <c r="GKK92"/>
      <c r="GKL92"/>
      <c r="GKM92"/>
      <c r="GKN92"/>
      <c r="GKO92"/>
      <c r="GKP92"/>
      <c r="GKQ92"/>
      <c r="GKR92"/>
      <c r="GKS92"/>
      <c r="GKT92"/>
      <c r="GKU92"/>
      <c r="GKV92"/>
      <c r="GKW92"/>
      <c r="GKX92"/>
      <c r="GKY92"/>
      <c r="GKZ92"/>
      <c r="GLA92"/>
      <c r="GLB92"/>
      <c r="GLC92"/>
      <c r="GLD92"/>
      <c r="GLE92"/>
      <c r="GLF92"/>
      <c r="GLG92"/>
      <c r="GLH92"/>
      <c r="GLI92"/>
      <c r="GLJ92"/>
      <c r="GLK92"/>
      <c r="GLL92"/>
      <c r="GLM92"/>
      <c r="GLN92"/>
      <c r="GLO92"/>
      <c r="GLP92"/>
      <c r="GLQ92"/>
      <c r="GLR92"/>
      <c r="GLS92"/>
      <c r="GLT92"/>
      <c r="GLU92"/>
      <c r="GLV92"/>
      <c r="GLW92"/>
      <c r="GLX92"/>
      <c r="GLY92"/>
      <c r="GLZ92"/>
      <c r="GMA92"/>
      <c r="GMB92"/>
      <c r="GMC92"/>
      <c r="GMD92"/>
      <c r="GME92"/>
      <c r="GMF92"/>
      <c r="GMG92"/>
      <c r="GMH92"/>
      <c r="GMI92"/>
      <c r="GMJ92"/>
      <c r="GMK92"/>
      <c r="GML92"/>
      <c r="GMM92"/>
      <c r="GMN92"/>
      <c r="GMO92"/>
      <c r="GMP92"/>
      <c r="GMQ92"/>
      <c r="GMR92"/>
      <c r="GMS92"/>
      <c r="GMT92"/>
      <c r="GMU92"/>
      <c r="GMV92"/>
      <c r="GMW92"/>
      <c r="GMX92"/>
      <c r="GMY92"/>
      <c r="GMZ92"/>
      <c r="GNA92"/>
      <c r="GNB92"/>
      <c r="GNC92"/>
      <c r="GND92"/>
      <c r="GNE92"/>
      <c r="GNF92"/>
      <c r="GNG92"/>
      <c r="GNH92"/>
      <c r="GNI92"/>
      <c r="GNJ92"/>
      <c r="GNK92"/>
      <c r="GNL92"/>
      <c r="GNM92"/>
      <c r="GNN92"/>
      <c r="GNO92"/>
      <c r="GNP92"/>
      <c r="GNQ92"/>
      <c r="GNR92"/>
      <c r="GNS92"/>
      <c r="GNT92"/>
      <c r="GNU92"/>
      <c r="GNV92"/>
      <c r="GNW92"/>
      <c r="GNX92"/>
      <c r="GNY92"/>
      <c r="GNZ92"/>
      <c r="GOA92"/>
      <c r="GOB92"/>
      <c r="GOC92"/>
      <c r="GOD92"/>
      <c r="GOE92"/>
      <c r="GOF92"/>
      <c r="GOG92"/>
      <c r="GOH92"/>
      <c r="GOI92"/>
      <c r="GOJ92"/>
      <c r="GOK92"/>
      <c r="GOL92"/>
      <c r="GOM92"/>
      <c r="GON92"/>
      <c r="GOO92"/>
      <c r="GOP92"/>
      <c r="GOQ92"/>
      <c r="GOR92"/>
      <c r="GOS92"/>
      <c r="GOT92"/>
      <c r="GOU92"/>
      <c r="GOV92"/>
      <c r="GOW92"/>
      <c r="GOX92"/>
      <c r="GOY92"/>
      <c r="GOZ92"/>
      <c r="GPA92"/>
      <c r="GPB92"/>
      <c r="GPC92"/>
      <c r="GPD92"/>
      <c r="GPE92"/>
      <c r="GPF92"/>
      <c r="GPG92"/>
      <c r="GPH92"/>
      <c r="GPI92"/>
      <c r="GPJ92"/>
      <c r="GPK92"/>
      <c r="GPL92"/>
      <c r="GPM92"/>
      <c r="GPN92"/>
      <c r="GPO92"/>
      <c r="GPP92"/>
      <c r="GPQ92"/>
      <c r="GPR92"/>
      <c r="GPS92"/>
      <c r="GPT92"/>
      <c r="GPU92"/>
      <c r="GPV92"/>
      <c r="GPW92"/>
      <c r="GPX92"/>
      <c r="GPY92"/>
      <c r="GPZ92"/>
      <c r="GQA92"/>
      <c r="GQB92"/>
      <c r="GQC92"/>
      <c r="GQD92"/>
      <c r="GQE92"/>
      <c r="GQF92"/>
      <c r="GQG92"/>
      <c r="GQH92"/>
      <c r="GQI92"/>
      <c r="GQJ92"/>
      <c r="GQK92"/>
      <c r="GQL92"/>
      <c r="GQM92"/>
      <c r="GQN92"/>
      <c r="GQO92"/>
      <c r="GQP92"/>
      <c r="GQQ92"/>
      <c r="GQR92"/>
      <c r="GQS92"/>
      <c r="GQT92"/>
      <c r="GQU92"/>
      <c r="GQV92"/>
      <c r="GQW92"/>
      <c r="GQX92"/>
      <c r="GQY92"/>
      <c r="GQZ92"/>
      <c r="GRA92"/>
      <c r="GRB92"/>
      <c r="GRC92"/>
      <c r="GRD92"/>
      <c r="GRE92"/>
      <c r="GRF92"/>
      <c r="GRG92"/>
      <c r="GRH92"/>
      <c r="GRI92"/>
      <c r="GRJ92"/>
      <c r="GRK92"/>
      <c r="GRL92"/>
      <c r="GRM92"/>
      <c r="GRN92"/>
      <c r="GRO92"/>
      <c r="GRP92"/>
      <c r="GRQ92"/>
      <c r="GRR92"/>
      <c r="GRS92"/>
      <c r="GRT92"/>
      <c r="GRU92"/>
      <c r="GRV92"/>
      <c r="GRW92"/>
      <c r="GRX92"/>
      <c r="GRY92"/>
      <c r="GRZ92"/>
      <c r="GSA92"/>
      <c r="GSB92"/>
      <c r="GSC92"/>
      <c r="GSD92"/>
      <c r="GSE92"/>
      <c r="GSF92"/>
      <c r="GSG92"/>
      <c r="GSH92"/>
      <c r="GSI92"/>
      <c r="GSJ92"/>
      <c r="GSK92"/>
      <c r="GSL92"/>
      <c r="GSM92"/>
      <c r="GSN92"/>
      <c r="GSO92"/>
      <c r="GSP92"/>
      <c r="GSQ92"/>
      <c r="GSR92"/>
      <c r="GSS92"/>
      <c r="GST92"/>
      <c r="GSU92"/>
      <c r="GSV92"/>
      <c r="GSW92"/>
      <c r="GSX92"/>
      <c r="GSY92"/>
      <c r="GSZ92"/>
      <c r="GTA92"/>
      <c r="GTB92"/>
      <c r="GTC92"/>
      <c r="GTD92"/>
      <c r="GTE92"/>
      <c r="GTF92"/>
      <c r="GTG92"/>
      <c r="GTH92"/>
      <c r="GTI92"/>
      <c r="GTJ92"/>
      <c r="GTK92"/>
      <c r="GTL92"/>
      <c r="GTM92"/>
      <c r="GTN92"/>
      <c r="GTO92"/>
      <c r="GTP92"/>
      <c r="GTQ92"/>
      <c r="GTR92"/>
      <c r="GTS92"/>
      <c r="GTT92"/>
      <c r="GTU92"/>
      <c r="GTV92"/>
      <c r="GTW92"/>
      <c r="GTX92"/>
      <c r="GTY92"/>
      <c r="GTZ92"/>
      <c r="GUA92"/>
      <c r="GUB92"/>
      <c r="GUC92"/>
      <c r="GUD92"/>
      <c r="GUE92"/>
      <c r="GUF92"/>
      <c r="GUG92"/>
      <c r="GUH92"/>
      <c r="GUI92"/>
      <c r="GUJ92"/>
      <c r="GUK92"/>
      <c r="GUL92"/>
      <c r="GUM92"/>
      <c r="GUN92"/>
      <c r="GUO92"/>
      <c r="GUP92"/>
      <c r="GUQ92"/>
      <c r="GUR92"/>
      <c r="GUS92"/>
      <c r="GUT92"/>
      <c r="GUU92"/>
      <c r="GUV92"/>
      <c r="GUW92"/>
      <c r="GUX92"/>
      <c r="GUY92"/>
      <c r="GUZ92"/>
      <c r="GVA92"/>
      <c r="GVB92"/>
      <c r="GVC92"/>
      <c r="GVD92"/>
      <c r="GVE92"/>
      <c r="GVF92"/>
      <c r="GVG92"/>
      <c r="GVH92"/>
      <c r="GVI92"/>
      <c r="GVJ92"/>
      <c r="GVK92"/>
      <c r="GVL92"/>
      <c r="GVM92"/>
      <c r="GVN92"/>
      <c r="GVO92"/>
      <c r="GVP92"/>
      <c r="GVQ92"/>
      <c r="GVR92"/>
      <c r="GVS92"/>
      <c r="GVT92"/>
      <c r="GVU92"/>
      <c r="GVV92"/>
      <c r="GVW92"/>
      <c r="GVX92"/>
      <c r="GVY92"/>
      <c r="GVZ92"/>
      <c r="GWA92"/>
      <c r="GWB92"/>
      <c r="GWC92"/>
      <c r="GWD92"/>
      <c r="GWE92"/>
      <c r="GWF92"/>
      <c r="GWG92"/>
      <c r="GWH92"/>
      <c r="GWI92"/>
      <c r="GWJ92"/>
      <c r="GWK92"/>
      <c r="GWL92"/>
      <c r="GWM92"/>
      <c r="GWN92"/>
      <c r="GWO92"/>
      <c r="GWP92"/>
      <c r="GWQ92"/>
      <c r="GWR92"/>
      <c r="GWS92"/>
      <c r="GWT92"/>
      <c r="GWU92"/>
      <c r="GWV92"/>
      <c r="GWW92"/>
      <c r="GWX92"/>
      <c r="GWY92"/>
      <c r="GWZ92"/>
      <c r="GXA92"/>
      <c r="GXB92"/>
      <c r="GXC92"/>
      <c r="GXD92"/>
      <c r="GXE92"/>
      <c r="GXF92"/>
      <c r="GXG92"/>
      <c r="GXH92"/>
      <c r="GXI92"/>
      <c r="GXJ92"/>
      <c r="GXK92"/>
      <c r="GXL92"/>
      <c r="GXM92"/>
      <c r="GXN92"/>
      <c r="GXO92"/>
      <c r="GXP92"/>
      <c r="GXQ92"/>
      <c r="GXR92"/>
      <c r="GXS92"/>
      <c r="GXT92"/>
      <c r="GXU92"/>
      <c r="GXV92"/>
      <c r="GXW92"/>
      <c r="GXX92"/>
      <c r="GXY92"/>
      <c r="GXZ92"/>
      <c r="GYA92"/>
      <c r="GYB92"/>
      <c r="GYC92"/>
      <c r="GYD92"/>
      <c r="GYE92"/>
      <c r="GYF92"/>
      <c r="GYG92"/>
      <c r="GYH92"/>
      <c r="GYI92"/>
      <c r="GYJ92"/>
      <c r="GYK92"/>
      <c r="GYL92"/>
      <c r="GYM92"/>
      <c r="GYN92"/>
      <c r="GYO92"/>
      <c r="GYP92"/>
      <c r="GYQ92"/>
      <c r="GYR92"/>
      <c r="GYS92"/>
      <c r="GYT92"/>
      <c r="GYU92"/>
      <c r="GYV92"/>
      <c r="GYW92"/>
      <c r="GYX92"/>
      <c r="GYY92"/>
      <c r="GYZ92"/>
      <c r="GZA92"/>
      <c r="GZB92"/>
      <c r="GZC92"/>
      <c r="GZD92"/>
      <c r="GZE92"/>
      <c r="GZF92"/>
      <c r="GZG92"/>
      <c r="GZH92"/>
      <c r="GZI92"/>
      <c r="GZJ92"/>
      <c r="GZK92"/>
      <c r="GZL92"/>
      <c r="GZM92"/>
      <c r="GZN92"/>
      <c r="GZO92"/>
      <c r="GZP92"/>
      <c r="GZQ92"/>
      <c r="GZR92"/>
      <c r="GZS92"/>
      <c r="GZT92"/>
      <c r="GZU92"/>
      <c r="GZV92"/>
      <c r="GZW92"/>
      <c r="GZX92"/>
      <c r="GZY92"/>
      <c r="GZZ92"/>
      <c r="HAA92"/>
      <c r="HAB92"/>
      <c r="HAC92"/>
      <c r="HAD92"/>
      <c r="HAE92"/>
      <c r="HAF92"/>
      <c r="HAG92"/>
      <c r="HAH92"/>
      <c r="HAI92"/>
      <c r="HAJ92"/>
      <c r="HAK92"/>
      <c r="HAL92"/>
      <c r="HAM92"/>
      <c r="HAN92"/>
      <c r="HAO92"/>
      <c r="HAP92"/>
      <c r="HAQ92"/>
      <c r="HAR92"/>
      <c r="HAS92"/>
      <c r="HAT92"/>
      <c r="HAU92"/>
      <c r="HAV92"/>
      <c r="HAW92"/>
      <c r="HAX92"/>
      <c r="HAY92"/>
      <c r="HAZ92"/>
      <c r="HBA92"/>
      <c r="HBB92"/>
      <c r="HBC92"/>
      <c r="HBD92"/>
      <c r="HBE92"/>
      <c r="HBF92"/>
      <c r="HBG92"/>
      <c r="HBH92"/>
      <c r="HBI92"/>
      <c r="HBJ92"/>
      <c r="HBK92"/>
      <c r="HBL92"/>
      <c r="HBM92"/>
      <c r="HBN92"/>
      <c r="HBO92"/>
      <c r="HBP92"/>
      <c r="HBQ92"/>
      <c r="HBR92"/>
      <c r="HBS92"/>
      <c r="HBT92"/>
      <c r="HBU92"/>
      <c r="HBV92"/>
      <c r="HBW92"/>
      <c r="HBX92"/>
      <c r="HBY92"/>
      <c r="HBZ92"/>
      <c r="HCA92"/>
      <c r="HCB92"/>
      <c r="HCC92"/>
      <c r="HCD92"/>
      <c r="HCE92"/>
      <c r="HCF92"/>
      <c r="HCG92"/>
      <c r="HCH92"/>
      <c r="HCI92"/>
      <c r="HCJ92"/>
      <c r="HCK92"/>
      <c r="HCL92"/>
      <c r="HCM92"/>
      <c r="HCN92"/>
      <c r="HCO92"/>
      <c r="HCP92"/>
      <c r="HCQ92"/>
      <c r="HCR92"/>
      <c r="HCS92"/>
      <c r="HCT92"/>
      <c r="HCU92"/>
      <c r="HCV92"/>
      <c r="HCW92"/>
      <c r="HCX92"/>
      <c r="HCY92"/>
      <c r="HCZ92"/>
      <c r="HDA92"/>
      <c r="HDB92"/>
      <c r="HDC92"/>
      <c r="HDD92"/>
      <c r="HDE92"/>
      <c r="HDF92"/>
      <c r="HDG92"/>
      <c r="HDH92"/>
      <c r="HDI92"/>
      <c r="HDJ92"/>
      <c r="HDK92"/>
      <c r="HDL92"/>
      <c r="HDM92"/>
      <c r="HDN92"/>
      <c r="HDO92"/>
      <c r="HDP92"/>
      <c r="HDQ92"/>
      <c r="HDR92"/>
      <c r="HDS92"/>
      <c r="HDT92"/>
      <c r="HDU92"/>
      <c r="HDV92"/>
      <c r="HDW92"/>
      <c r="HDX92"/>
      <c r="HDY92"/>
      <c r="HDZ92"/>
      <c r="HEA92"/>
      <c r="HEB92"/>
      <c r="HEC92"/>
      <c r="HED92"/>
      <c r="HEE92"/>
      <c r="HEF92"/>
      <c r="HEG92"/>
      <c r="HEH92"/>
      <c r="HEI92"/>
      <c r="HEJ92"/>
      <c r="HEK92"/>
      <c r="HEL92"/>
      <c r="HEM92"/>
      <c r="HEN92"/>
      <c r="HEO92"/>
      <c r="HEP92"/>
      <c r="HEQ92"/>
      <c r="HER92"/>
      <c r="HES92"/>
      <c r="HET92"/>
      <c r="HEU92"/>
      <c r="HEV92"/>
      <c r="HEW92"/>
      <c r="HEX92"/>
      <c r="HEY92"/>
      <c r="HEZ92"/>
      <c r="HFA92"/>
      <c r="HFB92"/>
      <c r="HFC92"/>
      <c r="HFD92"/>
      <c r="HFE92"/>
      <c r="HFF92"/>
      <c r="HFG92"/>
      <c r="HFH92"/>
      <c r="HFI92"/>
      <c r="HFJ92"/>
      <c r="HFK92"/>
      <c r="HFL92"/>
      <c r="HFM92"/>
      <c r="HFN92"/>
      <c r="HFO92"/>
      <c r="HFP92"/>
      <c r="HFQ92"/>
      <c r="HFR92"/>
      <c r="HFS92"/>
      <c r="HFT92"/>
      <c r="HFU92"/>
      <c r="HFV92"/>
      <c r="HFW92"/>
      <c r="HFX92"/>
      <c r="HFY92"/>
      <c r="HFZ92"/>
      <c r="HGA92"/>
      <c r="HGB92"/>
      <c r="HGC92"/>
      <c r="HGD92"/>
      <c r="HGE92"/>
      <c r="HGF92"/>
      <c r="HGG92"/>
      <c r="HGH92"/>
      <c r="HGI92"/>
      <c r="HGJ92"/>
      <c r="HGK92"/>
      <c r="HGL92"/>
      <c r="HGM92"/>
      <c r="HGN92"/>
      <c r="HGO92"/>
      <c r="HGP92"/>
      <c r="HGQ92"/>
      <c r="HGR92"/>
      <c r="HGS92"/>
      <c r="HGT92"/>
      <c r="HGU92"/>
      <c r="HGV92"/>
      <c r="HGW92"/>
      <c r="HGX92"/>
      <c r="HGY92"/>
      <c r="HGZ92"/>
      <c r="HHA92"/>
      <c r="HHB92"/>
      <c r="HHC92"/>
      <c r="HHD92"/>
      <c r="HHE92"/>
      <c r="HHF92"/>
      <c r="HHG92"/>
      <c r="HHH92"/>
      <c r="HHI92"/>
      <c r="HHJ92"/>
      <c r="HHK92"/>
      <c r="HHL92"/>
      <c r="HHM92"/>
      <c r="HHN92"/>
      <c r="HHO92"/>
      <c r="HHP92"/>
      <c r="HHQ92"/>
      <c r="HHR92"/>
      <c r="HHS92"/>
      <c r="HHT92"/>
      <c r="HHU92"/>
      <c r="HHV92"/>
      <c r="HHW92"/>
      <c r="HHX92"/>
      <c r="HHY92"/>
      <c r="HHZ92"/>
      <c r="HIA92"/>
      <c r="HIB92"/>
      <c r="HIC92"/>
      <c r="HID92"/>
      <c r="HIE92"/>
      <c r="HIF92"/>
      <c r="HIG92"/>
      <c r="HIH92"/>
      <c r="HII92"/>
      <c r="HIJ92"/>
      <c r="HIK92"/>
      <c r="HIL92"/>
      <c r="HIM92"/>
      <c r="HIN92"/>
      <c r="HIO92"/>
      <c r="HIP92"/>
      <c r="HIQ92"/>
      <c r="HIR92"/>
      <c r="HIS92"/>
      <c r="HIT92"/>
      <c r="HIU92"/>
      <c r="HIV92"/>
      <c r="HIW92"/>
      <c r="HIX92"/>
      <c r="HIY92"/>
      <c r="HIZ92"/>
      <c r="HJA92"/>
      <c r="HJB92"/>
      <c r="HJC92"/>
      <c r="HJD92"/>
      <c r="HJE92"/>
      <c r="HJF92"/>
      <c r="HJG92"/>
      <c r="HJH92"/>
      <c r="HJI92"/>
      <c r="HJJ92"/>
      <c r="HJK92"/>
      <c r="HJL92"/>
      <c r="HJM92"/>
      <c r="HJN92"/>
      <c r="HJO92"/>
      <c r="HJP92"/>
      <c r="HJQ92"/>
      <c r="HJR92"/>
      <c r="HJS92"/>
      <c r="HJT92"/>
      <c r="HJU92"/>
      <c r="HJV92"/>
      <c r="HJW92"/>
      <c r="HJX92"/>
      <c r="HJY92"/>
      <c r="HJZ92"/>
      <c r="HKA92"/>
      <c r="HKB92"/>
      <c r="HKC92"/>
      <c r="HKD92"/>
      <c r="HKE92"/>
      <c r="HKF92"/>
      <c r="HKG92"/>
      <c r="HKH92"/>
      <c r="HKI92"/>
      <c r="HKJ92"/>
      <c r="HKK92"/>
      <c r="HKL92"/>
      <c r="HKM92"/>
      <c r="HKN92"/>
      <c r="HKO92"/>
      <c r="HKP92"/>
      <c r="HKQ92"/>
      <c r="HKR92"/>
      <c r="HKS92"/>
      <c r="HKT92"/>
      <c r="HKU92"/>
      <c r="HKV92"/>
      <c r="HKW92"/>
      <c r="HKX92"/>
      <c r="HKY92"/>
      <c r="HKZ92"/>
      <c r="HLA92"/>
      <c r="HLB92"/>
      <c r="HLC92"/>
      <c r="HLD92"/>
      <c r="HLE92"/>
      <c r="HLF92"/>
      <c r="HLG92"/>
      <c r="HLH92"/>
      <c r="HLI92"/>
      <c r="HLJ92"/>
      <c r="HLK92"/>
      <c r="HLL92"/>
      <c r="HLM92"/>
      <c r="HLN92"/>
      <c r="HLO92"/>
      <c r="HLP92"/>
      <c r="HLQ92"/>
      <c r="HLR92"/>
      <c r="HLS92"/>
      <c r="HLT92"/>
      <c r="HLU92"/>
      <c r="HLV92"/>
      <c r="HLW92"/>
      <c r="HLX92"/>
      <c r="HLY92"/>
      <c r="HLZ92"/>
      <c r="HMA92"/>
      <c r="HMB92"/>
      <c r="HMC92"/>
      <c r="HMD92"/>
      <c r="HME92"/>
      <c r="HMF92"/>
      <c r="HMG92"/>
      <c r="HMH92"/>
      <c r="HMI92"/>
      <c r="HMJ92"/>
      <c r="HMK92"/>
      <c r="HML92"/>
      <c r="HMM92"/>
      <c r="HMN92"/>
      <c r="HMO92"/>
      <c r="HMP92"/>
      <c r="HMQ92"/>
      <c r="HMR92"/>
      <c r="HMS92"/>
      <c r="HMT92"/>
      <c r="HMU92"/>
      <c r="HMV92"/>
      <c r="HMW92"/>
      <c r="HMX92"/>
      <c r="HMY92"/>
      <c r="HMZ92"/>
      <c r="HNA92"/>
      <c r="HNB92"/>
      <c r="HNC92"/>
      <c r="HND92"/>
      <c r="HNE92"/>
      <c r="HNF92"/>
      <c r="HNG92"/>
      <c r="HNH92"/>
      <c r="HNI92"/>
      <c r="HNJ92"/>
      <c r="HNK92"/>
      <c r="HNL92"/>
      <c r="HNM92"/>
      <c r="HNN92"/>
      <c r="HNO92"/>
      <c r="HNP92"/>
      <c r="HNQ92"/>
      <c r="HNR92"/>
      <c r="HNS92"/>
      <c r="HNT92"/>
      <c r="HNU92"/>
      <c r="HNV92"/>
      <c r="HNW92"/>
      <c r="HNX92"/>
      <c r="HNY92"/>
      <c r="HNZ92"/>
      <c r="HOA92"/>
      <c r="HOB92"/>
      <c r="HOC92"/>
      <c r="HOD92"/>
      <c r="HOE92"/>
      <c r="HOF92"/>
      <c r="HOG92"/>
      <c r="HOH92"/>
      <c r="HOI92"/>
      <c r="HOJ92"/>
      <c r="HOK92"/>
      <c r="HOL92"/>
      <c r="HOM92"/>
      <c r="HON92"/>
      <c r="HOO92"/>
      <c r="HOP92"/>
      <c r="HOQ92"/>
      <c r="HOR92"/>
      <c r="HOS92"/>
      <c r="HOT92"/>
      <c r="HOU92"/>
      <c r="HOV92"/>
      <c r="HOW92"/>
      <c r="HOX92"/>
      <c r="HOY92"/>
      <c r="HOZ92"/>
      <c r="HPA92"/>
      <c r="HPB92"/>
      <c r="HPC92"/>
      <c r="HPD92"/>
      <c r="HPE92"/>
      <c r="HPF92"/>
      <c r="HPG92"/>
      <c r="HPH92"/>
      <c r="HPI92"/>
      <c r="HPJ92"/>
      <c r="HPK92"/>
      <c r="HPL92"/>
      <c r="HPM92"/>
      <c r="HPN92"/>
      <c r="HPO92"/>
      <c r="HPP92"/>
      <c r="HPQ92"/>
      <c r="HPR92"/>
      <c r="HPS92"/>
      <c r="HPT92"/>
      <c r="HPU92"/>
      <c r="HPV92"/>
      <c r="HPW92"/>
      <c r="HPX92"/>
      <c r="HPY92"/>
      <c r="HPZ92"/>
      <c r="HQA92"/>
      <c r="HQB92"/>
      <c r="HQC92"/>
      <c r="HQD92"/>
      <c r="HQE92"/>
      <c r="HQF92"/>
      <c r="HQG92"/>
      <c r="HQH92"/>
      <c r="HQI92"/>
      <c r="HQJ92"/>
      <c r="HQK92"/>
      <c r="HQL92"/>
      <c r="HQM92"/>
      <c r="HQN92"/>
      <c r="HQO92"/>
      <c r="HQP92"/>
      <c r="HQQ92"/>
      <c r="HQR92"/>
      <c r="HQS92"/>
      <c r="HQT92"/>
      <c r="HQU92"/>
      <c r="HQV92"/>
      <c r="HQW92"/>
      <c r="HQX92"/>
      <c r="HQY92"/>
      <c r="HQZ92"/>
      <c r="HRA92"/>
      <c r="HRB92"/>
      <c r="HRC92"/>
      <c r="HRD92"/>
      <c r="HRE92"/>
      <c r="HRF92"/>
      <c r="HRG92"/>
      <c r="HRH92"/>
      <c r="HRI92"/>
      <c r="HRJ92"/>
      <c r="HRK92"/>
      <c r="HRL92"/>
      <c r="HRM92"/>
      <c r="HRN92"/>
      <c r="HRO92"/>
      <c r="HRP92"/>
      <c r="HRQ92"/>
      <c r="HRR92"/>
      <c r="HRS92"/>
      <c r="HRT92"/>
      <c r="HRU92"/>
      <c r="HRV92"/>
      <c r="HRW92"/>
      <c r="HRX92"/>
      <c r="HRY92"/>
      <c r="HRZ92"/>
      <c r="HSA92"/>
      <c r="HSB92"/>
      <c r="HSC92"/>
      <c r="HSD92"/>
      <c r="HSE92"/>
      <c r="HSF92"/>
      <c r="HSG92"/>
      <c r="HSH92"/>
      <c r="HSI92"/>
      <c r="HSJ92"/>
      <c r="HSK92"/>
      <c r="HSL92"/>
      <c r="HSM92"/>
      <c r="HSN92"/>
      <c r="HSO92"/>
      <c r="HSP92"/>
      <c r="HSQ92"/>
      <c r="HSR92"/>
      <c r="HSS92"/>
      <c r="HST92"/>
      <c r="HSU92"/>
      <c r="HSV92"/>
      <c r="HSW92"/>
      <c r="HSX92"/>
      <c r="HSY92"/>
      <c r="HSZ92"/>
      <c r="HTA92"/>
      <c r="HTB92"/>
      <c r="HTC92"/>
      <c r="HTD92"/>
      <c r="HTE92"/>
      <c r="HTF92"/>
      <c r="HTG92"/>
      <c r="HTH92"/>
      <c r="HTI92"/>
      <c r="HTJ92"/>
      <c r="HTK92"/>
      <c r="HTL92"/>
      <c r="HTM92"/>
      <c r="HTN92"/>
      <c r="HTO92"/>
      <c r="HTP92"/>
      <c r="HTQ92"/>
      <c r="HTR92"/>
      <c r="HTS92"/>
      <c r="HTT92"/>
      <c r="HTU92"/>
      <c r="HTV92"/>
      <c r="HTW92"/>
      <c r="HTX92"/>
      <c r="HTY92"/>
      <c r="HTZ92"/>
      <c r="HUA92"/>
      <c r="HUB92"/>
      <c r="HUC92"/>
      <c r="HUD92"/>
      <c r="HUE92"/>
      <c r="HUF92"/>
      <c r="HUG92"/>
      <c r="HUH92"/>
      <c r="HUI92"/>
      <c r="HUJ92"/>
      <c r="HUK92"/>
      <c r="HUL92"/>
      <c r="HUM92"/>
      <c r="HUN92"/>
      <c r="HUO92"/>
      <c r="HUP92"/>
      <c r="HUQ92"/>
      <c r="HUR92"/>
      <c r="HUS92"/>
      <c r="HUT92"/>
      <c r="HUU92"/>
      <c r="HUV92"/>
      <c r="HUW92"/>
      <c r="HUX92"/>
      <c r="HUY92"/>
      <c r="HUZ92"/>
      <c r="HVA92"/>
      <c r="HVB92"/>
      <c r="HVC92"/>
      <c r="HVD92"/>
      <c r="HVE92"/>
      <c r="HVF92"/>
      <c r="HVG92"/>
      <c r="HVH92"/>
      <c r="HVI92"/>
      <c r="HVJ92"/>
      <c r="HVK92"/>
      <c r="HVL92"/>
      <c r="HVM92"/>
      <c r="HVN92"/>
      <c r="HVO92"/>
      <c r="HVP92"/>
      <c r="HVQ92"/>
      <c r="HVR92"/>
      <c r="HVS92"/>
      <c r="HVT92"/>
      <c r="HVU92"/>
      <c r="HVV92"/>
      <c r="HVW92"/>
      <c r="HVX92"/>
      <c r="HVY92"/>
      <c r="HVZ92"/>
      <c r="HWA92"/>
      <c r="HWB92"/>
      <c r="HWC92"/>
      <c r="HWD92"/>
      <c r="HWE92"/>
      <c r="HWF92"/>
      <c r="HWG92"/>
      <c r="HWH92"/>
      <c r="HWI92"/>
      <c r="HWJ92"/>
      <c r="HWK92"/>
      <c r="HWL92"/>
      <c r="HWM92"/>
      <c r="HWN92"/>
      <c r="HWO92"/>
      <c r="HWP92"/>
      <c r="HWQ92"/>
      <c r="HWR92"/>
      <c r="HWS92"/>
      <c r="HWT92"/>
      <c r="HWU92"/>
      <c r="HWV92"/>
      <c r="HWW92"/>
      <c r="HWX92"/>
      <c r="HWY92"/>
      <c r="HWZ92"/>
      <c r="HXA92"/>
      <c r="HXB92"/>
      <c r="HXC92"/>
      <c r="HXD92"/>
      <c r="HXE92"/>
      <c r="HXF92"/>
      <c r="HXG92"/>
      <c r="HXH92"/>
      <c r="HXI92"/>
      <c r="HXJ92"/>
      <c r="HXK92"/>
      <c r="HXL92"/>
      <c r="HXM92"/>
      <c r="HXN92"/>
      <c r="HXO92"/>
      <c r="HXP92"/>
      <c r="HXQ92"/>
      <c r="HXR92"/>
      <c r="HXS92"/>
      <c r="HXT92"/>
      <c r="HXU92"/>
      <c r="HXV92"/>
      <c r="HXW92"/>
      <c r="HXX92"/>
      <c r="HXY92"/>
      <c r="HXZ92"/>
      <c r="HYA92"/>
      <c r="HYB92"/>
      <c r="HYC92"/>
      <c r="HYD92"/>
      <c r="HYE92"/>
      <c r="HYF92"/>
      <c r="HYG92"/>
      <c r="HYH92"/>
      <c r="HYI92"/>
      <c r="HYJ92"/>
      <c r="HYK92"/>
      <c r="HYL92"/>
      <c r="HYM92"/>
      <c r="HYN92"/>
      <c r="HYO92"/>
      <c r="HYP92"/>
      <c r="HYQ92"/>
      <c r="HYR92"/>
      <c r="HYS92"/>
      <c r="HYT92"/>
      <c r="HYU92"/>
      <c r="HYV92"/>
      <c r="HYW92"/>
      <c r="HYX92"/>
      <c r="HYY92"/>
      <c r="HYZ92"/>
      <c r="HZA92"/>
      <c r="HZB92"/>
      <c r="HZC92"/>
      <c r="HZD92"/>
      <c r="HZE92"/>
      <c r="HZF92"/>
      <c r="HZG92"/>
      <c r="HZH92"/>
      <c r="HZI92"/>
      <c r="HZJ92"/>
      <c r="HZK92"/>
      <c r="HZL92"/>
      <c r="HZM92"/>
      <c r="HZN92"/>
      <c r="HZO92"/>
      <c r="HZP92"/>
      <c r="HZQ92"/>
      <c r="HZR92"/>
      <c r="HZS92"/>
      <c r="HZT92"/>
      <c r="HZU92"/>
      <c r="HZV92"/>
      <c r="HZW92"/>
      <c r="HZX92"/>
      <c r="HZY92"/>
      <c r="HZZ92"/>
      <c r="IAA92"/>
      <c r="IAB92"/>
      <c r="IAC92"/>
      <c r="IAD92"/>
      <c r="IAE92"/>
      <c r="IAF92"/>
      <c r="IAG92"/>
      <c r="IAH92"/>
      <c r="IAI92"/>
      <c r="IAJ92"/>
      <c r="IAK92"/>
      <c r="IAL92"/>
      <c r="IAM92"/>
      <c r="IAN92"/>
      <c r="IAO92"/>
      <c r="IAP92"/>
      <c r="IAQ92"/>
      <c r="IAR92"/>
      <c r="IAS92"/>
      <c r="IAT92"/>
      <c r="IAU92"/>
      <c r="IAV92"/>
      <c r="IAW92"/>
      <c r="IAX92"/>
      <c r="IAY92"/>
      <c r="IAZ92"/>
      <c r="IBA92"/>
      <c r="IBB92"/>
      <c r="IBC92"/>
      <c r="IBD92"/>
      <c r="IBE92"/>
      <c r="IBF92"/>
      <c r="IBG92"/>
      <c r="IBH92"/>
      <c r="IBI92"/>
      <c r="IBJ92"/>
      <c r="IBK92"/>
      <c r="IBL92"/>
      <c r="IBM92"/>
      <c r="IBN92"/>
      <c r="IBO92"/>
      <c r="IBP92"/>
      <c r="IBQ92"/>
      <c r="IBR92"/>
      <c r="IBS92"/>
      <c r="IBT92"/>
      <c r="IBU92"/>
      <c r="IBV92"/>
      <c r="IBW92"/>
      <c r="IBX92"/>
      <c r="IBY92"/>
      <c r="IBZ92"/>
      <c r="ICA92"/>
      <c r="ICB92"/>
      <c r="ICC92"/>
      <c r="ICD92"/>
      <c r="ICE92"/>
      <c r="ICF92"/>
      <c r="ICG92"/>
      <c r="ICH92"/>
      <c r="ICI92"/>
      <c r="ICJ92"/>
      <c r="ICK92"/>
      <c r="ICL92"/>
      <c r="ICM92"/>
      <c r="ICN92"/>
      <c r="ICO92"/>
      <c r="ICP92"/>
      <c r="ICQ92"/>
      <c r="ICR92"/>
      <c r="ICS92"/>
      <c r="ICT92"/>
      <c r="ICU92"/>
      <c r="ICV92"/>
      <c r="ICW92"/>
      <c r="ICX92"/>
      <c r="ICY92"/>
      <c r="ICZ92"/>
      <c r="IDA92"/>
      <c r="IDB92"/>
      <c r="IDC92"/>
      <c r="IDD92"/>
      <c r="IDE92"/>
      <c r="IDF92"/>
      <c r="IDG92"/>
      <c r="IDH92"/>
      <c r="IDI92"/>
      <c r="IDJ92"/>
      <c r="IDK92"/>
      <c r="IDL92"/>
      <c r="IDM92"/>
      <c r="IDN92"/>
      <c r="IDO92"/>
      <c r="IDP92"/>
      <c r="IDQ92"/>
      <c r="IDR92"/>
      <c r="IDS92"/>
      <c r="IDT92"/>
      <c r="IDU92"/>
      <c r="IDV92"/>
      <c r="IDW92"/>
      <c r="IDX92"/>
      <c r="IDY92"/>
      <c r="IDZ92"/>
      <c r="IEA92"/>
      <c r="IEB92"/>
      <c r="IEC92"/>
      <c r="IED92"/>
      <c r="IEE92"/>
      <c r="IEF92"/>
      <c r="IEG92"/>
      <c r="IEH92"/>
      <c r="IEI92"/>
      <c r="IEJ92"/>
      <c r="IEK92"/>
      <c r="IEL92"/>
      <c r="IEM92"/>
      <c r="IEN92"/>
      <c r="IEO92"/>
      <c r="IEP92"/>
      <c r="IEQ92"/>
      <c r="IER92"/>
      <c r="IES92"/>
      <c r="IET92"/>
      <c r="IEU92"/>
      <c r="IEV92"/>
      <c r="IEW92"/>
      <c r="IEX92"/>
      <c r="IEY92"/>
      <c r="IEZ92"/>
      <c r="IFA92"/>
      <c r="IFB92"/>
      <c r="IFC92"/>
      <c r="IFD92"/>
      <c r="IFE92"/>
      <c r="IFF92"/>
      <c r="IFG92"/>
      <c r="IFH92"/>
      <c r="IFI92"/>
      <c r="IFJ92"/>
      <c r="IFK92"/>
      <c r="IFL92"/>
      <c r="IFM92"/>
      <c r="IFN92"/>
      <c r="IFO92"/>
      <c r="IFP92"/>
      <c r="IFQ92"/>
      <c r="IFR92"/>
      <c r="IFS92"/>
      <c r="IFT92"/>
      <c r="IFU92"/>
      <c r="IFV92"/>
      <c r="IFW92"/>
      <c r="IFX92"/>
      <c r="IFY92"/>
      <c r="IFZ92"/>
      <c r="IGA92"/>
      <c r="IGB92"/>
      <c r="IGC92"/>
      <c r="IGD92"/>
      <c r="IGE92"/>
      <c r="IGF92"/>
      <c r="IGG92"/>
      <c r="IGH92"/>
      <c r="IGI92"/>
      <c r="IGJ92"/>
      <c r="IGK92"/>
      <c r="IGL92"/>
      <c r="IGM92"/>
      <c r="IGN92"/>
      <c r="IGO92"/>
      <c r="IGP92"/>
      <c r="IGQ92"/>
      <c r="IGR92"/>
      <c r="IGS92"/>
      <c r="IGT92"/>
      <c r="IGU92"/>
      <c r="IGV92"/>
      <c r="IGW92"/>
      <c r="IGX92"/>
      <c r="IGY92"/>
      <c r="IGZ92"/>
      <c r="IHA92"/>
      <c r="IHB92"/>
      <c r="IHC92"/>
      <c r="IHD92"/>
      <c r="IHE92"/>
      <c r="IHF92"/>
      <c r="IHG92"/>
      <c r="IHH92"/>
      <c r="IHI92"/>
      <c r="IHJ92"/>
      <c r="IHK92"/>
      <c r="IHL92"/>
      <c r="IHM92"/>
      <c r="IHN92"/>
      <c r="IHO92"/>
      <c r="IHP92"/>
      <c r="IHQ92"/>
      <c r="IHR92"/>
      <c r="IHS92"/>
      <c r="IHT92"/>
      <c r="IHU92"/>
      <c r="IHV92"/>
      <c r="IHW92"/>
      <c r="IHX92"/>
      <c r="IHY92"/>
      <c r="IHZ92"/>
      <c r="IIA92"/>
      <c r="IIB92"/>
      <c r="IIC92"/>
      <c r="IID92"/>
      <c r="IIE92"/>
      <c r="IIF92"/>
      <c r="IIG92"/>
      <c r="IIH92"/>
      <c r="III92"/>
      <c r="IIJ92"/>
      <c r="IIK92"/>
      <c r="IIL92"/>
      <c r="IIM92"/>
      <c r="IIN92"/>
      <c r="IIO92"/>
      <c r="IIP92"/>
      <c r="IIQ92"/>
      <c r="IIR92"/>
      <c r="IIS92"/>
      <c r="IIT92"/>
      <c r="IIU92"/>
      <c r="IIV92"/>
      <c r="IIW92"/>
      <c r="IIX92"/>
      <c r="IIY92"/>
      <c r="IIZ92"/>
      <c r="IJA92"/>
      <c r="IJB92"/>
      <c r="IJC92"/>
      <c r="IJD92"/>
      <c r="IJE92"/>
      <c r="IJF92"/>
      <c r="IJG92"/>
      <c r="IJH92"/>
      <c r="IJI92"/>
      <c r="IJJ92"/>
      <c r="IJK92"/>
      <c r="IJL92"/>
      <c r="IJM92"/>
      <c r="IJN92"/>
      <c r="IJO92"/>
      <c r="IJP92"/>
      <c r="IJQ92"/>
      <c r="IJR92"/>
      <c r="IJS92"/>
      <c r="IJT92"/>
      <c r="IJU92"/>
      <c r="IJV92"/>
      <c r="IJW92"/>
      <c r="IJX92"/>
      <c r="IJY92"/>
      <c r="IJZ92"/>
      <c r="IKA92"/>
      <c r="IKB92"/>
      <c r="IKC92"/>
      <c r="IKD92"/>
      <c r="IKE92"/>
      <c r="IKF92"/>
      <c r="IKG92"/>
      <c r="IKH92"/>
      <c r="IKI92"/>
      <c r="IKJ92"/>
      <c r="IKK92"/>
      <c r="IKL92"/>
      <c r="IKM92"/>
      <c r="IKN92"/>
      <c r="IKO92"/>
      <c r="IKP92"/>
      <c r="IKQ92"/>
      <c r="IKR92"/>
      <c r="IKS92"/>
      <c r="IKT92"/>
      <c r="IKU92"/>
      <c r="IKV92"/>
      <c r="IKW92"/>
      <c r="IKX92"/>
      <c r="IKY92"/>
      <c r="IKZ92"/>
      <c r="ILA92"/>
      <c r="ILB92"/>
      <c r="ILC92"/>
      <c r="ILD92"/>
      <c r="ILE92"/>
      <c r="ILF92"/>
      <c r="ILG92"/>
      <c r="ILH92"/>
      <c r="ILI92"/>
      <c r="ILJ92"/>
      <c r="ILK92"/>
      <c r="ILL92"/>
      <c r="ILM92"/>
      <c r="ILN92"/>
      <c r="ILO92"/>
      <c r="ILP92"/>
      <c r="ILQ92"/>
      <c r="ILR92"/>
      <c r="ILS92"/>
      <c r="ILT92"/>
      <c r="ILU92"/>
      <c r="ILV92"/>
      <c r="ILW92"/>
      <c r="ILX92"/>
      <c r="ILY92"/>
      <c r="ILZ92"/>
      <c r="IMA92"/>
      <c r="IMB92"/>
      <c r="IMC92"/>
      <c r="IMD92"/>
      <c r="IME92"/>
      <c r="IMF92"/>
      <c r="IMG92"/>
      <c r="IMH92"/>
      <c r="IMI92"/>
      <c r="IMJ92"/>
      <c r="IMK92"/>
      <c r="IML92"/>
      <c r="IMM92"/>
      <c r="IMN92"/>
      <c r="IMO92"/>
      <c r="IMP92"/>
      <c r="IMQ92"/>
      <c r="IMR92"/>
      <c r="IMS92"/>
      <c r="IMT92"/>
      <c r="IMU92"/>
      <c r="IMV92"/>
      <c r="IMW92"/>
      <c r="IMX92"/>
      <c r="IMY92"/>
      <c r="IMZ92"/>
      <c r="INA92"/>
      <c r="INB92"/>
      <c r="INC92"/>
      <c r="IND92"/>
      <c r="INE92"/>
      <c r="INF92"/>
      <c r="ING92"/>
      <c r="INH92"/>
      <c r="INI92"/>
      <c r="INJ92"/>
      <c r="INK92"/>
      <c r="INL92"/>
      <c r="INM92"/>
      <c r="INN92"/>
      <c r="INO92"/>
      <c r="INP92"/>
      <c r="INQ92"/>
      <c r="INR92"/>
      <c r="INS92"/>
      <c r="INT92"/>
      <c r="INU92"/>
      <c r="INV92"/>
      <c r="INW92"/>
      <c r="INX92"/>
      <c r="INY92"/>
      <c r="INZ92"/>
      <c r="IOA92"/>
      <c r="IOB92"/>
      <c r="IOC92"/>
      <c r="IOD92"/>
      <c r="IOE92"/>
      <c r="IOF92"/>
      <c r="IOG92"/>
      <c r="IOH92"/>
      <c r="IOI92"/>
      <c r="IOJ92"/>
      <c r="IOK92"/>
      <c r="IOL92"/>
      <c r="IOM92"/>
      <c r="ION92"/>
      <c r="IOO92"/>
      <c r="IOP92"/>
      <c r="IOQ92"/>
      <c r="IOR92"/>
      <c r="IOS92"/>
      <c r="IOT92"/>
      <c r="IOU92"/>
      <c r="IOV92"/>
      <c r="IOW92"/>
      <c r="IOX92"/>
      <c r="IOY92"/>
      <c r="IOZ92"/>
      <c r="IPA92"/>
      <c r="IPB92"/>
      <c r="IPC92"/>
      <c r="IPD92"/>
      <c r="IPE92"/>
      <c r="IPF92"/>
      <c r="IPG92"/>
      <c r="IPH92"/>
      <c r="IPI92"/>
      <c r="IPJ92"/>
      <c r="IPK92"/>
      <c r="IPL92"/>
      <c r="IPM92"/>
      <c r="IPN92"/>
      <c r="IPO92"/>
      <c r="IPP92"/>
      <c r="IPQ92"/>
      <c r="IPR92"/>
      <c r="IPS92"/>
      <c r="IPT92"/>
      <c r="IPU92"/>
      <c r="IPV92"/>
      <c r="IPW92"/>
      <c r="IPX92"/>
      <c r="IPY92"/>
      <c r="IPZ92"/>
      <c r="IQA92"/>
      <c r="IQB92"/>
      <c r="IQC92"/>
      <c r="IQD92"/>
      <c r="IQE92"/>
      <c r="IQF92"/>
      <c r="IQG92"/>
      <c r="IQH92"/>
      <c r="IQI92"/>
      <c r="IQJ92"/>
      <c r="IQK92"/>
      <c r="IQL92"/>
      <c r="IQM92"/>
      <c r="IQN92"/>
      <c r="IQO92"/>
      <c r="IQP92"/>
      <c r="IQQ92"/>
      <c r="IQR92"/>
      <c r="IQS92"/>
      <c r="IQT92"/>
      <c r="IQU92"/>
      <c r="IQV92"/>
      <c r="IQW92"/>
      <c r="IQX92"/>
      <c r="IQY92"/>
      <c r="IQZ92"/>
      <c r="IRA92"/>
      <c r="IRB92"/>
      <c r="IRC92"/>
      <c r="IRD92"/>
      <c r="IRE92"/>
      <c r="IRF92"/>
      <c r="IRG92"/>
      <c r="IRH92"/>
      <c r="IRI92"/>
      <c r="IRJ92"/>
      <c r="IRK92"/>
      <c r="IRL92"/>
      <c r="IRM92"/>
      <c r="IRN92"/>
      <c r="IRO92"/>
      <c r="IRP92"/>
      <c r="IRQ92"/>
      <c r="IRR92"/>
      <c r="IRS92"/>
      <c r="IRT92"/>
      <c r="IRU92"/>
      <c r="IRV92"/>
      <c r="IRW92"/>
      <c r="IRX92"/>
      <c r="IRY92"/>
      <c r="IRZ92"/>
      <c r="ISA92"/>
      <c r="ISB92"/>
      <c r="ISC92"/>
      <c r="ISD92"/>
      <c r="ISE92"/>
      <c r="ISF92"/>
      <c r="ISG92"/>
      <c r="ISH92"/>
      <c r="ISI92"/>
      <c r="ISJ92"/>
      <c r="ISK92"/>
      <c r="ISL92"/>
      <c r="ISM92"/>
      <c r="ISN92"/>
      <c r="ISO92"/>
      <c r="ISP92"/>
      <c r="ISQ92"/>
      <c r="ISR92"/>
      <c r="ISS92"/>
      <c r="IST92"/>
      <c r="ISU92"/>
      <c r="ISV92"/>
      <c r="ISW92"/>
      <c r="ISX92"/>
      <c r="ISY92"/>
      <c r="ISZ92"/>
      <c r="ITA92"/>
      <c r="ITB92"/>
      <c r="ITC92"/>
      <c r="ITD92"/>
      <c r="ITE92"/>
      <c r="ITF92"/>
      <c r="ITG92"/>
      <c r="ITH92"/>
      <c r="ITI92"/>
      <c r="ITJ92"/>
      <c r="ITK92"/>
      <c r="ITL92"/>
      <c r="ITM92"/>
      <c r="ITN92"/>
      <c r="ITO92"/>
      <c r="ITP92"/>
      <c r="ITQ92"/>
      <c r="ITR92"/>
      <c r="ITS92"/>
      <c r="ITT92"/>
      <c r="ITU92"/>
      <c r="ITV92"/>
      <c r="ITW92"/>
      <c r="ITX92"/>
      <c r="ITY92"/>
      <c r="ITZ92"/>
      <c r="IUA92"/>
      <c r="IUB92"/>
      <c r="IUC92"/>
      <c r="IUD92"/>
      <c r="IUE92"/>
      <c r="IUF92"/>
      <c r="IUG92"/>
      <c r="IUH92"/>
      <c r="IUI92"/>
      <c r="IUJ92"/>
      <c r="IUK92"/>
      <c r="IUL92"/>
      <c r="IUM92"/>
      <c r="IUN92"/>
      <c r="IUO92"/>
      <c r="IUP92"/>
      <c r="IUQ92"/>
      <c r="IUR92"/>
      <c r="IUS92"/>
      <c r="IUT92"/>
      <c r="IUU92"/>
      <c r="IUV92"/>
      <c r="IUW92"/>
      <c r="IUX92"/>
      <c r="IUY92"/>
      <c r="IUZ92"/>
      <c r="IVA92"/>
      <c r="IVB92"/>
      <c r="IVC92"/>
      <c r="IVD92"/>
      <c r="IVE92"/>
      <c r="IVF92"/>
      <c r="IVG92"/>
      <c r="IVH92"/>
      <c r="IVI92"/>
      <c r="IVJ92"/>
      <c r="IVK92"/>
      <c r="IVL92"/>
      <c r="IVM92"/>
      <c r="IVN92"/>
      <c r="IVO92"/>
      <c r="IVP92"/>
      <c r="IVQ92"/>
      <c r="IVR92"/>
      <c r="IVS92"/>
      <c r="IVT92"/>
      <c r="IVU92"/>
      <c r="IVV92"/>
      <c r="IVW92"/>
      <c r="IVX92"/>
      <c r="IVY92"/>
      <c r="IVZ92"/>
      <c r="IWA92"/>
      <c r="IWB92"/>
      <c r="IWC92"/>
      <c r="IWD92"/>
      <c r="IWE92"/>
      <c r="IWF92"/>
      <c r="IWG92"/>
      <c r="IWH92"/>
      <c r="IWI92"/>
      <c r="IWJ92"/>
      <c r="IWK92"/>
      <c r="IWL92"/>
      <c r="IWM92"/>
      <c r="IWN92"/>
      <c r="IWO92"/>
      <c r="IWP92"/>
      <c r="IWQ92"/>
      <c r="IWR92"/>
      <c r="IWS92"/>
      <c r="IWT92"/>
      <c r="IWU92"/>
      <c r="IWV92"/>
      <c r="IWW92"/>
      <c r="IWX92"/>
      <c r="IWY92"/>
      <c r="IWZ92"/>
      <c r="IXA92"/>
      <c r="IXB92"/>
      <c r="IXC92"/>
      <c r="IXD92"/>
      <c r="IXE92"/>
      <c r="IXF92"/>
      <c r="IXG92"/>
      <c r="IXH92"/>
      <c r="IXI92"/>
      <c r="IXJ92"/>
      <c r="IXK92"/>
      <c r="IXL92"/>
      <c r="IXM92"/>
      <c r="IXN92"/>
      <c r="IXO92"/>
      <c r="IXP92"/>
      <c r="IXQ92"/>
      <c r="IXR92"/>
      <c r="IXS92"/>
      <c r="IXT92"/>
      <c r="IXU92"/>
      <c r="IXV92"/>
      <c r="IXW92"/>
      <c r="IXX92"/>
      <c r="IXY92"/>
      <c r="IXZ92"/>
      <c r="IYA92"/>
      <c r="IYB92"/>
      <c r="IYC92"/>
      <c r="IYD92"/>
      <c r="IYE92"/>
      <c r="IYF92"/>
      <c r="IYG92"/>
      <c r="IYH92"/>
      <c r="IYI92"/>
      <c r="IYJ92"/>
      <c r="IYK92"/>
      <c r="IYL92"/>
      <c r="IYM92"/>
      <c r="IYN92"/>
      <c r="IYO92"/>
      <c r="IYP92"/>
      <c r="IYQ92"/>
      <c r="IYR92"/>
      <c r="IYS92"/>
      <c r="IYT92"/>
      <c r="IYU92"/>
      <c r="IYV92"/>
      <c r="IYW92"/>
      <c r="IYX92"/>
      <c r="IYY92"/>
      <c r="IYZ92"/>
      <c r="IZA92"/>
      <c r="IZB92"/>
      <c r="IZC92"/>
      <c r="IZD92"/>
      <c r="IZE92"/>
      <c r="IZF92"/>
      <c r="IZG92"/>
      <c r="IZH92"/>
      <c r="IZI92"/>
      <c r="IZJ92"/>
      <c r="IZK92"/>
      <c r="IZL92"/>
      <c r="IZM92"/>
      <c r="IZN92"/>
      <c r="IZO92"/>
      <c r="IZP92"/>
      <c r="IZQ92"/>
      <c r="IZR92"/>
      <c r="IZS92"/>
      <c r="IZT92"/>
      <c r="IZU92"/>
      <c r="IZV92"/>
      <c r="IZW92"/>
      <c r="IZX92"/>
      <c r="IZY92"/>
      <c r="IZZ92"/>
      <c r="JAA92"/>
      <c r="JAB92"/>
      <c r="JAC92"/>
      <c r="JAD92"/>
      <c r="JAE92"/>
      <c r="JAF92"/>
      <c r="JAG92"/>
      <c r="JAH92"/>
      <c r="JAI92"/>
      <c r="JAJ92"/>
      <c r="JAK92"/>
      <c r="JAL92"/>
      <c r="JAM92"/>
      <c r="JAN92"/>
      <c r="JAO92"/>
      <c r="JAP92"/>
      <c r="JAQ92"/>
      <c r="JAR92"/>
      <c r="JAS92"/>
      <c r="JAT92"/>
      <c r="JAU92"/>
      <c r="JAV92"/>
      <c r="JAW92"/>
      <c r="JAX92"/>
      <c r="JAY92"/>
      <c r="JAZ92"/>
      <c r="JBA92"/>
      <c r="JBB92"/>
      <c r="JBC92"/>
      <c r="JBD92"/>
      <c r="JBE92"/>
      <c r="JBF92"/>
      <c r="JBG92"/>
      <c r="JBH92"/>
      <c r="JBI92"/>
      <c r="JBJ92"/>
      <c r="JBK92"/>
      <c r="JBL92"/>
      <c r="JBM92"/>
      <c r="JBN92"/>
      <c r="JBO92"/>
      <c r="JBP92"/>
      <c r="JBQ92"/>
      <c r="JBR92"/>
      <c r="JBS92"/>
      <c r="JBT92"/>
      <c r="JBU92"/>
      <c r="JBV92"/>
      <c r="JBW92"/>
      <c r="JBX92"/>
      <c r="JBY92"/>
      <c r="JBZ92"/>
      <c r="JCA92"/>
      <c r="JCB92"/>
      <c r="JCC92"/>
      <c r="JCD92"/>
      <c r="JCE92"/>
      <c r="JCF92"/>
      <c r="JCG92"/>
      <c r="JCH92"/>
      <c r="JCI92"/>
      <c r="JCJ92"/>
      <c r="JCK92"/>
      <c r="JCL92"/>
      <c r="JCM92"/>
      <c r="JCN92"/>
      <c r="JCO92"/>
      <c r="JCP92"/>
      <c r="JCQ92"/>
      <c r="JCR92"/>
      <c r="JCS92"/>
      <c r="JCT92"/>
      <c r="JCU92"/>
      <c r="JCV92"/>
      <c r="JCW92"/>
      <c r="JCX92"/>
      <c r="JCY92"/>
      <c r="JCZ92"/>
      <c r="JDA92"/>
      <c r="JDB92"/>
      <c r="JDC92"/>
      <c r="JDD92"/>
      <c r="JDE92"/>
      <c r="JDF92"/>
      <c r="JDG92"/>
      <c r="JDH92"/>
      <c r="JDI92"/>
      <c r="JDJ92"/>
      <c r="JDK92"/>
      <c r="JDL92"/>
      <c r="JDM92"/>
      <c r="JDN92"/>
      <c r="JDO92"/>
      <c r="JDP92"/>
      <c r="JDQ92"/>
      <c r="JDR92"/>
      <c r="JDS92"/>
      <c r="JDT92"/>
      <c r="JDU92"/>
      <c r="JDV92"/>
      <c r="JDW92"/>
      <c r="JDX92"/>
      <c r="JDY92"/>
      <c r="JDZ92"/>
      <c r="JEA92"/>
      <c r="JEB92"/>
      <c r="JEC92"/>
      <c r="JED92"/>
      <c r="JEE92"/>
      <c r="JEF92"/>
      <c r="JEG92"/>
      <c r="JEH92"/>
      <c r="JEI92"/>
      <c r="JEJ92"/>
      <c r="JEK92"/>
      <c r="JEL92"/>
      <c r="JEM92"/>
      <c r="JEN92"/>
      <c r="JEO92"/>
      <c r="JEP92"/>
      <c r="JEQ92"/>
      <c r="JER92"/>
      <c r="JES92"/>
      <c r="JET92"/>
      <c r="JEU92"/>
      <c r="JEV92"/>
      <c r="JEW92"/>
      <c r="JEX92"/>
      <c r="JEY92"/>
      <c r="JEZ92"/>
      <c r="JFA92"/>
      <c r="JFB92"/>
      <c r="JFC92"/>
      <c r="JFD92"/>
      <c r="JFE92"/>
      <c r="JFF92"/>
      <c r="JFG92"/>
      <c r="JFH92"/>
      <c r="JFI92"/>
      <c r="JFJ92"/>
      <c r="JFK92"/>
      <c r="JFL92"/>
      <c r="JFM92"/>
      <c r="JFN92"/>
      <c r="JFO92"/>
      <c r="JFP92"/>
      <c r="JFQ92"/>
      <c r="JFR92"/>
      <c r="JFS92"/>
      <c r="JFT92"/>
      <c r="JFU92"/>
      <c r="JFV92"/>
      <c r="JFW92"/>
      <c r="JFX92"/>
      <c r="JFY92"/>
      <c r="JFZ92"/>
      <c r="JGA92"/>
      <c r="JGB92"/>
      <c r="JGC92"/>
      <c r="JGD92"/>
      <c r="JGE92"/>
      <c r="JGF92"/>
      <c r="JGG92"/>
      <c r="JGH92"/>
      <c r="JGI92"/>
      <c r="JGJ92"/>
      <c r="JGK92"/>
      <c r="JGL92"/>
      <c r="JGM92"/>
      <c r="JGN92"/>
      <c r="JGO92"/>
      <c r="JGP92"/>
      <c r="JGQ92"/>
      <c r="JGR92"/>
      <c r="JGS92"/>
      <c r="JGT92"/>
      <c r="JGU92"/>
      <c r="JGV92"/>
      <c r="JGW92"/>
      <c r="JGX92"/>
      <c r="JGY92"/>
      <c r="JGZ92"/>
      <c r="JHA92"/>
      <c r="JHB92"/>
      <c r="JHC92"/>
      <c r="JHD92"/>
      <c r="JHE92"/>
      <c r="JHF92"/>
      <c r="JHG92"/>
      <c r="JHH92"/>
      <c r="JHI92"/>
      <c r="JHJ92"/>
      <c r="JHK92"/>
      <c r="JHL92"/>
      <c r="JHM92"/>
      <c r="JHN92"/>
      <c r="JHO92"/>
      <c r="JHP92"/>
      <c r="JHQ92"/>
      <c r="JHR92"/>
      <c r="JHS92"/>
      <c r="JHT92"/>
      <c r="JHU92"/>
      <c r="JHV92"/>
      <c r="JHW92"/>
      <c r="JHX92"/>
      <c r="JHY92"/>
      <c r="JHZ92"/>
      <c r="JIA92"/>
      <c r="JIB92"/>
      <c r="JIC92"/>
      <c r="JID92"/>
      <c r="JIE92"/>
      <c r="JIF92"/>
      <c r="JIG92"/>
      <c r="JIH92"/>
      <c r="JII92"/>
      <c r="JIJ92"/>
      <c r="JIK92"/>
      <c r="JIL92"/>
      <c r="JIM92"/>
      <c r="JIN92"/>
      <c r="JIO92"/>
      <c r="JIP92"/>
      <c r="JIQ92"/>
      <c r="JIR92"/>
      <c r="JIS92"/>
      <c r="JIT92"/>
      <c r="JIU92"/>
      <c r="JIV92"/>
      <c r="JIW92"/>
      <c r="JIX92"/>
      <c r="JIY92"/>
      <c r="JIZ92"/>
      <c r="JJA92"/>
      <c r="JJB92"/>
      <c r="JJC92"/>
      <c r="JJD92"/>
      <c r="JJE92"/>
      <c r="JJF92"/>
      <c r="JJG92"/>
      <c r="JJH92"/>
      <c r="JJI92"/>
      <c r="JJJ92"/>
      <c r="JJK92"/>
      <c r="JJL92"/>
      <c r="JJM92"/>
      <c r="JJN92"/>
      <c r="JJO92"/>
      <c r="JJP92"/>
      <c r="JJQ92"/>
      <c r="JJR92"/>
      <c r="JJS92"/>
      <c r="JJT92"/>
      <c r="JJU92"/>
      <c r="JJV92"/>
      <c r="JJW92"/>
      <c r="JJX92"/>
      <c r="JJY92"/>
      <c r="JJZ92"/>
      <c r="JKA92"/>
      <c r="JKB92"/>
      <c r="JKC92"/>
      <c r="JKD92"/>
      <c r="JKE92"/>
      <c r="JKF92"/>
      <c r="JKG92"/>
      <c r="JKH92"/>
      <c r="JKI92"/>
      <c r="JKJ92"/>
      <c r="JKK92"/>
      <c r="JKL92"/>
      <c r="JKM92"/>
      <c r="JKN92"/>
      <c r="JKO92"/>
      <c r="JKP92"/>
      <c r="JKQ92"/>
      <c r="JKR92"/>
      <c r="JKS92"/>
      <c r="JKT92"/>
      <c r="JKU92"/>
      <c r="JKV92"/>
      <c r="JKW92"/>
      <c r="JKX92"/>
      <c r="JKY92"/>
      <c r="JKZ92"/>
      <c r="JLA92"/>
      <c r="JLB92"/>
      <c r="JLC92"/>
      <c r="JLD92"/>
      <c r="JLE92"/>
      <c r="JLF92"/>
      <c r="JLG92"/>
      <c r="JLH92"/>
      <c r="JLI92"/>
      <c r="JLJ92"/>
      <c r="JLK92"/>
      <c r="JLL92"/>
      <c r="JLM92"/>
      <c r="JLN92"/>
      <c r="JLO92"/>
      <c r="JLP92"/>
      <c r="JLQ92"/>
      <c r="JLR92"/>
      <c r="JLS92"/>
      <c r="JLT92"/>
      <c r="JLU92"/>
      <c r="JLV92"/>
      <c r="JLW92"/>
      <c r="JLX92"/>
      <c r="JLY92"/>
      <c r="JLZ92"/>
      <c r="JMA92"/>
      <c r="JMB92"/>
      <c r="JMC92"/>
      <c r="JMD92"/>
      <c r="JME92"/>
      <c r="JMF92"/>
      <c r="JMG92"/>
      <c r="JMH92"/>
      <c r="JMI92"/>
      <c r="JMJ92"/>
      <c r="JMK92"/>
      <c r="JML92"/>
      <c r="JMM92"/>
      <c r="JMN92"/>
      <c r="JMO92"/>
      <c r="JMP92"/>
      <c r="JMQ92"/>
      <c r="JMR92"/>
      <c r="JMS92"/>
      <c r="JMT92"/>
      <c r="JMU92"/>
      <c r="JMV92"/>
      <c r="JMW92"/>
      <c r="JMX92"/>
      <c r="JMY92"/>
      <c r="JMZ92"/>
      <c r="JNA92"/>
      <c r="JNB92"/>
      <c r="JNC92"/>
      <c r="JND92"/>
      <c r="JNE92"/>
      <c r="JNF92"/>
      <c r="JNG92"/>
      <c r="JNH92"/>
      <c r="JNI92"/>
      <c r="JNJ92"/>
      <c r="JNK92"/>
      <c r="JNL92"/>
      <c r="JNM92"/>
      <c r="JNN92"/>
      <c r="JNO92"/>
      <c r="JNP92"/>
      <c r="JNQ92"/>
      <c r="JNR92"/>
      <c r="JNS92"/>
      <c r="JNT92"/>
      <c r="JNU92"/>
      <c r="JNV92"/>
      <c r="JNW92"/>
      <c r="JNX92"/>
      <c r="JNY92"/>
      <c r="JNZ92"/>
      <c r="JOA92"/>
      <c r="JOB92"/>
      <c r="JOC92"/>
      <c r="JOD92"/>
      <c r="JOE92"/>
      <c r="JOF92"/>
      <c r="JOG92"/>
      <c r="JOH92"/>
      <c r="JOI92"/>
      <c r="JOJ92"/>
      <c r="JOK92"/>
      <c r="JOL92"/>
      <c r="JOM92"/>
      <c r="JON92"/>
      <c r="JOO92"/>
      <c r="JOP92"/>
      <c r="JOQ92"/>
      <c r="JOR92"/>
      <c r="JOS92"/>
      <c r="JOT92"/>
      <c r="JOU92"/>
      <c r="JOV92"/>
      <c r="JOW92"/>
      <c r="JOX92"/>
      <c r="JOY92"/>
      <c r="JOZ92"/>
      <c r="JPA92"/>
      <c r="JPB92"/>
      <c r="JPC92"/>
      <c r="JPD92"/>
      <c r="JPE92"/>
      <c r="JPF92"/>
      <c r="JPG92"/>
      <c r="JPH92"/>
      <c r="JPI92"/>
      <c r="JPJ92"/>
      <c r="JPK92"/>
      <c r="JPL92"/>
      <c r="JPM92"/>
      <c r="JPN92"/>
      <c r="JPO92"/>
      <c r="JPP92"/>
      <c r="JPQ92"/>
      <c r="JPR92"/>
      <c r="JPS92"/>
      <c r="JPT92"/>
      <c r="JPU92"/>
      <c r="JPV92"/>
      <c r="JPW92"/>
      <c r="JPX92"/>
      <c r="JPY92"/>
      <c r="JPZ92"/>
      <c r="JQA92"/>
      <c r="JQB92"/>
      <c r="JQC92"/>
      <c r="JQD92"/>
      <c r="JQE92"/>
      <c r="JQF92"/>
      <c r="JQG92"/>
      <c r="JQH92"/>
      <c r="JQI92"/>
      <c r="JQJ92"/>
      <c r="JQK92"/>
      <c r="JQL92"/>
      <c r="JQM92"/>
      <c r="JQN92"/>
      <c r="JQO92"/>
      <c r="JQP92"/>
      <c r="JQQ92"/>
      <c r="JQR92"/>
      <c r="JQS92"/>
      <c r="JQT92"/>
      <c r="JQU92"/>
      <c r="JQV92"/>
      <c r="JQW92"/>
      <c r="JQX92"/>
      <c r="JQY92"/>
      <c r="JQZ92"/>
      <c r="JRA92"/>
      <c r="JRB92"/>
      <c r="JRC92"/>
      <c r="JRD92"/>
      <c r="JRE92"/>
      <c r="JRF92"/>
      <c r="JRG92"/>
      <c r="JRH92"/>
      <c r="JRI92"/>
      <c r="JRJ92"/>
      <c r="JRK92"/>
      <c r="JRL92"/>
      <c r="JRM92"/>
      <c r="JRN92"/>
      <c r="JRO92"/>
      <c r="JRP92"/>
      <c r="JRQ92"/>
      <c r="JRR92"/>
      <c r="JRS92"/>
      <c r="JRT92"/>
      <c r="JRU92"/>
      <c r="JRV92"/>
      <c r="JRW92"/>
      <c r="JRX92"/>
      <c r="JRY92"/>
      <c r="JRZ92"/>
      <c r="JSA92"/>
      <c r="JSB92"/>
      <c r="JSC92"/>
      <c r="JSD92"/>
      <c r="JSE92"/>
      <c r="JSF92"/>
      <c r="JSG92"/>
      <c r="JSH92"/>
      <c r="JSI92"/>
      <c r="JSJ92"/>
      <c r="JSK92"/>
      <c r="JSL92"/>
      <c r="JSM92"/>
      <c r="JSN92"/>
      <c r="JSO92"/>
      <c r="JSP92"/>
      <c r="JSQ92"/>
      <c r="JSR92"/>
      <c r="JSS92"/>
      <c r="JST92"/>
      <c r="JSU92"/>
      <c r="JSV92"/>
      <c r="JSW92"/>
      <c r="JSX92"/>
      <c r="JSY92"/>
      <c r="JSZ92"/>
      <c r="JTA92"/>
      <c r="JTB92"/>
      <c r="JTC92"/>
      <c r="JTD92"/>
      <c r="JTE92"/>
      <c r="JTF92"/>
      <c r="JTG92"/>
      <c r="JTH92"/>
      <c r="JTI92"/>
      <c r="JTJ92"/>
      <c r="JTK92"/>
      <c r="JTL92"/>
      <c r="JTM92"/>
      <c r="JTN92"/>
      <c r="JTO92"/>
      <c r="JTP92"/>
      <c r="JTQ92"/>
      <c r="JTR92"/>
      <c r="JTS92"/>
      <c r="JTT92"/>
      <c r="JTU92"/>
      <c r="JTV92"/>
      <c r="JTW92"/>
      <c r="JTX92"/>
      <c r="JTY92"/>
      <c r="JTZ92"/>
      <c r="JUA92"/>
      <c r="JUB92"/>
      <c r="JUC92"/>
      <c r="JUD92"/>
      <c r="JUE92"/>
      <c r="JUF92"/>
      <c r="JUG92"/>
      <c r="JUH92"/>
      <c r="JUI92"/>
      <c r="JUJ92"/>
      <c r="JUK92"/>
      <c r="JUL92"/>
      <c r="JUM92"/>
      <c r="JUN92"/>
      <c r="JUO92"/>
      <c r="JUP92"/>
      <c r="JUQ92"/>
      <c r="JUR92"/>
      <c r="JUS92"/>
      <c r="JUT92"/>
      <c r="JUU92"/>
      <c r="JUV92"/>
      <c r="JUW92"/>
      <c r="JUX92"/>
      <c r="JUY92"/>
      <c r="JUZ92"/>
      <c r="JVA92"/>
      <c r="JVB92"/>
      <c r="JVC92"/>
      <c r="JVD92"/>
      <c r="JVE92"/>
      <c r="JVF92"/>
      <c r="JVG92"/>
      <c r="JVH92"/>
      <c r="JVI92"/>
      <c r="JVJ92"/>
      <c r="JVK92"/>
      <c r="JVL92"/>
      <c r="JVM92"/>
      <c r="JVN92"/>
      <c r="JVO92"/>
      <c r="JVP92"/>
      <c r="JVQ92"/>
      <c r="JVR92"/>
      <c r="JVS92"/>
      <c r="JVT92"/>
      <c r="JVU92"/>
      <c r="JVV92"/>
      <c r="JVW92"/>
      <c r="JVX92"/>
      <c r="JVY92"/>
      <c r="JVZ92"/>
      <c r="JWA92"/>
      <c r="JWB92"/>
      <c r="JWC92"/>
      <c r="JWD92"/>
      <c r="JWE92"/>
      <c r="JWF92"/>
      <c r="JWG92"/>
      <c r="JWH92"/>
      <c r="JWI92"/>
      <c r="JWJ92"/>
      <c r="JWK92"/>
      <c r="JWL92"/>
      <c r="JWM92"/>
      <c r="JWN92"/>
      <c r="JWO92"/>
      <c r="JWP92"/>
      <c r="JWQ92"/>
      <c r="JWR92"/>
      <c r="JWS92"/>
      <c r="JWT92"/>
      <c r="JWU92"/>
      <c r="JWV92"/>
      <c r="JWW92"/>
      <c r="JWX92"/>
      <c r="JWY92"/>
      <c r="JWZ92"/>
      <c r="JXA92"/>
      <c r="JXB92"/>
      <c r="JXC92"/>
      <c r="JXD92"/>
      <c r="JXE92"/>
      <c r="JXF92"/>
      <c r="JXG92"/>
      <c r="JXH92"/>
      <c r="JXI92"/>
      <c r="JXJ92"/>
      <c r="JXK92"/>
      <c r="JXL92"/>
      <c r="JXM92"/>
      <c r="JXN92"/>
      <c r="JXO92"/>
      <c r="JXP92"/>
      <c r="JXQ92"/>
      <c r="JXR92"/>
      <c r="JXS92"/>
      <c r="JXT92"/>
      <c r="JXU92"/>
      <c r="JXV92"/>
      <c r="JXW92"/>
      <c r="JXX92"/>
      <c r="JXY92"/>
      <c r="JXZ92"/>
      <c r="JYA92"/>
      <c r="JYB92"/>
      <c r="JYC92"/>
      <c r="JYD92"/>
      <c r="JYE92"/>
      <c r="JYF92"/>
      <c r="JYG92"/>
      <c r="JYH92"/>
      <c r="JYI92"/>
      <c r="JYJ92"/>
      <c r="JYK92"/>
      <c r="JYL92"/>
      <c r="JYM92"/>
      <c r="JYN92"/>
      <c r="JYO92"/>
      <c r="JYP92"/>
      <c r="JYQ92"/>
      <c r="JYR92"/>
      <c r="JYS92"/>
      <c r="JYT92"/>
      <c r="JYU92"/>
      <c r="JYV92"/>
      <c r="JYW92"/>
      <c r="JYX92"/>
      <c r="JYY92"/>
      <c r="JYZ92"/>
      <c r="JZA92"/>
      <c r="JZB92"/>
      <c r="JZC92"/>
      <c r="JZD92"/>
      <c r="JZE92"/>
      <c r="JZF92"/>
      <c r="JZG92"/>
      <c r="JZH92"/>
      <c r="JZI92"/>
      <c r="JZJ92"/>
      <c r="JZK92"/>
      <c r="JZL92"/>
      <c r="JZM92"/>
      <c r="JZN92"/>
      <c r="JZO92"/>
      <c r="JZP92"/>
      <c r="JZQ92"/>
      <c r="JZR92"/>
      <c r="JZS92"/>
      <c r="JZT92"/>
      <c r="JZU92"/>
      <c r="JZV92"/>
      <c r="JZW92"/>
      <c r="JZX92"/>
      <c r="JZY92"/>
      <c r="JZZ92"/>
      <c r="KAA92"/>
      <c r="KAB92"/>
      <c r="KAC92"/>
      <c r="KAD92"/>
      <c r="KAE92"/>
      <c r="KAF92"/>
      <c r="KAG92"/>
      <c r="KAH92"/>
      <c r="KAI92"/>
      <c r="KAJ92"/>
      <c r="KAK92"/>
      <c r="KAL92"/>
      <c r="KAM92"/>
      <c r="KAN92"/>
      <c r="KAO92"/>
      <c r="KAP92"/>
      <c r="KAQ92"/>
      <c r="KAR92"/>
      <c r="KAS92"/>
      <c r="KAT92"/>
      <c r="KAU92"/>
      <c r="KAV92"/>
      <c r="KAW92"/>
      <c r="KAX92"/>
      <c r="KAY92"/>
      <c r="KAZ92"/>
      <c r="KBA92"/>
      <c r="KBB92"/>
      <c r="KBC92"/>
      <c r="KBD92"/>
      <c r="KBE92"/>
      <c r="KBF92"/>
      <c r="KBG92"/>
      <c r="KBH92"/>
      <c r="KBI92"/>
      <c r="KBJ92"/>
      <c r="KBK92"/>
      <c r="KBL92"/>
      <c r="KBM92"/>
      <c r="KBN92"/>
      <c r="KBO92"/>
      <c r="KBP92"/>
      <c r="KBQ92"/>
      <c r="KBR92"/>
      <c r="KBS92"/>
      <c r="KBT92"/>
      <c r="KBU92"/>
      <c r="KBV92"/>
      <c r="KBW92"/>
      <c r="KBX92"/>
      <c r="KBY92"/>
      <c r="KBZ92"/>
      <c r="KCA92"/>
      <c r="KCB92"/>
      <c r="KCC92"/>
      <c r="KCD92"/>
      <c r="KCE92"/>
      <c r="KCF92"/>
      <c r="KCG92"/>
      <c r="KCH92"/>
      <c r="KCI92"/>
      <c r="KCJ92"/>
      <c r="KCK92"/>
      <c r="KCL92"/>
      <c r="KCM92"/>
      <c r="KCN92"/>
      <c r="KCO92"/>
      <c r="KCP92"/>
      <c r="KCQ92"/>
      <c r="KCR92"/>
      <c r="KCS92"/>
      <c r="KCT92"/>
      <c r="KCU92"/>
      <c r="KCV92"/>
      <c r="KCW92"/>
      <c r="KCX92"/>
      <c r="KCY92"/>
      <c r="KCZ92"/>
      <c r="KDA92"/>
      <c r="KDB92"/>
      <c r="KDC92"/>
      <c r="KDD92"/>
      <c r="KDE92"/>
      <c r="KDF92"/>
      <c r="KDG92"/>
      <c r="KDH92"/>
      <c r="KDI92"/>
      <c r="KDJ92"/>
      <c r="KDK92"/>
      <c r="KDL92"/>
      <c r="KDM92"/>
      <c r="KDN92"/>
      <c r="KDO92"/>
      <c r="KDP92"/>
      <c r="KDQ92"/>
      <c r="KDR92"/>
      <c r="KDS92"/>
      <c r="KDT92"/>
      <c r="KDU92"/>
      <c r="KDV92"/>
      <c r="KDW92"/>
      <c r="KDX92"/>
      <c r="KDY92"/>
      <c r="KDZ92"/>
      <c r="KEA92"/>
      <c r="KEB92"/>
      <c r="KEC92"/>
      <c r="KED92"/>
      <c r="KEE92"/>
      <c r="KEF92"/>
      <c r="KEG92"/>
      <c r="KEH92"/>
      <c r="KEI92"/>
      <c r="KEJ92"/>
      <c r="KEK92"/>
      <c r="KEL92"/>
      <c r="KEM92"/>
      <c r="KEN92"/>
      <c r="KEO92"/>
      <c r="KEP92"/>
      <c r="KEQ92"/>
      <c r="KER92"/>
      <c r="KES92"/>
      <c r="KET92"/>
      <c r="KEU92"/>
      <c r="KEV92"/>
      <c r="KEW92"/>
      <c r="KEX92"/>
      <c r="KEY92"/>
      <c r="KEZ92"/>
      <c r="KFA92"/>
      <c r="KFB92"/>
      <c r="KFC92"/>
      <c r="KFD92"/>
      <c r="KFE92"/>
      <c r="KFF92"/>
      <c r="KFG92"/>
      <c r="KFH92"/>
      <c r="KFI92"/>
      <c r="KFJ92"/>
      <c r="KFK92"/>
      <c r="KFL92"/>
      <c r="KFM92"/>
      <c r="KFN92"/>
      <c r="KFO92"/>
      <c r="KFP92"/>
      <c r="KFQ92"/>
      <c r="KFR92"/>
      <c r="KFS92"/>
      <c r="KFT92"/>
      <c r="KFU92"/>
      <c r="KFV92"/>
      <c r="KFW92"/>
      <c r="KFX92"/>
      <c r="KFY92"/>
      <c r="KFZ92"/>
      <c r="KGA92"/>
      <c r="KGB92"/>
      <c r="KGC92"/>
      <c r="KGD92"/>
      <c r="KGE92"/>
      <c r="KGF92"/>
      <c r="KGG92"/>
      <c r="KGH92"/>
      <c r="KGI92"/>
      <c r="KGJ92"/>
      <c r="KGK92"/>
      <c r="KGL92"/>
      <c r="KGM92"/>
      <c r="KGN92"/>
      <c r="KGO92"/>
      <c r="KGP92"/>
      <c r="KGQ92"/>
      <c r="KGR92"/>
      <c r="KGS92"/>
      <c r="KGT92"/>
      <c r="KGU92"/>
      <c r="KGV92"/>
      <c r="KGW92"/>
      <c r="KGX92"/>
      <c r="KGY92"/>
      <c r="KGZ92"/>
      <c r="KHA92"/>
      <c r="KHB92"/>
      <c r="KHC92"/>
      <c r="KHD92"/>
      <c r="KHE92"/>
      <c r="KHF92"/>
      <c r="KHG92"/>
      <c r="KHH92"/>
      <c r="KHI92"/>
      <c r="KHJ92"/>
      <c r="KHK92"/>
      <c r="KHL92"/>
      <c r="KHM92"/>
      <c r="KHN92"/>
      <c r="KHO92"/>
      <c r="KHP92"/>
      <c r="KHQ92"/>
      <c r="KHR92"/>
      <c r="KHS92"/>
      <c r="KHT92"/>
      <c r="KHU92"/>
      <c r="KHV92"/>
      <c r="KHW92"/>
      <c r="KHX92"/>
      <c r="KHY92"/>
      <c r="KHZ92"/>
      <c r="KIA92"/>
      <c r="KIB92"/>
      <c r="KIC92"/>
      <c r="KID92"/>
      <c r="KIE92"/>
      <c r="KIF92"/>
      <c r="KIG92"/>
      <c r="KIH92"/>
      <c r="KII92"/>
      <c r="KIJ92"/>
      <c r="KIK92"/>
      <c r="KIL92"/>
      <c r="KIM92"/>
      <c r="KIN92"/>
      <c r="KIO92"/>
      <c r="KIP92"/>
      <c r="KIQ92"/>
      <c r="KIR92"/>
      <c r="KIS92"/>
      <c r="KIT92"/>
      <c r="KIU92"/>
      <c r="KIV92"/>
      <c r="KIW92"/>
      <c r="KIX92"/>
      <c r="KIY92"/>
      <c r="KIZ92"/>
      <c r="KJA92"/>
      <c r="KJB92"/>
      <c r="KJC92"/>
      <c r="KJD92"/>
      <c r="KJE92"/>
      <c r="KJF92"/>
      <c r="KJG92"/>
      <c r="KJH92"/>
      <c r="KJI92"/>
      <c r="KJJ92"/>
      <c r="KJK92"/>
      <c r="KJL92"/>
      <c r="KJM92"/>
      <c r="KJN92"/>
      <c r="KJO92"/>
      <c r="KJP92"/>
      <c r="KJQ92"/>
      <c r="KJR92"/>
      <c r="KJS92"/>
      <c r="KJT92"/>
      <c r="KJU92"/>
      <c r="KJV92"/>
      <c r="KJW92"/>
      <c r="KJX92"/>
      <c r="KJY92"/>
      <c r="KJZ92"/>
      <c r="KKA92"/>
      <c r="KKB92"/>
      <c r="KKC92"/>
      <c r="KKD92"/>
      <c r="KKE92"/>
      <c r="KKF92"/>
      <c r="KKG92"/>
      <c r="KKH92"/>
      <c r="KKI92"/>
      <c r="KKJ92"/>
      <c r="KKK92"/>
      <c r="KKL92"/>
      <c r="KKM92"/>
      <c r="KKN92"/>
      <c r="KKO92"/>
      <c r="KKP92"/>
      <c r="KKQ92"/>
      <c r="KKR92"/>
      <c r="KKS92"/>
      <c r="KKT92"/>
      <c r="KKU92"/>
      <c r="KKV92"/>
      <c r="KKW92"/>
      <c r="KKX92"/>
      <c r="KKY92"/>
      <c r="KKZ92"/>
      <c r="KLA92"/>
      <c r="KLB92"/>
      <c r="KLC92"/>
      <c r="KLD92"/>
      <c r="KLE92"/>
      <c r="KLF92"/>
      <c r="KLG92"/>
      <c r="KLH92"/>
      <c r="KLI92"/>
      <c r="KLJ92"/>
      <c r="KLK92"/>
      <c r="KLL92"/>
      <c r="KLM92"/>
      <c r="KLN92"/>
      <c r="KLO92"/>
      <c r="KLP92"/>
      <c r="KLQ92"/>
      <c r="KLR92"/>
      <c r="KLS92"/>
      <c r="KLT92"/>
      <c r="KLU92"/>
      <c r="KLV92"/>
      <c r="KLW92"/>
      <c r="KLX92"/>
      <c r="KLY92"/>
      <c r="KLZ92"/>
      <c r="KMA92"/>
      <c r="KMB92"/>
      <c r="KMC92"/>
      <c r="KMD92"/>
      <c r="KME92"/>
      <c r="KMF92"/>
      <c r="KMG92"/>
      <c r="KMH92"/>
      <c r="KMI92"/>
      <c r="KMJ92"/>
      <c r="KMK92"/>
      <c r="KML92"/>
      <c r="KMM92"/>
      <c r="KMN92"/>
      <c r="KMO92"/>
      <c r="KMP92"/>
      <c r="KMQ92"/>
      <c r="KMR92"/>
      <c r="KMS92"/>
      <c r="KMT92"/>
      <c r="KMU92"/>
      <c r="KMV92"/>
      <c r="KMW92"/>
      <c r="KMX92"/>
      <c r="KMY92"/>
      <c r="KMZ92"/>
      <c r="KNA92"/>
      <c r="KNB92"/>
      <c r="KNC92"/>
      <c r="KND92"/>
      <c r="KNE92"/>
      <c r="KNF92"/>
      <c r="KNG92"/>
      <c r="KNH92"/>
      <c r="KNI92"/>
      <c r="KNJ92"/>
      <c r="KNK92"/>
      <c r="KNL92"/>
      <c r="KNM92"/>
      <c r="KNN92"/>
      <c r="KNO92"/>
      <c r="KNP92"/>
      <c r="KNQ92"/>
      <c r="KNR92"/>
      <c r="KNS92"/>
      <c r="KNT92"/>
      <c r="KNU92"/>
      <c r="KNV92"/>
      <c r="KNW92"/>
      <c r="KNX92"/>
      <c r="KNY92"/>
      <c r="KNZ92"/>
      <c r="KOA92"/>
      <c r="KOB92"/>
      <c r="KOC92"/>
      <c r="KOD92"/>
      <c r="KOE92"/>
      <c r="KOF92"/>
      <c r="KOG92"/>
      <c r="KOH92"/>
      <c r="KOI92"/>
      <c r="KOJ92"/>
      <c r="KOK92"/>
      <c r="KOL92"/>
      <c r="KOM92"/>
      <c r="KON92"/>
      <c r="KOO92"/>
      <c r="KOP92"/>
      <c r="KOQ92"/>
      <c r="KOR92"/>
      <c r="KOS92"/>
      <c r="KOT92"/>
      <c r="KOU92"/>
      <c r="KOV92"/>
      <c r="KOW92"/>
      <c r="KOX92"/>
      <c r="KOY92"/>
      <c r="KOZ92"/>
      <c r="KPA92"/>
      <c r="KPB92"/>
      <c r="KPC92"/>
      <c r="KPD92"/>
      <c r="KPE92"/>
      <c r="KPF92"/>
      <c r="KPG92"/>
      <c r="KPH92"/>
      <c r="KPI92"/>
      <c r="KPJ92"/>
      <c r="KPK92"/>
      <c r="KPL92"/>
      <c r="KPM92"/>
      <c r="KPN92"/>
      <c r="KPO92"/>
      <c r="KPP92"/>
      <c r="KPQ92"/>
      <c r="KPR92"/>
      <c r="KPS92"/>
      <c r="KPT92"/>
      <c r="KPU92"/>
      <c r="KPV92"/>
      <c r="KPW92"/>
      <c r="KPX92"/>
      <c r="KPY92"/>
      <c r="KPZ92"/>
      <c r="KQA92"/>
      <c r="KQB92"/>
      <c r="KQC92"/>
      <c r="KQD92"/>
      <c r="KQE92"/>
      <c r="KQF92"/>
      <c r="KQG92"/>
      <c r="KQH92"/>
      <c r="KQI92"/>
      <c r="KQJ92"/>
      <c r="KQK92"/>
      <c r="KQL92"/>
      <c r="KQM92"/>
      <c r="KQN92"/>
      <c r="KQO92"/>
      <c r="KQP92"/>
      <c r="KQQ92"/>
      <c r="KQR92"/>
      <c r="KQS92"/>
      <c r="KQT92"/>
      <c r="KQU92"/>
      <c r="KQV92"/>
      <c r="KQW92"/>
      <c r="KQX92"/>
      <c r="KQY92"/>
      <c r="KQZ92"/>
      <c r="KRA92"/>
      <c r="KRB92"/>
      <c r="KRC92"/>
      <c r="KRD92"/>
      <c r="KRE92"/>
      <c r="KRF92"/>
      <c r="KRG92"/>
      <c r="KRH92"/>
      <c r="KRI92"/>
      <c r="KRJ92"/>
      <c r="KRK92"/>
      <c r="KRL92"/>
      <c r="KRM92"/>
      <c r="KRN92"/>
      <c r="KRO92"/>
      <c r="KRP92"/>
      <c r="KRQ92"/>
      <c r="KRR92"/>
      <c r="KRS92"/>
      <c r="KRT92"/>
      <c r="KRU92"/>
      <c r="KRV92"/>
      <c r="KRW92"/>
      <c r="KRX92"/>
      <c r="KRY92"/>
      <c r="KRZ92"/>
      <c r="KSA92"/>
      <c r="KSB92"/>
      <c r="KSC92"/>
      <c r="KSD92"/>
      <c r="KSE92"/>
      <c r="KSF92"/>
      <c r="KSG92"/>
      <c r="KSH92"/>
      <c r="KSI92"/>
      <c r="KSJ92"/>
      <c r="KSK92"/>
      <c r="KSL92"/>
      <c r="KSM92"/>
      <c r="KSN92"/>
      <c r="KSO92"/>
      <c r="KSP92"/>
      <c r="KSQ92"/>
      <c r="KSR92"/>
      <c r="KSS92"/>
      <c r="KST92"/>
      <c r="KSU92"/>
      <c r="KSV92"/>
      <c r="KSW92"/>
      <c r="KSX92"/>
      <c r="KSY92"/>
      <c r="KSZ92"/>
      <c r="KTA92"/>
      <c r="KTB92"/>
      <c r="KTC92"/>
      <c r="KTD92"/>
      <c r="KTE92"/>
      <c r="KTF92"/>
      <c r="KTG92"/>
      <c r="KTH92"/>
      <c r="KTI92"/>
      <c r="KTJ92"/>
      <c r="KTK92"/>
      <c r="KTL92"/>
      <c r="KTM92"/>
      <c r="KTN92"/>
      <c r="KTO92"/>
      <c r="KTP92"/>
      <c r="KTQ92"/>
      <c r="KTR92"/>
      <c r="KTS92"/>
      <c r="KTT92"/>
      <c r="KTU92"/>
      <c r="KTV92"/>
      <c r="KTW92"/>
      <c r="KTX92"/>
      <c r="KTY92"/>
      <c r="KTZ92"/>
      <c r="KUA92"/>
      <c r="KUB92"/>
      <c r="KUC92"/>
      <c r="KUD92"/>
      <c r="KUE92"/>
      <c r="KUF92"/>
      <c r="KUG92"/>
      <c r="KUH92"/>
      <c r="KUI92"/>
      <c r="KUJ92"/>
      <c r="KUK92"/>
      <c r="KUL92"/>
      <c r="KUM92"/>
      <c r="KUN92"/>
      <c r="KUO92"/>
      <c r="KUP92"/>
      <c r="KUQ92"/>
      <c r="KUR92"/>
      <c r="KUS92"/>
      <c r="KUT92"/>
      <c r="KUU92"/>
      <c r="KUV92"/>
      <c r="KUW92"/>
      <c r="KUX92"/>
      <c r="KUY92"/>
      <c r="KUZ92"/>
      <c r="KVA92"/>
      <c r="KVB92"/>
      <c r="KVC92"/>
      <c r="KVD92"/>
      <c r="KVE92"/>
      <c r="KVF92"/>
      <c r="KVG92"/>
      <c r="KVH92"/>
      <c r="KVI92"/>
      <c r="KVJ92"/>
      <c r="KVK92"/>
      <c r="KVL92"/>
      <c r="KVM92"/>
      <c r="KVN92"/>
      <c r="KVO92"/>
      <c r="KVP92"/>
      <c r="KVQ92"/>
      <c r="KVR92"/>
      <c r="KVS92"/>
      <c r="KVT92"/>
      <c r="KVU92"/>
      <c r="KVV92"/>
      <c r="KVW92"/>
      <c r="KVX92"/>
      <c r="KVY92"/>
      <c r="KVZ92"/>
      <c r="KWA92"/>
      <c r="KWB92"/>
      <c r="KWC92"/>
      <c r="KWD92"/>
      <c r="KWE92"/>
      <c r="KWF92"/>
      <c r="KWG92"/>
      <c r="KWH92"/>
      <c r="KWI92"/>
      <c r="KWJ92"/>
      <c r="KWK92"/>
      <c r="KWL92"/>
      <c r="KWM92"/>
      <c r="KWN92"/>
      <c r="KWO92"/>
      <c r="KWP92"/>
      <c r="KWQ92"/>
      <c r="KWR92"/>
      <c r="KWS92"/>
      <c r="KWT92"/>
      <c r="KWU92"/>
      <c r="KWV92"/>
      <c r="KWW92"/>
      <c r="KWX92"/>
      <c r="KWY92"/>
      <c r="KWZ92"/>
      <c r="KXA92"/>
      <c r="KXB92"/>
      <c r="KXC92"/>
      <c r="KXD92"/>
      <c r="KXE92"/>
      <c r="KXF92"/>
      <c r="KXG92"/>
      <c r="KXH92"/>
      <c r="KXI92"/>
      <c r="KXJ92"/>
      <c r="KXK92"/>
      <c r="KXL92"/>
      <c r="KXM92"/>
      <c r="KXN92"/>
      <c r="KXO92"/>
      <c r="KXP92"/>
      <c r="KXQ92"/>
      <c r="KXR92"/>
      <c r="KXS92"/>
      <c r="KXT92"/>
      <c r="KXU92"/>
      <c r="KXV92"/>
      <c r="KXW92"/>
      <c r="KXX92"/>
      <c r="KXY92"/>
      <c r="KXZ92"/>
      <c r="KYA92"/>
      <c r="KYB92"/>
      <c r="KYC92"/>
      <c r="KYD92"/>
      <c r="KYE92"/>
      <c r="KYF92"/>
      <c r="KYG92"/>
      <c r="KYH92"/>
      <c r="KYI92"/>
      <c r="KYJ92"/>
      <c r="KYK92"/>
      <c r="KYL92"/>
      <c r="KYM92"/>
      <c r="KYN92"/>
      <c r="KYO92"/>
      <c r="KYP92"/>
      <c r="KYQ92"/>
      <c r="KYR92"/>
      <c r="KYS92"/>
      <c r="KYT92"/>
      <c r="KYU92"/>
      <c r="KYV92"/>
      <c r="KYW92"/>
      <c r="KYX92"/>
      <c r="KYY92"/>
      <c r="KYZ92"/>
      <c r="KZA92"/>
      <c r="KZB92"/>
      <c r="KZC92"/>
      <c r="KZD92"/>
      <c r="KZE92"/>
      <c r="KZF92"/>
      <c r="KZG92"/>
      <c r="KZH92"/>
      <c r="KZI92"/>
      <c r="KZJ92"/>
      <c r="KZK92"/>
      <c r="KZL92"/>
      <c r="KZM92"/>
      <c r="KZN92"/>
      <c r="KZO92"/>
      <c r="KZP92"/>
      <c r="KZQ92"/>
      <c r="KZR92"/>
      <c r="KZS92"/>
      <c r="KZT92"/>
      <c r="KZU92"/>
      <c r="KZV92"/>
      <c r="KZW92"/>
      <c r="KZX92"/>
      <c r="KZY92"/>
      <c r="KZZ92"/>
      <c r="LAA92"/>
      <c r="LAB92"/>
      <c r="LAC92"/>
      <c r="LAD92"/>
      <c r="LAE92"/>
      <c r="LAF92"/>
      <c r="LAG92"/>
      <c r="LAH92"/>
      <c r="LAI92"/>
      <c r="LAJ92"/>
      <c r="LAK92"/>
      <c r="LAL92"/>
      <c r="LAM92"/>
      <c r="LAN92"/>
      <c r="LAO92"/>
      <c r="LAP92"/>
      <c r="LAQ92"/>
      <c r="LAR92"/>
      <c r="LAS92"/>
      <c r="LAT92"/>
      <c r="LAU92"/>
      <c r="LAV92"/>
      <c r="LAW92"/>
      <c r="LAX92"/>
      <c r="LAY92"/>
      <c r="LAZ92"/>
      <c r="LBA92"/>
      <c r="LBB92"/>
      <c r="LBC92"/>
      <c r="LBD92"/>
      <c r="LBE92"/>
      <c r="LBF92"/>
      <c r="LBG92"/>
      <c r="LBH92"/>
      <c r="LBI92"/>
      <c r="LBJ92"/>
      <c r="LBK92"/>
      <c r="LBL92"/>
      <c r="LBM92"/>
      <c r="LBN92"/>
      <c r="LBO92"/>
      <c r="LBP92"/>
      <c r="LBQ92"/>
      <c r="LBR92"/>
      <c r="LBS92"/>
      <c r="LBT92"/>
      <c r="LBU92"/>
      <c r="LBV92"/>
      <c r="LBW92"/>
      <c r="LBX92"/>
      <c r="LBY92"/>
      <c r="LBZ92"/>
      <c r="LCA92"/>
      <c r="LCB92"/>
      <c r="LCC92"/>
      <c r="LCD92"/>
      <c r="LCE92"/>
      <c r="LCF92"/>
      <c r="LCG92"/>
      <c r="LCH92"/>
      <c r="LCI92"/>
      <c r="LCJ92"/>
      <c r="LCK92"/>
      <c r="LCL92"/>
      <c r="LCM92"/>
      <c r="LCN92"/>
      <c r="LCO92"/>
      <c r="LCP92"/>
      <c r="LCQ92"/>
      <c r="LCR92"/>
      <c r="LCS92"/>
      <c r="LCT92"/>
      <c r="LCU92"/>
      <c r="LCV92"/>
      <c r="LCW92"/>
      <c r="LCX92"/>
      <c r="LCY92"/>
      <c r="LCZ92"/>
      <c r="LDA92"/>
      <c r="LDB92"/>
      <c r="LDC92"/>
      <c r="LDD92"/>
      <c r="LDE92"/>
      <c r="LDF92"/>
      <c r="LDG92"/>
      <c r="LDH92"/>
      <c r="LDI92"/>
      <c r="LDJ92"/>
      <c r="LDK92"/>
      <c r="LDL92"/>
      <c r="LDM92"/>
      <c r="LDN92"/>
      <c r="LDO92"/>
      <c r="LDP92"/>
      <c r="LDQ92"/>
      <c r="LDR92"/>
      <c r="LDS92"/>
      <c r="LDT92"/>
      <c r="LDU92"/>
      <c r="LDV92"/>
      <c r="LDW92"/>
      <c r="LDX92"/>
      <c r="LDY92"/>
      <c r="LDZ92"/>
      <c r="LEA92"/>
      <c r="LEB92"/>
      <c r="LEC92"/>
      <c r="LED92"/>
      <c r="LEE92"/>
      <c r="LEF92"/>
      <c r="LEG92"/>
      <c r="LEH92"/>
      <c r="LEI92"/>
      <c r="LEJ92"/>
      <c r="LEK92"/>
      <c r="LEL92"/>
      <c r="LEM92"/>
      <c r="LEN92"/>
      <c r="LEO92"/>
      <c r="LEP92"/>
      <c r="LEQ92"/>
      <c r="LER92"/>
      <c r="LES92"/>
      <c r="LET92"/>
      <c r="LEU92"/>
      <c r="LEV92"/>
      <c r="LEW92"/>
      <c r="LEX92"/>
      <c r="LEY92"/>
      <c r="LEZ92"/>
      <c r="LFA92"/>
      <c r="LFB92"/>
      <c r="LFC92"/>
      <c r="LFD92"/>
      <c r="LFE92"/>
      <c r="LFF92"/>
      <c r="LFG92"/>
      <c r="LFH92"/>
      <c r="LFI92"/>
      <c r="LFJ92"/>
      <c r="LFK92"/>
      <c r="LFL92"/>
      <c r="LFM92"/>
      <c r="LFN92"/>
      <c r="LFO92"/>
      <c r="LFP92"/>
      <c r="LFQ92"/>
      <c r="LFR92"/>
      <c r="LFS92"/>
      <c r="LFT92"/>
      <c r="LFU92"/>
      <c r="LFV92"/>
      <c r="LFW92"/>
      <c r="LFX92"/>
      <c r="LFY92"/>
      <c r="LFZ92"/>
      <c r="LGA92"/>
      <c r="LGB92"/>
      <c r="LGC92"/>
      <c r="LGD92"/>
      <c r="LGE92"/>
      <c r="LGF92"/>
      <c r="LGG92"/>
      <c r="LGH92"/>
      <c r="LGI92"/>
      <c r="LGJ92"/>
      <c r="LGK92"/>
      <c r="LGL92"/>
      <c r="LGM92"/>
      <c r="LGN92"/>
      <c r="LGO92"/>
      <c r="LGP92"/>
      <c r="LGQ92"/>
      <c r="LGR92"/>
      <c r="LGS92"/>
      <c r="LGT92"/>
      <c r="LGU92"/>
      <c r="LGV92"/>
      <c r="LGW92"/>
      <c r="LGX92"/>
      <c r="LGY92"/>
      <c r="LGZ92"/>
      <c r="LHA92"/>
      <c r="LHB92"/>
      <c r="LHC92"/>
      <c r="LHD92"/>
      <c r="LHE92"/>
      <c r="LHF92"/>
      <c r="LHG92"/>
      <c r="LHH92"/>
      <c r="LHI92"/>
      <c r="LHJ92"/>
      <c r="LHK92"/>
      <c r="LHL92"/>
      <c r="LHM92"/>
      <c r="LHN92"/>
      <c r="LHO92"/>
      <c r="LHP92"/>
      <c r="LHQ92"/>
      <c r="LHR92"/>
      <c r="LHS92"/>
      <c r="LHT92"/>
      <c r="LHU92"/>
      <c r="LHV92"/>
      <c r="LHW92"/>
      <c r="LHX92"/>
      <c r="LHY92"/>
      <c r="LHZ92"/>
      <c r="LIA92"/>
      <c r="LIB92"/>
      <c r="LIC92"/>
      <c r="LID92"/>
      <c r="LIE92"/>
      <c r="LIF92"/>
      <c r="LIG92"/>
      <c r="LIH92"/>
      <c r="LII92"/>
      <c r="LIJ92"/>
      <c r="LIK92"/>
      <c r="LIL92"/>
      <c r="LIM92"/>
      <c r="LIN92"/>
      <c r="LIO92"/>
      <c r="LIP92"/>
      <c r="LIQ92"/>
      <c r="LIR92"/>
      <c r="LIS92"/>
      <c r="LIT92"/>
      <c r="LIU92"/>
      <c r="LIV92"/>
      <c r="LIW92"/>
      <c r="LIX92"/>
      <c r="LIY92"/>
      <c r="LIZ92"/>
      <c r="LJA92"/>
      <c r="LJB92"/>
      <c r="LJC92"/>
      <c r="LJD92"/>
      <c r="LJE92"/>
      <c r="LJF92"/>
      <c r="LJG92"/>
      <c r="LJH92"/>
      <c r="LJI92"/>
      <c r="LJJ92"/>
      <c r="LJK92"/>
      <c r="LJL92"/>
      <c r="LJM92"/>
      <c r="LJN92"/>
      <c r="LJO92"/>
      <c r="LJP92"/>
      <c r="LJQ92"/>
      <c r="LJR92"/>
      <c r="LJS92"/>
      <c r="LJT92"/>
      <c r="LJU92"/>
      <c r="LJV92"/>
      <c r="LJW92"/>
      <c r="LJX92"/>
      <c r="LJY92"/>
      <c r="LJZ92"/>
      <c r="LKA92"/>
      <c r="LKB92"/>
      <c r="LKC92"/>
      <c r="LKD92"/>
      <c r="LKE92"/>
      <c r="LKF92"/>
      <c r="LKG92"/>
      <c r="LKH92"/>
      <c r="LKI92"/>
      <c r="LKJ92"/>
      <c r="LKK92"/>
      <c r="LKL92"/>
      <c r="LKM92"/>
      <c r="LKN92"/>
      <c r="LKO92"/>
      <c r="LKP92"/>
      <c r="LKQ92"/>
      <c r="LKR92"/>
      <c r="LKS92"/>
      <c r="LKT92"/>
      <c r="LKU92"/>
      <c r="LKV92"/>
      <c r="LKW92"/>
      <c r="LKX92"/>
      <c r="LKY92"/>
      <c r="LKZ92"/>
      <c r="LLA92"/>
      <c r="LLB92"/>
      <c r="LLC92"/>
      <c r="LLD92"/>
      <c r="LLE92"/>
      <c r="LLF92"/>
      <c r="LLG92"/>
      <c r="LLH92"/>
      <c r="LLI92"/>
      <c r="LLJ92"/>
      <c r="LLK92"/>
      <c r="LLL92"/>
      <c r="LLM92"/>
      <c r="LLN92"/>
      <c r="LLO92"/>
      <c r="LLP92"/>
      <c r="LLQ92"/>
      <c r="LLR92"/>
      <c r="LLS92"/>
      <c r="LLT92"/>
      <c r="LLU92"/>
      <c r="LLV92"/>
      <c r="LLW92"/>
      <c r="LLX92"/>
      <c r="LLY92"/>
      <c r="LLZ92"/>
      <c r="LMA92"/>
      <c r="LMB92"/>
      <c r="LMC92"/>
      <c r="LMD92"/>
      <c r="LME92"/>
      <c r="LMF92"/>
      <c r="LMG92"/>
      <c r="LMH92"/>
      <c r="LMI92"/>
      <c r="LMJ92"/>
      <c r="LMK92"/>
      <c r="LML92"/>
      <c r="LMM92"/>
      <c r="LMN92"/>
      <c r="LMO92"/>
      <c r="LMP92"/>
      <c r="LMQ92"/>
      <c r="LMR92"/>
      <c r="LMS92"/>
      <c r="LMT92"/>
      <c r="LMU92"/>
      <c r="LMV92"/>
      <c r="LMW92"/>
      <c r="LMX92"/>
      <c r="LMY92"/>
      <c r="LMZ92"/>
      <c r="LNA92"/>
      <c r="LNB92"/>
      <c r="LNC92"/>
      <c r="LND92"/>
      <c r="LNE92"/>
      <c r="LNF92"/>
      <c r="LNG92"/>
      <c r="LNH92"/>
      <c r="LNI92"/>
      <c r="LNJ92"/>
      <c r="LNK92"/>
      <c r="LNL92"/>
      <c r="LNM92"/>
      <c r="LNN92"/>
      <c r="LNO92"/>
      <c r="LNP92"/>
      <c r="LNQ92"/>
      <c r="LNR92"/>
      <c r="LNS92"/>
      <c r="LNT92"/>
      <c r="LNU92"/>
      <c r="LNV92"/>
      <c r="LNW92"/>
      <c r="LNX92"/>
      <c r="LNY92"/>
      <c r="LNZ92"/>
      <c r="LOA92"/>
      <c r="LOB92"/>
      <c r="LOC92"/>
      <c r="LOD92"/>
      <c r="LOE92"/>
      <c r="LOF92"/>
      <c r="LOG92"/>
      <c r="LOH92"/>
      <c r="LOI92"/>
      <c r="LOJ92"/>
      <c r="LOK92"/>
      <c r="LOL92"/>
      <c r="LOM92"/>
      <c r="LON92"/>
      <c r="LOO92"/>
      <c r="LOP92"/>
      <c r="LOQ92"/>
      <c r="LOR92"/>
      <c r="LOS92"/>
      <c r="LOT92"/>
      <c r="LOU92"/>
      <c r="LOV92"/>
      <c r="LOW92"/>
      <c r="LOX92"/>
      <c r="LOY92"/>
      <c r="LOZ92"/>
      <c r="LPA92"/>
      <c r="LPB92"/>
      <c r="LPC92"/>
      <c r="LPD92"/>
      <c r="LPE92"/>
      <c r="LPF92"/>
      <c r="LPG92"/>
      <c r="LPH92"/>
      <c r="LPI92"/>
      <c r="LPJ92"/>
      <c r="LPK92"/>
      <c r="LPL92"/>
      <c r="LPM92"/>
      <c r="LPN92"/>
      <c r="LPO92"/>
      <c r="LPP92"/>
      <c r="LPQ92"/>
      <c r="LPR92"/>
      <c r="LPS92"/>
      <c r="LPT92"/>
      <c r="LPU92"/>
      <c r="LPV92"/>
      <c r="LPW92"/>
      <c r="LPX92"/>
      <c r="LPY92"/>
      <c r="LPZ92"/>
      <c r="LQA92"/>
      <c r="LQB92"/>
      <c r="LQC92"/>
      <c r="LQD92"/>
      <c r="LQE92"/>
      <c r="LQF92"/>
      <c r="LQG92"/>
      <c r="LQH92"/>
      <c r="LQI92"/>
      <c r="LQJ92"/>
      <c r="LQK92"/>
      <c r="LQL92"/>
      <c r="LQM92"/>
      <c r="LQN92"/>
      <c r="LQO92"/>
      <c r="LQP92"/>
      <c r="LQQ92"/>
      <c r="LQR92"/>
      <c r="LQS92"/>
      <c r="LQT92"/>
      <c r="LQU92"/>
      <c r="LQV92"/>
      <c r="LQW92"/>
      <c r="LQX92"/>
      <c r="LQY92"/>
      <c r="LQZ92"/>
      <c r="LRA92"/>
      <c r="LRB92"/>
      <c r="LRC92"/>
      <c r="LRD92"/>
      <c r="LRE92"/>
      <c r="LRF92"/>
      <c r="LRG92"/>
      <c r="LRH92"/>
      <c r="LRI92"/>
      <c r="LRJ92"/>
      <c r="LRK92"/>
      <c r="LRL92"/>
      <c r="LRM92"/>
      <c r="LRN92"/>
      <c r="LRO92"/>
      <c r="LRP92"/>
      <c r="LRQ92"/>
      <c r="LRR92"/>
      <c r="LRS92"/>
      <c r="LRT92"/>
      <c r="LRU92"/>
      <c r="LRV92"/>
      <c r="LRW92"/>
      <c r="LRX92"/>
      <c r="LRY92"/>
      <c r="LRZ92"/>
      <c r="LSA92"/>
      <c r="LSB92"/>
      <c r="LSC92"/>
      <c r="LSD92"/>
      <c r="LSE92"/>
      <c r="LSF92"/>
      <c r="LSG92"/>
      <c r="LSH92"/>
      <c r="LSI92"/>
      <c r="LSJ92"/>
      <c r="LSK92"/>
      <c r="LSL92"/>
      <c r="LSM92"/>
      <c r="LSN92"/>
      <c r="LSO92"/>
      <c r="LSP92"/>
      <c r="LSQ92"/>
      <c r="LSR92"/>
      <c r="LSS92"/>
      <c r="LST92"/>
      <c r="LSU92"/>
      <c r="LSV92"/>
      <c r="LSW92"/>
      <c r="LSX92"/>
      <c r="LSY92"/>
      <c r="LSZ92"/>
      <c r="LTA92"/>
      <c r="LTB92"/>
      <c r="LTC92"/>
      <c r="LTD92"/>
      <c r="LTE92"/>
      <c r="LTF92"/>
      <c r="LTG92"/>
      <c r="LTH92"/>
      <c r="LTI92"/>
      <c r="LTJ92"/>
      <c r="LTK92"/>
      <c r="LTL92"/>
      <c r="LTM92"/>
      <c r="LTN92"/>
      <c r="LTO92"/>
      <c r="LTP92"/>
      <c r="LTQ92"/>
      <c r="LTR92"/>
      <c r="LTS92"/>
      <c r="LTT92"/>
      <c r="LTU92"/>
      <c r="LTV92"/>
      <c r="LTW92"/>
      <c r="LTX92"/>
      <c r="LTY92"/>
      <c r="LTZ92"/>
      <c r="LUA92"/>
      <c r="LUB92"/>
      <c r="LUC92"/>
      <c r="LUD92"/>
      <c r="LUE92"/>
      <c r="LUF92"/>
      <c r="LUG92"/>
      <c r="LUH92"/>
      <c r="LUI92"/>
      <c r="LUJ92"/>
      <c r="LUK92"/>
      <c r="LUL92"/>
      <c r="LUM92"/>
      <c r="LUN92"/>
      <c r="LUO92"/>
      <c r="LUP92"/>
      <c r="LUQ92"/>
      <c r="LUR92"/>
      <c r="LUS92"/>
      <c r="LUT92"/>
      <c r="LUU92"/>
      <c r="LUV92"/>
      <c r="LUW92"/>
      <c r="LUX92"/>
      <c r="LUY92"/>
      <c r="LUZ92"/>
      <c r="LVA92"/>
      <c r="LVB92"/>
      <c r="LVC92"/>
      <c r="LVD92"/>
      <c r="LVE92"/>
      <c r="LVF92"/>
      <c r="LVG92"/>
      <c r="LVH92"/>
      <c r="LVI92"/>
      <c r="LVJ92"/>
      <c r="LVK92"/>
      <c r="LVL92"/>
      <c r="LVM92"/>
      <c r="LVN92"/>
      <c r="LVO92"/>
      <c r="LVP92"/>
      <c r="LVQ92"/>
      <c r="LVR92"/>
      <c r="LVS92"/>
      <c r="LVT92"/>
      <c r="LVU92"/>
      <c r="LVV92"/>
      <c r="LVW92"/>
      <c r="LVX92"/>
      <c r="LVY92"/>
      <c r="LVZ92"/>
      <c r="LWA92"/>
      <c r="LWB92"/>
      <c r="LWC92"/>
      <c r="LWD92"/>
      <c r="LWE92"/>
      <c r="LWF92"/>
      <c r="LWG92"/>
      <c r="LWH92"/>
      <c r="LWI92"/>
      <c r="LWJ92"/>
      <c r="LWK92"/>
      <c r="LWL92"/>
      <c r="LWM92"/>
      <c r="LWN92"/>
      <c r="LWO92"/>
      <c r="LWP92"/>
      <c r="LWQ92"/>
      <c r="LWR92"/>
      <c r="LWS92"/>
      <c r="LWT92"/>
      <c r="LWU92"/>
      <c r="LWV92"/>
      <c r="LWW92"/>
      <c r="LWX92"/>
      <c r="LWY92"/>
      <c r="LWZ92"/>
      <c r="LXA92"/>
      <c r="LXB92"/>
      <c r="LXC92"/>
      <c r="LXD92"/>
      <c r="LXE92"/>
      <c r="LXF92"/>
      <c r="LXG92"/>
      <c r="LXH92"/>
      <c r="LXI92"/>
      <c r="LXJ92"/>
      <c r="LXK92"/>
      <c r="LXL92"/>
      <c r="LXM92"/>
      <c r="LXN92"/>
      <c r="LXO92"/>
      <c r="LXP92"/>
      <c r="LXQ92"/>
      <c r="LXR92"/>
      <c r="LXS92"/>
      <c r="LXT92"/>
      <c r="LXU92"/>
      <c r="LXV92"/>
      <c r="LXW92"/>
      <c r="LXX92"/>
      <c r="LXY92"/>
      <c r="LXZ92"/>
      <c r="LYA92"/>
      <c r="LYB92"/>
      <c r="LYC92"/>
      <c r="LYD92"/>
      <c r="LYE92"/>
      <c r="LYF92"/>
      <c r="LYG92"/>
      <c r="LYH92"/>
      <c r="LYI92"/>
      <c r="LYJ92"/>
      <c r="LYK92"/>
      <c r="LYL92"/>
      <c r="LYM92"/>
      <c r="LYN92"/>
      <c r="LYO92"/>
      <c r="LYP92"/>
      <c r="LYQ92"/>
      <c r="LYR92"/>
      <c r="LYS92"/>
      <c r="LYT92"/>
      <c r="LYU92"/>
      <c r="LYV92"/>
      <c r="LYW92"/>
      <c r="LYX92"/>
      <c r="LYY92"/>
      <c r="LYZ92"/>
      <c r="LZA92"/>
      <c r="LZB92"/>
      <c r="LZC92"/>
      <c r="LZD92"/>
      <c r="LZE92"/>
      <c r="LZF92"/>
      <c r="LZG92"/>
      <c r="LZH92"/>
      <c r="LZI92"/>
      <c r="LZJ92"/>
      <c r="LZK92"/>
      <c r="LZL92"/>
      <c r="LZM92"/>
      <c r="LZN92"/>
      <c r="LZO92"/>
      <c r="LZP92"/>
      <c r="LZQ92"/>
      <c r="LZR92"/>
      <c r="LZS92"/>
      <c r="LZT92"/>
      <c r="LZU92"/>
      <c r="LZV92"/>
      <c r="LZW92"/>
      <c r="LZX92"/>
      <c r="LZY92"/>
      <c r="LZZ92"/>
      <c r="MAA92"/>
      <c r="MAB92"/>
      <c r="MAC92"/>
      <c r="MAD92"/>
      <c r="MAE92"/>
      <c r="MAF92"/>
      <c r="MAG92"/>
      <c r="MAH92"/>
      <c r="MAI92"/>
      <c r="MAJ92"/>
      <c r="MAK92"/>
      <c r="MAL92"/>
      <c r="MAM92"/>
      <c r="MAN92"/>
      <c r="MAO92"/>
      <c r="MAP92"/>
      <c r="MAQ92"/>
      <c r="MAR92"/>
      <c r="MAS92"/>
      <c r="MAT92"/>
      <c r="MAU92"/>
      <c r="MAV92"/>
      <c r="MAW92"/>
      <c r="MAX92"/>
      <c r="MAY92"/>
      <c r="MAZ92"/>
      <c r="MBA92"/>
      <c r="MBB92"/>
      <c r="MBC92"/>
      <c r="MBD92"/>
      <c r="MBE92"/>
      <c r="MBF92"/>
      <c r="MBG92"/>
      <c r="MBH92"/>
      <c r="MBI92"/>
      <c r="MBJ92"/>
      <c r="MBK92"/>
      <c r="MBL92"/>
      <c r="MBM92"/>
      <c r="MBN92"/>
      <c r="MBO92"/>
      <c r="MBP92"/>
      <c r="MBQ92"/>
      <c r="MBR92"/>
      <c r="MBS92"/>
      <c r="MBT92"/>
      <c r="MBU92"/>
      <c r="MBV92"/>
      <c r="MBW92"/>
      <c r="MBX92"/>
      <c r="MBY92"/>
      <c r="MBZ92"/>
      <c r="MCA92"/>
      <c r="MCB92"/>
      <c r="MCC92"/>
      <c r="MCD92"/>
      <c r="MCE92"/>
      <c r="MCF92"/>
      <c r="MCG92"/>
      <c r="MCH92"/>
      <c r="MCI92"/>
      <c r="MCJ92"/>
      <c r="MCK92"/>
      <c r="MCL92"/>
      <c r="MCM92"/>
      <c r="MCN92"/>
      <c r="MCO92"/>
      <c r="MCP92"/>
      <c r="MCQ92"/>
      <c r="MCR92"/>
      <c r="MCS92"/>
      <c r="MCT92"/>
      <c r="MCU92"/>
      <c r="MCV92"/>
      <c r="MCW92"/>
      <c r="MCX92"/>
      <c r="MCY92"/>
      <c r="MCZ92"/>
      <c r="MDA92"/>
      <c r="MDB92"/>
      <c r="MDC92"/>
      <c r="MDD92"/>
      <c r="MDE92"/>
      <c r="MDF92"/>
      <c r="MDG92"/>
      <c r="MDH92"/>
      <c r="MDI92"/>
      <c r="MDJ92"/>
      <c r="MDK92"/>
      <c r="MDL92"/>
      <c r="MDM92"/>
      <c r="MDN92"/>
      <c r="MDO92"/>
      <c r="MDP92"/>
      <c r="MDQ92"/>
      <c r="MDR92"/>
      <c r="MDS92"/>
      <c r="MDT92"/>
      <c r="MDU92"/>
      <c r="MDV92"/>
      <c r="MDW92"/>
      <c r="MDX92"/>
      <c r="MDY92"/>
      <c r="MDZ92"/>
      <c r="MEA92"/>
      <c r="MEB92"/>
      <c r="MEC92"/>
      <c r="MED92"/>
      <c r="MEE92"/>
      <c r="MEF92"/>
      <c r="MEG92"/>
      <c r="MEH92"/>
      <c r="MEI92"/>
      <c r="MEJ92"/>
      <c r="MEK92"/>
      <c r="MEL92"/>
      <c r="MEM92"/>
      <c r="MEN92"/>
      <c r="MEO92"/>
      <c r="MEP92"/>
      <c r="MEQ92"/>
      <c r="MER92"/>
      <c r="MES92"/>
      <c r="MET92"/>
      <c r="MEU92"/>
      <c r="MEV92"/>
      <c r="MEW92"/>
      <c r="MEX92"/>
      <c r="MEY92"/>
      <c r="MEZ92"/>
      <c r="MFA92"/>
      <c r="MFB92"/>
      <c r="MFC92"/>
      <c r="MFD92"/>
      <c r="MFE92"/>
      <c r="MFF92"/>
      <c r="MFG92"/>
      <c r="MFH92"/>
      <c r="MFI92"/>
      <c r="MFJ92"/>
      <c r="MFK92"/>
      <c r="MFL92"/>
      <c r="MFM92"/>
      <c r="MFN92"/>
      <c r="MFO92"/>
      <c r="MFP92"/>
      <c r="MFQ92"/>
      <c r="MFR92"/>
      <c r="MFS92"/>
      <c r="MFT92"/>
      <c r="MFU92"/>
      <c r="MFV92"/>
      <c r="MFW92"/>
      <c r="MFX92"/>
      <c r="MFY92"/>
      <c r="MFZ92"/>
      <c r="MGA92"/>
      <c r="MGB92"/>
      <c r="MGC92"/>
      <c r="MGD92"/>
      <c r="MGE92"/>
      <c r="MGF92"/>
      <c r="MGG92"/>
      <c r="MGH92"/>
      <c r="MGI92"/>
      <c r="MGJ92"/>
      <c r="MGK92"/>
      <c r="MGL92"/>
      <c r="MGM92"/>
      <c r="MGN92"/>
      <c r="MGO92"/>
      <c r="MGP92"/>
      <c r="MGQ92"/>
      <c r="MGR92"/>
      <c r="MGS92"/>
      <c r="MGT92"/>
      <c r="MGU92"/>
      <c r="MGV92"/>
      <c r="MGW92"/>
      <c r="MGX92"/>
      <c r="MGY92"/>
      <c r="MGZ92"/>
      <c r="MHA92"/>
      <c r="MHB92"/>
      <c r="MHC92"/>
      <c r="MHD92"/>
      <c r="MHE92"/>
      <c r="MHF92"/>
      <c r="MHG92"/>
      <c r="MHH92"/>
      <c r="MHI92"/>
      <c r="MHJ92"/>
      <c r="MHK92"/>
      <c r="MHL92"/>
      <c r="MHM92"/>
      <c r="MHN92"/>
      <c r="MHO92"/>
      <c r="MHP92"/>
      <c r="MHQ92"/>
      <c r="MHR92"/>
      <c r="MHS92"/>
      <c r="MHT92"/>
      <c r="MHU92"/>
      <c r="MHV92"/>
      <c r="MHW92"/>
      <c r="MHX92"/>
      <c r="MHY92"/>
      <c r="MHZ92"/>
      <c r="MIA92"/>
      <c r="MIB92"/>
      <c r="MIC92"/>
      <c r="MID92"/>
      <c r="MIE92"/>
      <c r="MIF92"/>
      <c r="MIG92"/>
      <c r="MIH92"/>
      <c r="MII92"/>
      <c r="MIJ92"/>
      <c r="MIK92"/>
      <c r="MIL92"/>
      <c r="MIM92"/>
      <c r="MIN92"/>
      <c r="MIO92"/>
      <c r="MIP92"/>
      <c r="MIQ92"/>
      <c r="MIR92"/>
      <c r="MIS92"/>
      <c r="MIT92"/>
      <c r="MIU92"/>
      <c r="MIV92"/>
      <c r="MIW92"/>
      <c r="MIX92"/>
      <c r="MIY92"/>
      <c r="MIZ92"/>
      <c r="MJA92"/>
      <c r="MJB92"/>
      <c r="MJC92"/>
      <c r="MJD92"/>
      <c r="MJE92"/>
      <c r="MJF92"/>
      <c r="MJG92"/>
      <c r="MJH92"/>
      <c r="MJI92"/>
      <c r="MJJ92"/>
      <c r="MJK92"/>
      <c r="MJL92"/>
      <c r="MJM92"/>
      <c r="MJN92"/>
      <c r="MJO92"/>
      <c r="MJP92"/>
      <c r="MJQ92"/>
      <c r="MJR92"/>
      <c r="MJS92"/>
      <c r="MJT92"/>
      <c r="MJU92"/>
      <c r="MJV92"/>
      <c r="MJW92"/>
      <c r="MJX92"/>
      <c r="MJY92"/>
      <c r="MJZ92"/>
      <c r="MKA92"/>
      <c r="MKB92"/>
      <c r="MKC92"/>
      <c r="MKD92"/>
      <c r="MKE92"/>
      <c r="MKF92"/>
      <c r="MKG92"/>
      <c r="MKH92"/>
      <c r="MKI92"/>
      <c r="MKJ92"/>
      <c r="MKK92"/>
      <c r="MKL92"/>
      <c r="MKM92"/>
      <c r="MKN92"/>
      <c r="MKO92"/>
      <c r="MKP92"/>
      <c r="MKQ92"/>
      <c r="MKR92"/>
      <c r="MKS92"/>
      <c r="MKT92"/>
      <c r="MKU92"/>
      <c r="MKV92"/>
      <c r="MKW92"/>
      <c r="MKX92"/>
      <c r="MKY92"/>
      <c r="MKZ92"/>
      <c r="MLA92"/>
      <c r="MLB92"/>
      <c r="MLC92"/>
      <c r="MLD92"/>
      <c r="MLE92"/>
      <c r="MLF92"/>
      <c r="MLG92"/>
      <c r="MLH92"/>
      <c r="MLI92"/>
      <c r="MLJ92"/>
      <c r="MLK92"/>
      <c r="MLL92"/>
      <c r="MLM92"/>
      <c r="MLN92"/>
      <c r="MLO92"/>
      <c r="MLP92"/>
      <c r="MLQ92"/>
      <c r="MLR92"/>
      <c r="MLS92"/>
      <c r="MLT92"/>
      <c r="MLU92"/>
      <c r="MLV92"/>
      <c r="MLW92"/>
      <c r="MLX92"/>
      <c r="MLY92"/>
      <c r="MLZ92"/>
      <c r="MMA92"/>
      <c r="MMB92"/>
      <c r="MMC92"/>
      <c r="MMD92"/>
      <c r="MME92"/>
      <c r="MMF92"/>
      <c r="MMG92"/>
      <c r="MMH92"/>
      <c r="MMI92"/>
      <c r="MMJ92"/>
      <c r="MMK92"/>
      <c r="MML92"/>
      <c r="MMM92"/>
      <c r="MMN92"/>
      <c r="MMO92"/>
      <c r="MMP92"/>
      <c r="MMQ92"/>
      <c r="MMR92"/>
      <c r="MMS92"/>
      <c r="MMT92"/>
      <c r="MMU92"/>
      <c r="MMV92"/>
      <c r="MMW92"/>
      <c r="MMX92"/>
      <c r="MMY92"/>
      <c r="MMZ92"/>
      <c r="MNA92"/>
      <c r="MNB92"/>
      <c r="MNC92"/>
      <c r="MND92"/>
      <c r="MNE92"/>
      <c r="MNF92"/>
      <c r="MNG92"/>
      <c r="MNH92"/>
      <c r="MNI92"/>
      <c r="MNJ92"/>
      <c r="MNK92"/>
      <c r="MNL92"/>
      <c r="MNM92"/>
      <c r="MNN92"/>
      <c r="MNO92"/>
      <c r="MNP92"/>
      <c r="MNQ92"/>
      <c r="MNR92"/>
      <c r="MNS92"/>
      <c r="MNT92"/>
      <c r="MNU92"/>
      <c r="MNV92"/>
      <c r="MNW92"/>
      <c r="MNX92"/>
      <c r="MNY92"/>
      <c r="MNZ92"/>
      <c r="MOA92"/>
      <c r="MOB92"/>
      <c r="MOC92"/>
      <c r="MOD92"/>
      <c r="MOE92"/>
      <c r="MOF92"/>
      <c r="MOG92"/>
      <c r="MOH92"/>
      <c r="MOI92"/>
      <c r="MOJ92"/>
      <c r="MOK92"/>
      <c r="MOL92"/>
      <c r="MOM92"/>
      <c r="MON92"/>
      <c r="MOO92"/>
      <c r="MOP92"/>
      <c r="MOQ92"/>
      <c r="MOR92"/>
      <c r="MOS92"/>
      <c r="MOT92"/>
      <c r="MOU92"/>
      <c r="MOV92"/>
      <c r="MOW92"/>
      <c r="MOX92"/>
      <c r="MOY92"/>
      <c r="MOZ92"/>
      <c r="MPA92"/>
      <c r="MPB92"/>
      <c r="MPC92"/>
      <c r="MPD92"/>
      <c r="MPE92"/>
      <c r="MPF92"/>
      <c r="MPG92"/>
      <c r="MPH92"/>
      <c r="MPI92"/>
      <c r="MPJ92"/>
      <c r="MPK92"/>
      <c r="MPL92"/>
      <c r="MPM92"/>
      <c r="MPN92"/>
      <c r="MPO92"/>
      <c r="MPP92"/>
      <c r="MPQ92"/>
      <c r="MPR92"/>
      <c r="MPS92"/>
      <c r="MPT92"/>
      <c r="MPU92"/>
      <c r="MPV92"/>
      <c r="MPW92"/>
      <c r="MPX92"/>
      <c r="MPY92"/>
      <c r="MPZ92"/>
      <c r="MQA92"/>
      <c r="MQB92"/>
      <c r="MQC92"/>
      <c r="MQD92"/>
      <c r="MQE92"/>
      <c r="MQF92"/>
      <c r="MQG92"/>
      <c r="MQH92"/>
      <c r="MQI92"/>
      <c r="MQJ92"/>
      <c r="MQK92"/>
      <c r="MQL92"/>
      <c r="MQM92"/>
      <c r="MQN92"/>
      <c r="MQO92"/>
      <c r="MQP92"/>
      <c r="MQQ92"/>
      <c r="MQR92"/>
      <c r="MQS92"/>
      <c r="MQT92"/>
      <c r="MQU92"/>
      <c r="MQV92"/>
      <c r="MQW92"/>
      <c r="MQX92"/>
      <c r="MQY92"/>
      <c r="MQZ92"/>
      <c r="MRA92"/>
      <c r="MRB92"/>
      <c r="MRC92"/>
      <c r="MRD92"/>
      <c r="MRE92"/>
      <c r="MRF92"/>
      <c r="MRG92"/>
      <c r="MRH92"/>
      <c r="MRI92"/>
      <c r="MRJ92"/>
      <c r="MRK92"/>
      <c r="MRL92"/>
      <c r="MRM92"/>
      <c r="MRN92"/>
      <c r="MRO92"/>
      <c r="MRP92"/>
      <c r="MRQ92"/>
      <c r="MRR92"/>
      <c r="MRS92"/>
      <c r="MRT92"/>
      <c r="MRU92"/>
      <c r="MRV92"/>
      <c r="MRW92"/>
      <c r="MRX92"/>
      <c r="MRY92"/>
      <c r="MRZ92"/>
      <c r="MSA92"/>
      <c r="MSB92"/>
      <c r="MSC92"/>
      <c r="MSD92"/>
      <c r="MSE92"/>
      <c r="MSF92"/>
      <c r="MSG92"/>
      <c r="MSH92"/>
      <c r="MSI92"/>
      <c r="MSJ92"/>
      <c r="MSK92"/>
      <c r="MSL92"/>
      <c r="MSM92"/>
      <c r="MSN92"/>
      <c r="MSO92"/>
      <c r="MSP92"/>
      <c r="MSQ92"/>
      <c r="MSR92"/>
      <c r="MSS92"/>
      <c r="MST92"/>
      <c r="MSU92"/>
      <c r="MSV92"/>
      <c r="MSW92"/>
      <c r="MSX92"/>
      <c r="MSY92"/>
      <c r="MSZ92"/>
      <c r="MTA92"/>
      <c r="MTB92"/>
      <c r="MTC92"/>
      <c r="MTD92"/>
      <c r="MTE92"/>
      <c r="MTF92"/>
      <c r="MTG92"/>
      <c r="MTH92"/>
      <c r="MTI92"/>
      <c r="MTJ92"/>
      <c r="MTK92"/>
      <c r="MTL92"/>
      <c r="MTM92"/>
      <c r="MTN92"/>
      <c r="MTO92"/>
      <c r="MTP92"/>
      <c r="MTQ92"/>
      <c r="MTR92"/>
      <c r="MTS92"/>
      <c r="MTT92"/>
      <c r="MTU92"/>
      <c r="MTV92"/>
      <c r="MTW92"/>
      <c r="MTX92"/>
      <c r="MTY92"/>
      <c r="MTZ92"/>
      <c r="MUA92"/>
      <c r="MUB92"/>
      <c r="MUC92"/>
      <c r="MUD92"/>
      <c r="MUE92"/>
      <c r="MUF92"/>
      <c r="MUG92"/>
      <c r="MUH92"/>
      <c r="MUI92"/>
      <c r="MUJ92"/>
      <c r="MUK92"/>
      <c r="MUL92"/>
      <c r="MUM92"/>
      <c r="MUN92"/>
      <c r="MUO92"/>
      <c r="MUP92"/>
      <c r="MUQ92"/>
      <c r="MUR92"/>
      <c r="MUS92"/>
      <c r="MUT92"/>
      <c r="MUU92"/>
      <c r="MUV92"/>
      <c r="MUW92"/>
      <c r="MUX92"/>
      <c r="MUY92"/>
      <c r="MUZ92"/>
      <c r="MVA92"/>
      <c r="MVB92"/>
      <c r="MVC92"/>
      <c r="MVD92"/>
      <c r="MVE92"/>
      <c r="MVF92"/>
      <c r="MVG92"/>
      <c r="MVH92"/>
      <c r="MVI92"/>
      <c r="MVJ92"/>
      <c r="MVK92"/>
      <c r="MVL92"/>
      <c r="MVM92"/>
      <c r="MVN92"/>
      <c r="MVO92"/>
      <c r="MVP92"/>
      <c r="MVQ92"/>
      <c r="MVR92"/>
      <c r="MVS92"/>
      <c r="MVT92"/>
      <c r="MVU92"/>
      <c r="MVV92"/>
      <c r="MVW92"/>
      <c r="MVX92"/>
      <c r="MVY92"/>
      <c r="MVZ92"/>
      <c r="MWA92"/>
      <c r="MWB92"/>
      <c r="MWC92"/>
      <c r="MWD92"/>
      <c r="MWE92"/>
      <c r="MWF92"/>
      <c r="MWG92"/>
      <c r="MWH92"/>
      <c r="MWI92"/>
      <c r="MWJ92"/>
      <c r="MWK92"/>
      <c r="MWL92"/>
      <c r="MWM92"/>
      <c r="MWN92"/>
      <c r="MWO92"/>
      <c r="MWP92"/>
      <c r="MWQ92"/>
      <c r="MWR92"/>
      <c r="MWS92"/>
      <c r="MWT92"/>
      <c r="MWU92"/>
      <c r="MWV92"/>
      <c r="MWW92"/>
      <c r="MWX92"/>
      <c r="MWY92"/>
      <c r="MWZ92"/>
      <c r="MXA92"/>
      <c r="MXB92"/>
      <c r="MXC92"/>
      <c r="MXD92"/>
      <c r="MXE92"/>
      <c r="MXF92"/>
      <c r="MXG92"/>
      <c r="MXH92"/>
      <c r="MXI92"/>
      <c r="MXJ92"/>
      <c r="MXK92"/>
      <c r="MXL92"/>
      <c r="MXM92"/>
      <c r="MXN92"/>
      <c r="MXO92"/>
      <c r="MXP92"/>
      <c r="MXQ92"/>
      <c r="MXR92"/>
      <c r="MXS92"/>
      <c r="MXT92"/>
      <c r="MXU92"/>
      <c r="MXV92"/>
      <c r="MXW92"/>
      <c r="MXX92"/>
      <c r="MXY92"/>
      <c r="MXZ92"/>
      <c r="MYA92"/>
      <c r="MYB92"/>
      <c r="MYC92"/>
      <c r="MYD92"/>
      <c r="MYE92"/>
      <c r="MYF92"/>
      <c r="MYG92"/>
      <c r="MYH92"/>
      <c r="MYI92"/>
      <c r="MYJ92"/>
      <c r="MYK92"/>
      <c r="MYL92"/>
      <c r="MYM92"/>
      <c r="MYN92"/>
      <c r="MYO92"/>
      <c r="MYP92"/>
      <c r="MYQ92"/>
      <c r="MYR92"/>
      <c r="MYS92"/>
      <c r="MYT92"/>
      <c r="MYU92"/>
      <c r="MYV92"/>
      <c r="MYW92"/>
      <c r="MYX92"/>
      <c r="MYY92"/>
      <c r="MYZ92"/>
      <c r="MZA92"/>
      <c r="MZB92"/>
      <c r="MZC92"/>
      <c r="MZD92"/>
      <c r="MZE92"/>
      <c r="MZF92"/>
      <c r="MZG92"/>
      <c r="MZH92"/>
      <c r="MZI92"/>
      <c r="MZJ92"/>
      <c r="MZK92"/>
      <c r="MZL92"/>
      <c r="MZM92"/>
      <c r="MZN92"/>
      <c r="MZO92"/>
      <c r="MZP92"/>
      <c r="MZQ92"/>
      <c r="MZR92"/>
      <c r="MZS92"/>
      <c r="MZT92"/>
      <c r="MZU92"/>
      <c r="MZV92"/>
      <c r="MZW92"/>
      <c r="MZX92"/>
      <c r="MZY92"/>
      <c r="MZZ92"/>
      <c r="NAA92"/>
      <c r="NAB92"/>
      <c r="NAC92"/>
      <c r="NAD92"/>
      <c r="NAE92"/>
      <c r="NAF92"/>
      <c r="NAG92"/>
      <c r="NAH92"/>
      <c r="NAI92"/>
      <c r="NAJ92"/>
      <c r="NAK92"/>
      <c r="NAL92"/>
      <c r="NAM92"/>
      <c r="NAN92"/>
      <c r="NAO92"/>
      <c r="NAP92"/>
      <c r="NAQ92"/>
      <c r="NAR92"/>
      <c r="NAS92"/>
      <c r="NAT92"/>
      <c r="NAU92"/>
      <c r="NAV92"/>
      <c r="NAW92"/>
      <c r="NAX92"/>
      <c r="NAY92"/>
      <c r="NAZ92"/>
      <c r="NBA92"/>
      <c r="NBB92"/>
      <c r="NBC92"/>
      <c r="NBD92"/>
      <c r="NBE92"/>
      <c r="NBF92"/>
      <c r="NBG92"/>
      <c r="NBH92"/>
      <c r="NBI92"/>
      <c r="NBJ92"/>
      <c r="NBK92"/>
      <c r="NBL92"/>
      <c r="NBM92"/>
      <c r="NBN92"/>
      <c r="NBO92"/>
      <c r="NBP92"/>
      <c r="NBQ92"/>
      <c r="NBR92"/>
      <c r="NBS92"/>
      <c r="NBT92"/>
      <c r="NBU92"/>
      <c r="NBV92"/>
      <c r="NBW92"/>
      <c r="NBX92"/>
      <c r="NBY92"/>
      <c r="NBZ92"/>
      <c r="NCA92"/>
      <c r="NCB92"/>
      <c r="NCC92"/>
      <c r="NCD92"/>
      <c r="NCE92"/>
      <c r="NCF92"/>
      <c r="NCG92"/>
      <c r="NCH92"/>
      <c r="NCI92"/>
      <c r="NCJ92"/>
      <c r="NCK92"/>
      <c r="NCL92"/>
      <c r="NCM92"/>
      <c r="NCN92"/>
      <c r="NCO92"/>
      <c r="NCP92"/>
      <c r="NCQ92"/>
      <c r="NCR92"/>
      <c r="NCS92"/>
      <c r="NCT92"/>
      <c r="NCU92"/>
      <c r="NCV92"/>
      <c r="NCW92"/>
      <c r="NCX92"/>
      <c r="NCY92"/>
      <c r="NCZ92"/>
      <c r="NDA92"/>
      <c r="NDB92"/>
      <c r="NDC92"/>
      <c r="NDD92"/>
      <c r="NDE92"/>
      <c r="NDF92"/>
      <c r="NDG92"/>
      <c r="NDH92"/>
      <c r="NDI92"/>
      <c r="NDJ92"/>
      <c r="NDK92"/>
      <c r="NDL92"/>
      <c r="NDM92"/>
      <c r="NDN92"/>
      <c r="NDO92"/>
      <c r="NDP92"/>
      <c r="NDQ92"/>
      <c r="NDR92"/>
      <c r="NDS92"/>
      <c r="NDT92"/>
      <c r="NDU92"/>
      <c r="NDV92"/>
      <c r="NDW92"/>
      <c r="NDX92"/>
      <c r="NDY92"/>
      <c r="NDZ92"/>
      <c r="NEA92"/>
      <c r="NEB92"/>
      <c r="NEC92"/>
      <c r="NED92"/>
      <c r="NEE92"/>
      <c r="NEF92"/>
      <c r="NEG92"/>
      <c r="NEH92"/>
      <c r="NEI92"/>
      <c r="NEJ92"/>
      <c r="NEK92"/>
      <c r="NEL92"/>
      <c r="NEM92"/>
      <c r="NEN92"/>
      <c r="NEO92"/>
      <c r="NEP92"/>
      <c r="NEQ92"/>
      <c r="NER92"/>
      <c r="NES92"/>
      <c r="NET92"/>
      <c r="NEU92"/>
      <c r="NEV92"/>
      <c r="NEW92"/>
      <c r="NEX92"/>
      <c r="NEY92"/>
      <c r="NEZ92"/>
      <c r="NFA92"/>
      <c r="NFB92"/>
      <c r="NFC92"/>
      <c r="NFD92"/>
      <c r="NFE92"/>
      <c r="NFF92"/>
      <c r="NFG92"/>
      <c r="NFH92"/>
      <c r="NFI92"/>
      <c r="NFJ92"/>
      <c r="NFK92"/>
      <c r="NFL92"/>
      <c r="NFM92"/>
      <c r="NFN92"/>
      <c r="NFO92"/>
      <c r="NFP92"/>
      <c r="NFQ92"/>
      <c r="NFR92"/>
      <c r="NFS92"/>
      <c r="NFT92"/>
      <c r="NFU92"/>
      <c r="NFV92"/>
      <c r="NFW92"/>
      <c r="NFX92"/>
      <c r="NFY92"/>
      <c r="NFZ92"/>
      <c r="NGA92"/>
      <c r="NGB92"/>
      <c r="NGC92"/>
      <c r="NGD92"/>
      <c r="NGE92"/>
      <c r="NGF92"/>
      <c r="NGG92"/>
      <c r="NGH92"/>
      <c r="NGI92"/>
      <c r="NGJ92"/>
      <c r="NGK92"/>
      <c r="NGL92"/>
      <c r="NGM92"/>
      <c r="NGN92"/>
      <c r="NGO92"/>
      <c r="NGP92"/>
      <c r="NGQ92"/>
      <c r="NGR92"/>
      <c r="NGS92"/>
      <c r="NGT92"/>
      <c r="NGU92"/>
      <c r="NGV92"/>
      <c r="NGW92"/>
      <c r="NGX92"/>
      <c r="NGY92"/>
      <c r="NGZ92"/>
      <c r="NHA92"/>
      <c r="NHB92"/>
      <c r="NHC92"/>
      <c r="NHD92"/>
      <c r="NHE92"/>
      <c r="NHF92"/>
      <c r="NHG92"/>
      <c r="NHH92"/>
      <c r="NHI92"/>
      <c r="NHJ92"/>
      <c r="NHK92"/>
      <c r="NHL92"/>
      <c r="NHM92"/>
      <c r="NHN92"/>
      <c r="NHO92"/>
      <c r="NHP92"/>
      <c r="NHQ92"/>
      <c r="NHR92"/>
      <c r="NHS92"/>
      <c r="NHT92"/>
      <c r="NHU92"/>
      <c r="NHV92"/>
      <c r="NHW92"/>
      <c r="NHX92"/>
      <c r="NHY92"/>
      <c r="NHZ92"/>
      <c r="NIA92"/>
      <c r="NIB92"/>
      <c r="NIC92"/>
      <c r="NID92"/>
      <c r="NIE92"/>
      <c r="NIF92"/>
      <c r="NIG92"/>
      <c r="NIH92"/>
      <c r="NII92"/>
      <c r="NIJ92"/>
      <c r="NIK92"/>
      <c r="NIL92"/>
      <c r="NIM92"/>
      <c r="NIN92"/>
      <c r="NIO92"/>
      <c r="NIP92"/>
      <c r="NIQ92"/>
      <c r="NIR92"/>
      <c r="NIS92"/>
      <c r="NIT92"/>
      <c r="NIU92"/>
      <c r="NIV92"/>
      <c r="NIW92"/>
      <c r="NIX92"/>
      <c r="NIY92"/>
      <c r="NIZ92"/>
      <c r="NJA92"/>
      <c r="NJB92"/>
      <c r="NJC92"/>
      <c r="NJD92"/>
      <c r="NJE92"/>
      <c r="NJF92"/>
      <c r="NJG92"/>
      <c r="NJH92"/>
      <c r="NJI92"/>
      <c r="NJJ92"/>
      <c r="NJK92"/>
      <c r="NJL92"/>
      <c r="NJM92"/>
      <c r="NJN92"/>
      <c r="NJO92"/>
      <c r="NJP92"/>
      <c r="NJQ92"/>
      <c r="NJR92"/>
      <c r="NJS92"/>
      <c r="NJT92"/>
      <c r="NJU92"/>
      <c r="NJV92"/>
      <c r="NJW92"/>
      <c r="NJX92"/>
      <c r="NJY92"/>
      <c r="NJZ92"/>
      <c r="NKA92"/>
      <c r="NKB92"/>
      <c r="NKC92"/>
      <c r="NKD92"/>
      <c r="NKE92"/>
      <c r="NKF92"/>
      <c r="NKG92"/>
      <c r="NKH92"/>
      <c r="NKI92"/>
      <c r="NKJ92"/>
      <c r="NKK92"/>
      <c r="NKL92"/>
      <c r="NKM92"/>
      <c r="NKN92"/>
      <c r="NKO92"/>
      <c r="NKP92"/>
      <c r="NKQ92"/>
      <c r="NKR92"/>
      <c r="NKS92"/>
      <c r="NKT92"/>
      <c r="NKU92"/>
      <c r="NKV92"/>
      <c r="NKW92"/>
      <c r="NKX92"/>
      <c r="NKY92"/>
      <c r="NKZ92"/>
      <c r="NLA92"/>
      <c r="NLB92"/>
      <c r="NLC92"/>
      <c r="NLD92"/>
      <c r="NLE92"/>
      <c r="NLF92"/>
      <c r="NLG92"/>
      <c r="NLH92"/>
      <c r="NLI92"/>
      <c r="NLJ92"/>
      <c r="NLK92"/>
      <c r="NLL92"/>
      <c r="NLM92"/>
      <c r="NLN92"/>
      <c r="NLO92"/>
      <c r="NLP92"/>
      <c r="NLQ92"/>
      <c r="NLR92"/>
      <c r="NLS92"/>
      <c r="NLT92"/>
      <c r="NLU92"/>
      <c r="NLV92"/>
      <c r="NLW92"/>
      <c r="NLX92"/>
      <c r="NLY92"/>
      <c r="NLZ92"/>
      <c r="NMA92"/>
      <c r="NMB92"/>
      <c r="NMC92"/>
      <c r="NMD92"/>
      <c r="NME92"/>
      <c r="NMF92"/>
      <c r="NMG92"/>
      <c r="NMH92"/>
      <c r="NMI92"/>
      <c r="NMJ92"/>
      <c r="NMK92"/>
      <c r="NML92"/>
      <c r="NMM92"/>
      <c r="NMN92"/>
      <c r="NMO92"/>
      <c r="NMP92"/>
      <c r="NMQ92"/>
      <c r="NMR92"/>
      <c r="NMS92"/>
      <c r="NMT92"/>
      <c r="NMU92"/>
      <c r="NMV92"/>
      <c r="NMW92"/>
      <c r="NMX92"/>
      <c r="NMY92"/>
      <c r="NMZ92"/>
      <c r="NNA92"/>
      <c r="NNB92"/>
      <c r="NNC92"/>
      <c r="NND92"/>
      <c r="NNE92"/>
      <c r="NNF92"/>
      <c r="NNG92"/>
      <c r="NNH92"/>
      <c r="NNI92"/>
      <c r="NNJ92"/>
      <c r="NNK92"/>
      <c r="NNL92"/>
      <c r="NNM92"/>
      <c r="NNN92"/>
      <c r="NNO92"/>
      <c r="NNP92"/>
      <c r="NNQ92"/>
      <c r="NNR92"/>
      <c r="NNS92"/>
      <c r="NNT92"/>
      <c r="NNU92"/>
      <c r="NNV92"/>
      <c r="NNW92"/>
      <c r="NNX92"/>
      <c r="NNY92"/>
      <c r="NNZ92"/>
      <c r="NOA92"/>
      <c r="NOB92"/>
      <c r="NOC92"/>
      <c r="NOD92"/>
      <c r="NOE92"/>
      <c r="NOF92"/>
      <c r="NOG92"/>
      <c r="NOH92"/>
      <c r="NOI92"/>
      <c r="NOJ92"/>
      <c r="NOK92"/>
      <c r="NOL92"/>
      <c r="NOM92"/>
      <c r="NON92"/>
      <c r="NOO92"/>
      <c r="NOP92"/>
      <c r="NOQ92"/>
      <c r="NOR92"/>
      <c r="NOS92"/>
      <c r="NOT92"/>
      <c r="NOU92"/>
      <c r="NOV92"/>
      <c r="NOW92"/>
      <c r="NOX92"/>
      <c r="NOY92"/>
      <c r="NOZ92"/>
      <c r="NPA92"/>
      <c r="NPB92"/>
      <c r="NPC92"/>
      <c r="NPD92"/>
      <c r="NPE92"/>
      <c r="NPF92"/>
      <c r="NPG92"/>
      <c r="NPH92"/>
      <c r="NPI92"/>
      <c r="NPJ92"/>
      <c r="NPK92"/>
      <c r="NPL92"/>
      <c r="NPM92"/>
      <c r="NPN92"/>
      <c r="NPO92"/>
      <c r="NPP92"/>
      <c r="NPQ92"/>
      <c r="NPR92"/>
      <c r="NPS92"/>
      <c r="NPT92"/>
      <c r="NPU92"/>
      <c r="NPV92"/>
      <c r="NPW92"/>
      <c r="NPX92"/>
      <c r="NPY92"/>
      <c r="NPZ92"/>
      <c r="NQA92"/>
      <c r="NQB92"/>
      <c r="NQC92"/>
      <c r="NQD92"/>
      <c r="NQE92"/>
      <c r="NQF92"/>
      <c r="NQG92"/>
      <c r="NQH92"/>
      <c r="NQI92"/>
      <c r="NQJ92"/>
      <c r="NQK92"/>
      <c r="NQL92"/>
      <c r="NQM92"/>
      <c r="NQN92"/>
      <c r="NQO92"/>
      <c r="NQP92"/>
      <c r="NQQ92"/>
      <c r="NQR92"/>
      <c r="NQS92"/>
      <c r="NQT92"/>
      <c r="NQU92"/>
      <c r="NQV92"/>
      <c r="NQW92"/>
      <c r="NQX92"/>
      <c r="NQY92"/>
      <c r="NQZ92"/>
      <c r="NRA92"/>
      <c r="NRB92"/>
      <c r="NRC92"/>
      <c r="NRD92"/>
      <c r="NRE92"/>
      <c r="NRF92"/>
      <c r="NRG92"/>
      <c r="NRH92"/>
      <c r="NRI92"/>
      <c r="NRJ92"/>
      <c r="NRK92"/>
      <c r="NRL92"/>
      <c r="NRM92"/>
      <c r="NRN92"/>
      <c r="NRO92"/>
      <c r="NRP92"/>
      <c r="NRQ92"/>
      <c r="NRR92"/>
      <c r="NRS92"/>
      <c r="NRT92"/>
      <c r="NRU92"/>
      <c r="NRV92"/>
      <c r="NRW92"/>
      <c r="NRX92"/>
      <c r="NRY92"/>
      <c r="NRZ92"/>
      <c r="NSA92"/>
      <c r="NSB92"/>
      <c r="NSC92"/>
      <c r="NSD92"/>
      <c r="NSE92"/>
      <c r="NSF92"/>
      <c r="NSG92"/>
      <c r="NSH92"/>
      <c r="NSI92"/>
      <c r="NSJ92"/>
      <c r="NSK92"/>
      <c r="NSL92"/>
      <c r="NSM92"/>
      <c r="NSN92"/>
      <c r="NSO92"/>
      <c r="NSP92"/>
      <c r="NSQ92"/>
      <c r="NSR92"/>
      <c r="NSS92"/>
      <c r="NST92"/>
      <c r="NSU92"/>
      <c r="NSV92"/>
      <c r="NSW92"/>
      <c r="NSX92"/>
      <c r="NSY92"/>
      <c r="NSZ92"/>
      <c r="NTA92"/>
      <c r="NTB92"/>
      <c r="NTC92"/>
      <c r="NTD92"/>
      <c r="NTE92"/>
      <c r="NTF92"/>
      <c r="NTG92"/>
      <c r="NTH92"/>
      <c r="NTI92"/>
      <c r="NTJ92"/>
      <c r="NTK92"/>
      <c r="NTL92"/>
      <c r="NTM92"/>
      <c r="NTN92"/>
      <c r="NTO92"/>
      <c r="NTP92"/>
      <c r="NTQ92"/>
      <c r="NTR92"/>
      <c r="NTS92"/>
      <c r="NTT92"/>
      <c r="NTU92"/>
      <c r="NTV92"/>
      <c r="NTW92"/>
      <c r="NTX92"/>
      <c r="NTY92"/>
      <c r="NTZ92"/>
      <c r="NUA92"/>
      <c r="NUB92"/>
      <c r="NUC92"/>
      <c r="NUD92"/>
      <c r="NUE92"/>
      <c r="NUF92"/>
      <c r="NUG92"/>
      <c r="NUH92"/>
      <c r="NUI92"/>
      <c r="NUJ92"/>
      <c r="NUK92"/>
      <c r="NUL92"/>
      <c r="NUM92"/>
      <c r="NUN92"/>
      <c r="NUO92"/>
      <c r="NUP92"/>
      <c r="NUQ92"/>
      <c r="NUR92"/>
      <c r="NUS92"/>
      <c r="NUT92"/>
      <c r="NUU92"/>
      <c r="NUV92"/>
      <c r="NUW92"/>
      <c r="NUX92"/>
      <c r="NUY92"/>
      <c r="NUZ92"/>
      <c r="NVA92"/>
      <c r="NVB92"/>
      <c r="NVC92"/>
      <c r="NVD92"/>
      <c r="NVE92"/>
      <c r="NVF92"/>
      <c r="NVG92"/>
      <c r="NVH92"/>
      <c r="NVI92"/>
      <c r="NVJ92"/>
      <c r="NVK92"/>
      <c r="NVL92"/>
      <c r="NVM92"/>
      <c r="NVN92"/>
      <c r="NVO92"/>
      <c r="NVP92"/>
      <c r="NVQ92"/>
      <c r="NVR92"/>
      <c r="NVS92"/>
      <c r="NVT92"/>
      <c r="NVU92"/>
      <c r="NVV92"/>
      <c r="NVW92"/>
      <c r="NVX92"/>
      <c r="NVY92"/>
      <c r="NVZ92"/>
      <c r="NWA92"/>
      <c r="NWB92"/>
      <c r="NWC92"/>
      <c r="NWD92"/>
      <c r="NWE92"/>
      <c r="NWF92"/>
      <c r="NWG92"/>
      <c r="NWH92"/>
      <c r="NWI92"/>
      <c r="NWJ92"/>
      <c r="NWK92"/>
      <c r="NWL92"/>
      <c r="NWM92"/>
      <c r="NWN92"/>
      <c r="NWO92"/>
      <c r="NWP92"/>
      <c r="NWQ92"/>
      <c r="NWR92"/>
      <c r="NWS92"/>
      <c r="NWT92"/>
      <c r="NWU92"/>
      <c r="NWV92"/>
      <c r="NWW92"/>
      <c r="NWX92"/>
      <c r="NWY92"/>
      <c r="NWZ92"/>
      <c r="NXA92"/>
      <c r="NXB92"/>
      <c r="NXC92"/>
      <c r="NXD92"/>
      <c r="NXE92"/>
      <c r="NXF92"/>
      <c r="NXG92"/>
      <c r="NXH92"/>
      <c r="NXI92"/>
      <c r="NXJ92"/>
      <c r="NXK92"/>
      <c r="NXL92"/>
      <c r="NXM92"/>
      <c r="NXN92"/>
      <c r="NXO92"/>
      <c r="NXP92"/>
      <c r="NXQ92"/>
      <c r="NXR92"/>
      <c r="NXS92"/>
      <c r="NXT92"/>
      <c r="NXU92"/>
      <c r="NXV92"/>
      <c r="NXW92"/>
      <c r="NXX92"/>
      <c r="NXY92"/>
      <c r="NXZ92"/>
      <c r="NYA92"/>
      <c r="NYB92"/>
      <c r="NYC92"/>
      <c r="NYD92"/>
      <c r="NYE92"/>
      <c r="NYF92"/>
      <c r="NYG92"/>
      <c r="NYH92"/>
      <c r="NYI92"/>
      <c r="NYJ92"/>
      <c r="NYK92"/>
      <c r="NYL92"/>
      <c r="NYM92"/>
      <c r="NYN92"/>
      <c r="NYO92"/>
      <c r="NYP92"/>
      <c r="NYQ92"/>
      <c r="NYR92"/>
      <c r="NYS92"/>
      <c r="NYT92"/>
      <c r="NYU92"/>
      <c r="NYV92"/>
      <c r="NYW92"/>
      <c r="NYX92"/>
      <c r="NYY92"/>
      <c r="NYZ92"/>
      <c r="NZA92"/>
      <c r="NZB92"/>
      <c r="NZC92"/>
      <c r="NZD92"/>
      <c r="NZE92"/>
      <c r="NZF92"/>
      <c r="NZG92"/>
      <c r="NZH92"/>
      <c r="NZI92"/>
      <c r="NZJ92"/>
      <c r="NZK92"/>
      <c r="NZL92"/>
      <c r="NZM92"/>
      <c r="NZN92"/>
      <c r="NZO92"/>
      <c r="NZP92"/>
      <c r="NZQ92"/>
      <c r="NZR92"/>
      <c r="NZS92"/>
      <c r="NZT92"/>
      <c r="NZU92"/>
      <c r="NZV92"/>
      <c r="NZW92"/>
      <c r="NZX92"/>
      <c r="NZY92"/>
      <c r="NZZ92"/>
      <c r="OAA92"/>
      <c r="OAB92"/>
      <c r="OAC92"/>
      <c r="OAD92"/>
      <c r="OAE92"/>
      <c r="OAF92"/>
      <c r="OAG92"/>
      <c r="OAH92"/>
      <c r="OAI92"/>
      <c r="OAJ92"/>
      <c r="OAK92"/>
      <c r="OAL92"/>
      <c r="OAM92"/>
      <c r="OAN92"/>
      <c r="OAO92"/>
      <c r="OAP92"/>
      <c r="OAQ92"/>
      <c r="OAR92"/>
      <c r="OAS92"/>
      <c r="OAT92"/>
      <c r="OAU92"/>
      <c r="OAV92"/>
      <c r="OAW92"/>
      <c r="OAX92"/>
      <c r="OAY92"/>
      <c r="OAZ92"/>
      <c r="OBA92"/>
      <c r="OBB92"/>
      <c r="OBC92"/>
      <c r="OBD92"/>
      <c r="OBE92"/>
      <c r="OBF92"/>
      <c r="OBG92"/>
      <c r="OBH92"/>
      <c r="OBI92"/>
      <c r="OBJ92"/>
      <c r="OBK92"/>
      <c r="OBL92"/>
      <c r="OBM92"/>
      <c r="OBN92"/>
      <c r="OBO92"/>
      <c r="OBP92"/>
      <c r="OBQ92"/>
      <c r="OBR92"/>
      <c r="OBS92"/>
      <c r="OBT92"/>
      <c r="OBU92"/>
      <c r="OBV92"/>
      <c r="OBW92"/>
      <c r="OBX92"/>
      <c r="OBY92"/>
      <c r="OBZ92"/>
      <c r="OCA92"/>
      <c r="OCB92"/>
      <c r="OCC92"/>
      <c r="OCD92"/>
      <c r="OCE92"/>
      <c r="OCF92"/>
      <c r="OCG92"/>
      <c r="OCH92"/>
      <c r="OCI92"/>
      <c r="OCJ92"/>
      <c r="OCK92"/>
      <c r="OCL92"/>
      <c r="OCM92"/>
      <c r="OCN92"/>
      <c r="OCO92"/>
      <c r="OCP92"/>
      <c r="OCQ92"/>
      <c r="OCR92"/>
      <c r="OCS92"/>
      <c r="OCT92"/>
      <c r="OCU92"/>
      <c r="OCV92"/>
      <c r="OCW92"/>
      <c r="OCX92"/>
      <c r="OCY92"/>
      <c r="OCZ92"/>
      <c r="ODA92"/>
      <c r="ODB92"/>
      <c r="ODC92"/>
      <c r="ODD92"/>
      <c r="ODE92"/>
      <c r="ODF92"/>
      <c r="ODG92"/>
      <c r="ODH92"/>
      <c r="ODI92"/>
      <c r="ODJ92"/>
      <c r="ODK92"/>
      <c r="ODL92"/>
      <c r="ODM92"/>
      <c r="ODN92"/>
      <c r="ODO92"/>
      <c r="ODP92"/>
      <c r="ODQ92"/>
      <c r="ODR92"/>
      <c r="ODS92"/>
      <c r="ODT92"/>
      <c r="ODU92"/>
      <c r="ODV92"/>
      <c r="ODW92"/>
      <c r="ODX92"/>
      <c r="ODY92"/>
      <c r="ODZ92"/>
      <c r="OEA92"/>
      <c r="OEB92"/>
      <c r="OEC92"/>
      <c r="OED92"/>
      <c r="OEE92"/>
      <c r="OEF92"/>
      <c r="OEG92"/>
      <c r="OEH92"/>
      <c r="OEI92"/>
      <c r="OEJ92"/>
      <c r="OEK92"/>
      <c r="OEL92"/>
      <c r="OEM92"/>
      <c r="OEN92"/>
      <c r="OEO92"/>
      <c r="OEP92"/>
      <c r="OEQ92"/>
      <c r="OER92"/>
      <c r="OES92"/>
      <c r="OET92"/>
      <c r="OEU92"/>
      <c r="OEV92"/>
      <c r="OEW92"/>
      <c r="OEX92"/>
      <c r="OEY92"/>
      <c r="OEZ92"/>
      <c r="OFA92"/>
      <c r="OFB92"/>
      <c r="OFC92"/>
      <c r="OFD92"/>
      <c r="OFE92"/>
      <c r="OFF92"/>
      <c r="OFG92"/>
      <c r="OFH92"/>
      <c r="OFI92"/>
      <c r="OFJ92"/>
      <c r="OFK92"/>
      <c r="OFL92"/>
      <c r="OFM92"/>
      <c r="OFN92"/>
      <c r="OFO92"/>
      <c r="OFP92"/>
      <c r="OFQ92"/>
      <c r="OFR92"/>
      <c r="OFS92"/>
      <c r="OFT92"/>
      <c r="OFU92"/>
      <c r="OFV92"/>
      <c r="OFW92"/>
      <c r="OFX92"/>
      <c r="OFY92"/>
      <c r="OFZ92"/>
      <c r="OGA92"/>
      <c r="OGB92"/>
      <c r="OGC92"/>
      <c r="OGD92"/>
      <c r="OGE92"/>
      <c r="OGF92"/>
      <c r="OGG92"/>
      <c r="OGH92"/>
      <c r="OGI92"/>
      <c r="OGJ92"/>
      <c r="OGK92"/>
      <c r="OGL92"/>
      <c r="OGM92"/>
      <c r="OGN92"/>
      <c r="OGO92"/>
      <c r="OGP92"/>
      <c r="OGQ92"/>
      <c r="OGR92"/>
      <c r="OGS92"/>
      <c r="OGT92"/>
      <c r="OGU92"/>
      <c r="OGV92"/>
      <c r="OGW92"/>
      <c r="OGX92"/>
      <c r="OGY92"/>
      <c r="OGZ92"/>
      <c r="OHA92"/>
      <c r="OHB92"/>
      <c r="OHC92"/>
      <c r="OHD92"/>
      <c r="OHE92"/>
      <c r="OHF92"/>
      <c r="OHG92"/>
      <c r="OHH92"/>
      <c r="OHI92"/>
      <c r="OHJ92"/>
      <c r="OHK92"/>
      <c r="OHL92"/>
      <c r="OHM92"/>
      <c r="OHN92"/>
      <c r="OHO92"/>
      <c r="OHP92"/>
      <c r="OHQ92"/>
      <c r="OHR92"/>
      <c r="OHS92"/>
      <c r="OHT92"/>
      <c r="OHU92"/>
      <c r="OHV92"/>
      <c r="OHW92"/>
      <c r="OHX92"/>
      <c r="OHY92"/>
      <c r="OHZ92"/>
      <c r="OIA92"/>
      <c r="OIB92"/>
      <c r="OIC92"/>
      <c r="OID92"/>
      <c r="OIE92"/>
      <c r="OIF92"/>
      <c r="OIG92"/>
      <c r="OIH92"/>
      <c r="OII92"/>
      <c r="OIJ92"/>
      <c r="OIK92"/>
      <c r="OIL92"/>
      <c r="OIM92"/>
      <c r="OIN92"/>
      <c r="OIO92"/>
      <c r="OIP92"/>
      <c r="OIQ92"/>
      <c r="OIR92"/>
      <c r="OIS92"/>
      <c r="OIT92"/>
      <c r="OIU92"/>
      <c r="OIV92"/>
      <c r="OIW92"/>
      <c r="OIX92"/>
      <c r="OIY92"/>
      <c r="OIZ92"/>
      <c r="OJA92"/>
      <c r="OJB92"/>
      <c r="OJC92"/>
      <c r="OJD92"/>
      <c r="OJE92"/>
      <c r="OJF92"/>
      <c r="OJG92"/>
      <c r="OJH92"/>
      <c r="OJI92"/>
      <c r="OJJ92"/>
      <c r="OJK92"/>
      <c r="OJL92"/>
      <c r="OJM92"/>
      <c r="OJN92"/>
      <c r="OJO92"/>
      <c r="OJP92"/>
      <c r="OJQ92"/>
      <c r="OJR92"/>
      <c r="OJS92"/>
      <c r="OJT92"/>
      <c r="OJU92"/>
      <c r="OJV92"/>
      <c r="OJW92"/>
      <c r="OJX92"/>
      <c r="OJY92"/>
      <c r="OJZ92"/>
      <c r="OKA92"/>
      <c r="OKB92"/>
      <c r="OKC92"/>
      <c r="OKD92"/>
      <c r="OKE92"/>
      <c r="OKF92"/>
      <c r="OKG92"/>
      <c r="OKH92"/>
      <c r="OKI92"/>
      <c r="OKJ92"/>
      <c r="OKK92"/>
      <c r="OKL92"/>
      <c r="OKM92"/>
      <c r="OKN92"/>
      <c r="OKO92"/>
      <c r="OKP92"/>
      <c r="OKQ92"/>
      <c r="OKR92"/>
      <c r="OKS92"/>
      <c r="OKT92"/>
      <c r="OKU92"/>
      <c r="OKV92"/>
      <c r="OKW92"/>
      <c r="OKX92"/>
      <c r="OKY92"/>
      <c r="OKZ92"/>
      <c r="OLA92"/>
      <c r="OLB92"/>
      <c r="OLC92"/>
      <c r="OLD92"/>
      <c r="OLE92"/>
      <c r="OLF92"/>
      <c r="OLG92"/>
      <c r="OLH92"/>
      <c r="OLI92"/>
      <c r="OLJ92"/>
      <c r="OLK92"/>
      <c r="OLL92"/>
      <c r="OLM92"/>
      <c r="OLN92"/>
      <c r="OLO92"/>
      <c r="OLP92"/>
      <c r="OLQ92"/>
      <c r="OLR92"/>
      <c r="OLS92"/>
      <c r="OLT92"/>
      <c r="OLU92"/>
      <c r="OLV92"/>
      <c r="OLW92"/>
      <c r="OLX92"/>
      <c r="OLY92"/>
      <c r="OLZ92"/>
      <c r="OMA92"/>
      <c r="OMB92"/>
      <c r="OMC92"/>
      <c r="OMD92"/>
      <c r="OME92"/>
      <c r="OMF92"/>
      <c r="OMG92"/>
      <c r="OMH92"/>
      <c r="OMI92"/>
      <c r="OMJ92"/>
      <c r="OMK92"/>
      <c r="OML92"/>
      <c r="OMM92"/>
      <c r="OMN92"/>
      <c r="OMO92"/>
      <c r="OMP92"/>
      <c r="OMQ92"/>
      <c r="OMR92"/>
      <c r="OMS92"/>
      <c r="OMT92"/>
      <c r="OMU92"/>
      <c r="OMV92"/>
      <c r="OMW92"/>
      <c r="OMX92"/>
      <c r="OMY92"/>
      <c r="OMZ92"/>
      <c r="ONA92"/>
      <c r="ONB92"/>
      <c r="ONC92"/>
      <c r="OND92"/>
      <c r="ONE92"/>
      <c r="ONF92"/>
      <c r="ONG92"/>
      <c r="ONH92"/>
      <c r="ONI92"/>
      <c r="ONJ92"/>
      <c r="ONK92"/>
      <c r="ONL92"/>
      <c r="ONM92"/>
      <c r="ONN92"/>
      <c r="ONO92"/>
      <c r="ONP92"/>
      <c r="ONQ92"/>
      <c r="ONR92"/>
      <c r="ONS92"/>
      <c r="ONT92"/>
      <c r="ONU92"/>
      <c r="ONV92"/>
      <c r="ONW92"/>
      <c r="ONX92"/>
      <c r="ONY92"/>
      <c r="ONZ92"/>
      <c r="OOA92"/>
      <c r="OOB92"/>
      <c r="OOC92"/>
      <c r="OOD92"/>
      <c r="OOE92"/>
      <c r="OOF92"/>
      <c r="OOG92"/>
      <c r="OOH92"/>
      <c r="OOI92"/>
      <c r="OOJ92"/>
      <c r="OOK92"/>
      <c r="OOL92"/>
      <c r="OOM92"/>
      <c r="OON92"/>
      <c r="OOO92"/>
      <c r="OOP92"/>
      <c r="OOQ92"/>
      <c r="OOR92"/>
      <c r="OOS92"/>
      <c r="OOT92"/>
      <c r="OOU92"/>
      <c r="OOV92"/>
      <c r="OOW92"/>
      <c r="OOX92"/>
      <c r="OOY92"/>
      <c r="OOZ92"/>
      <c r="OPA92"/>
      <c r="OPB92"/>
      <c r="OPC92"/>
      <c r="OPD92"/>
      <c r="OPE92"/>
      <c r="OPF92"/>
      <c r="OPG92"/>
      <c r="OPH92"/>
      <c r="OPI92"/>
      <c r="OPJ92"/>
      <c r="OPK92"/>
      <c r="OPL92"/>
      <c r="OPM92"/>
      <c r="OPN92"/>
      <c r="OPO92"/>
      <c r="OPP92"/>
      <c r="OPQ92"/>
      <c r="OPR92"/>
      <c r="OPS92"/>
      <c r="OPT92"/>
      <c r="OPU92"/>
      <c r="OPV92"/>
      <c r="OPW92"/>
      <c r="OPX92"/>
      <c r="OPY92"/>
      <c r="OPZ92"/>
      <c r="OQA92"/>
      <c r="OQB92"/>
      <c r="OQC92"/>
      <c r="OQD92"/>
      <c r="OQE92"/>
      <c r="OQF92"/>
      <c r="OQG92"/>
      <c r="OQH92"/>
      <c r="OQI92"/>
      <c r="OQJ92"/>
      <c r="OQK92"/>
      <c r="OQL92"/>
      <c r="OQM92"/>
      <c r="OQN92"/>
      <c r="OQO92"/>
      <c r="OQP92"/>
      <c r="OQQ92"/>
      <c r="OQR92"/>
      <c r="OQS92"/>
      <c r="OQT92"/>
      <c r="OQU92"/>
      <c r="OQV92"/>
      <c r="OQW92"/>
      <c r="OQX92"/>
      <c r="OQY92"/>
      <c r="OQZ92"/>
      <c r="ORA92"/>
      <c r="ORB92"/>
      <c r="ORC92"/>
      <c r="ORD92"/>
      <c r="ORE92"/>
      <c r="ORF92"/>
      <c r="ORG92"/>
      <c r="ORH92"/>
      <c r="ORI92"/>
      <c r="ORJ92"/>
      <c r="ORK92"/>
      <c r="ORL92"/>
      <c r="ORM92"/>
      <c r="ORN92"/>
      <c r="ORO92"/>
      <c r="ORP92"/>
      <c r="ORQ92"/>
      <c r="ORR92"/>
      <c r="ORS92"/>
      <c r="ORT92"/>
      <c r="ORU92"/>
      <c r="ORV92"/>
      <c r="ORW92"/>
      <c r="ORX92"/>
      <c r="ORY92"/>
      <c r="ORZ92"/>
      <c r="OSA92"/>
      <c r="OSB92"/>
      <c r="OSC92"/>
      <c r="OSD92"/>
      <c r="OSE92"/>
      <c r="OSF92"/>
      <c r="OSG92"/>
      <c r="OSH92"/>
      <c r="OSI92"/>
      <c r="OSJ92"/>
      <c r="OSK92"/>
      <c r="OSL92"/>
      <c r="OSM92"/>
      <c r="OSN92"/>
      <c r="OSO92"/>
      <c r="OSP92"/>
      <c r="OSQ92"/>
      <c r="OSR92"/>
      <c r="OSS92"/>
      <c r="OST92"/>
      <c r="OSU92"/>
      <c r="OSV92"/>
      <c r="OSW92"/>
      <c r="OSX92"/>
      <c r="OSY92"/>
      <c r="OSZ92"/>
      <c r="OTA92"/>
      <c r="OTB92"/>
      <c r="OTC92"/>
      <c r="OTD92"/>
      <c r="OTE92"/>
      <c r="OTF92"/>
      <c r="OTG92"/>
      <c r="OTH92"/>
      <c r="OTI92"/>
      <c r="OTJ92"/>
      <c r="OTK92"/>
      <c r="OTL92"/>
      <c r="OTM92"/>
      <c r="OTN92"/>
      <c r="OTO92"/>
      <c r="OTP92"/>
      <c r="OTQ92"/>
      <c r="OTR92"/>
      <c r="OTS92"/>
      <c r="OTT92"/>
      <c r="OTU92"/>
      <c r="OTV92"/>
      <c r="OTW92"/>
      <c r="OTX92"/>
      <c r="OTY92"/>
      <c r="OTZ92"/>
      <c r="OUA92"/>
      <c r="OUB92"/>
      <c r="OUC92"/>
      <c r="OUD92"/>
      <c r="OUE92"/>
      <c r="OUF92"/>
      <c r="OUG92"/>
      <c r="OUH92"/>
      <c r="OUI92"/>
      <c r="OUJ92"/>
      <c r="OUK92"/>
      <c r="OUL92"/>
      <c r="OUM92"/>
      <c r="OUN92"/>
      <c r="OUO92"/>
      <c r="OUP92"/>
      <c r="OUQ92"/>
      <c r="OUR92"/>
      <c r="OUS92"/>
      <c r="OUT92"/>
      <c r="OUU92"/>
      <c r="OUV92"/>
      <c r="OUW92"/>
      <c r="OUX92"/>
      <c r="OUY92"/>
      <c r="OUZ92"/>
      <c r="OVA92"/>
      <c r="OVB92"/>
      <c r="OVC92"/>
      <c r="OVD92"/>
      <c r="OVE92"/>
      <c r="OVF92"/>
      <c r="OVG92"/>
      <c r="OVH92"/>
      <c r="OVI92"/>
      <c r="OVJ92"/>
      <c r="OVK92"/>
      <c r="OVL92"/>
      <c r="OVM92"/>
      <c r="OVN92"/>
      <c r="OVO92"/>
      <c r="OVP92"/>
      <c r="OVQ92"/>
      <c r="OVR92"/>
      <c r="OVS92"/>
      <c r="OVT92"/>
      <c r="OVU92"/>
      <c r="OVV92"/>
      <c r="OVW92"/>
      <c r="OVX92"/>
      <c r="OVY92"/>
      <c r="OVZ92"/>
      <c r="OWA92"/>
      <c r="OWB92"/>
      <c r="OWC92"/>
      <c r="OWD92"/>
      <c r="OWE92"/>
      <c r="OWF92"/>
      <c r="OWG92"/>
      <c r="OWH92"/>
      <c r="OWI92"/>
      <c r="OWJ92"/>
      <c r="OWK92"/>
      <c r="OWL92"/>
      <c r="OWM92"/>
      <c r="OWN92"/>
      <c r="OWO92"/>
      <c r="OWP92"/>
      <c r="OWQ92"/>
      <c r="OWR92"/>
      <c r="OWS92"/>
      <c r="OWT92"/>
      <c r="OWU92"/>
      <c r="OWV92"/>
      <c r="OWW92"/>
      <c r="OWX92"/>
      <c r="OWY92"/>
      <c r="OWZ92"/>
      <c r="OXA92"/>
      <c r="OXB92"/>
      <c r="OXC92"/>
      <c r="OXD92"/>
      <c r="OXE92"/>
      <c r="OXF92"/>
      <c r="OXG92"/>
      <c r="OXH92"/>
      <c r="OXI92"/>
      <c r="OXJ92"/>
      <c r="OXK92"/>
      <c r="OXL92"/>
      <c r="OXM92"/>
      <c r="OXN92"/>
      <c r="OXO92"/>
      <c r="OXP92"/>
      <c r="OXQ92"/>
      <c r="OXR92"/>
      <c r="OXS92"/>
      <c r="OXT92"/>
      <c r="OXU92"/>
      <c r="OXV92"/>
      <c r="OXW92"/>
      <c r="OXX92"/>
      <c r="OXY92"/>
      <c r="OXZ92"/>
      <c r="OYA92"/>
      <c r="OYB92"/>
      <c r="OYC92"/>
      <c r="OYD92"/>
      <c r="OYE92"/>
      <c r="OYF92"/>
      <c r="OYG92"/>
      <c r="OYH92"/>
      <c r="OYI92"/>
      <c r="OYJ92"/>
      <c r="OYK92"/>
      <c r="OYL92"/>
      <c r="OYM92"/>
      <c r="OYN92"/>
      <c r="OYO92"/>
      <c r="OYP92"/>
      <c r="OYQ92"/>
      <c r="OYR92"/>
      <c r="OYS92"/>
      <c r="OYT92"/>
      <c r="OYU92"/>
      <c r="OYV92"/>
      <c r="OYW92"/>
      <c r="OYX92"/>
      <c r="OYY92"/>
      <c r="OYZ92"/>
      <c r="OZA92"/>
      <c r="OZB92"/>
      <c r="OZC92"/>
      <c r="OZD92"/>
      <c r="OZE92"/>
      <c r="OZF92"/>
      <c r="OZG92"/>
      <c r="OZH92"/>
      <c r="OZI92"/>
      <c r="OZJ92"/>
      <c r="OZK92"/>
      <c r="OZL92"/>
      <c r="OZM92"/>
      <c r="OZN92"/>
      <c r="OZO92"/>
      <c r="OZP92"/>
      <c r="OZQ92"/>
      <c r="OZR92"/>
      <c r="OZS92"/>
      <c r="OZT92"/>
      <c r="OZU92"/>
      <c r="OZV92"/>
      <c r="OZW92"/>
      <c r="OZX92"/>
      <c r="OZY92"/>
      <c r="OZZ92"/>
      <c r="PAA92"/>
      <c r="PAB92"/>
      <c r="PAC92"/>
      <c r="PAD92"/>
      <c r="PAE92"/>
      <c r="PAF92"/>
      <c r="PAG92"/>
      <c r="PAH92"/>
      <c r="PAI92"/>
      <c r="PAJ92"/>
      <c r="PAK92"/>
      <c r="PAL92"/>
      <c r="PAM92"/>
      <c r="PAN92"/>
      <c r="PAO92"/>
      <c r="PAP92"/>
      <c r="PAQ92"/>
      <c r="PAR92"/>
      <c r="PAS92"/>
      <c r="PAT92"/>
      <c r="PAU92"/>
      <c r="PAV92"/>
      <c r="PAW92"/>
      <c r="PAX92"/>
      <c r="PAY92"/>
      <c r="PAZ92"/>
      <c r="PBA92"/>
      <c r="PBB92"/>
      <c r="PBC92"/>
      <c r="PBD92"/>
      <c r="PBE92"/>
      <c r="PBF92"/>
      <c r="PBG92"/>
      <c r="PBH92"/>
      <c r="PBI92"/>
      <c r="PBJ92"/>
      <c r="PBK92"/>
      <c r="PBL92"/>
      <c r="PBM92"/>
      <c r="PBN92"/>
      <c r="PBO92"/>
      <c r="PBP92"/>
      <c r="PBQ92"/>
      <c r="PBR92"/>
      <c r="PBS92"/>
      <c r="PBT92"/>
      <c r="PBU92"/>
      <c r="PBV92"/>
      <c r="PBW92"/>
      <c r="PBX92"/>
      <c r="PBY92"/>
      <c r="PBZ92"/>
      <c r="PCA92"/>
      <c r="PCB92"/>
      <c r="PCC92"/>
      <c r="PCD92"/>
      <c r="PCE92"/>
      <c r="PCF92"/>
      <c r="PCG92"/>
      <c r="PCH92"/>
      <c r="PCI92"/>
      <c r="PCJ92"/>
      <c r="PCK92"/>
      <c r="PCL92"/>
      <c r="PCM92"/>
      <c r="PCN92"/>
      <c r="PCO92"/>
      <c r="PCP92"/>
      <c r="PCQ92"/>
      <c r="PCR92"/>
      <c r="PCS92"/>
      <c r="PCT92"/>
      <c r="PCU92"/>
      <c r="PCV92"/>
      <c r="PCW92"/>
      <c r="PCX92"/>
      <c r="PCY92"/>
      <c r="PCZ92"/>
      <c r="PDA92"/>
      <c r="PDB92"/>
      <c r="PDC92"/>
      <c r="PDD92"/>
      <c r="PDE92"/>
      <c r="PDF92"/>
      <c r="PDG92"/>
      <c r="PDH92"/>
      <c r="PDI92"/>
      <c r="PDJ92"/>
      <c r="PDK92"/>
      <c r="PDL92"/>
      <c r="PDM92"/>
      <c r="PDN92"/>
      <c r="PDO92"/>
      <c r="PDP92"/>
      <c r="PDQ92"/>
      <c r="PDR92"/>
      <c r="PDS92"/>
      <c r="PDT92"/>
      <c r="PDU92"/>
      <c r="PDV92"/>
      <c r="PDW92"/>
      <c r="PDX92"/>
      <c r="PDY92"/>
      <c r="PDZ92"/>
      <c r="PEA92"/>
      <c r="PEB92"/>
      <c r="PEC92"/>
      <c r="PED92"/>
      <c r="PEE92"/>
      <c r="PEF92"/>
      <c r="PEG92"/>
      <c r="PEH92"/>
      <c r="PEI92"/>
      <c r="PEJ92"/>
      <c r="PEK92"/>
      <c r="PEL92"/>
      <c r="PEM92"/>
      <c r="PEN92"/>
      <c r="PEO92"/>
      <c r="PEP92"/>
      <c r="PEQ92"/>
      <c r="PER92"/>
      <c r="PES92"/>
      <c r="PET92"/>
      <c r="PEU92"/>
      <c r="PEV92"/>
      <c r="PEW92"/>
      <c r="PEX92"/>
      <c r="PEY92"/>
      <c r="PEZ92"/>
      <c r="PFA92"/>
      <c r="PFB92"/>
      <c r="PFC92"/>
      <c r="PFD92"/>
      <c r="PFE92"/>
      <c r="PFF92"/>
      <c r="PFG92"/>
      <c r="PFH92"/>
      <c r="PFI92"/>
      <c r="PFJ92"/>
      <c r="PFK92"/>
      <c r="PFL92"/>
      <c r="PFM92"/>
      <c r="PFN92"/>
      <c r="PFO92"/>
      <c r="PFP92"/>
      <c r="PFQ92"/>
      <c r="PFR92"/>
      <c r="PFS92"/>
      <c r="PFT92"/>
      <c r="PFU92"/>
      <c r="PFV92"/>
      <c r="PFW92"/>
      <c r="PFX92"/>
      <c r="PFY92"/>
      <c r="PFZ92"/>
      <c r="PGA92"/>
      <c r="PGB92"/>
      <c r="PGC92"/>
      <c r="PGD92"/>
      <c r="PGE92"/>
      <c r="PGF92"/>
      <c r="PGG92"/>
      <c r="PGH92"/>
      <c r="PGI92"/>
      <c r="PGJ92"/>
      <c r="PGK92"/>
      <c r="PGL92"/>
      <c r="PGM92"/>
      <c r="PGN92"/>
      <c r="PGO92"/>
      <c r="PGP92"/>
      <c r="PGQ92"/>
      <c r="PGR92"/>
      <c r="PGS92"/>
      <c r="PGT92"/>
      <c r="PGU92"/>
      <c r="PGV92"/>
      <c r="PGW92"/>
      <c r="PGX92"/>
      <c r="PGY92"/>
      <c r="PGZ92"/>
      <c r="PHA92"/>
      <c r="PHB92"/>
      <c r="PHC92"/>
      <c r="PHD92"/>
      <c r="PHE92"/>
      <c r="PHF92"/>
      <c r="PHG92"/>
      <c r="PHH92"/>
      <c r="PHI92"/>
      <c r="PHJ92"/>
      <c r="PHK92"/>
      <c r="PHL92"/>
      <c r="PHM92"/>
      <c r="PHN92"/>
      <c r="PHO92"/>
      <c r="PHP92"/>
      <c r="PHQ92"/>
      <c r="PHR92"/>
      <c r="PHS92"/>
      <c r="PHT92"/>
      <c r="PHU92"/>
      <c r="PHV92"/>
      <c r="PHW92"/>
      <c r="PHX92"/>
      <c r="PHY92"/>
      <c r="PHZ92"/>
      <c r="PIA92"/>
      <c r="PIB92"/>
      <c r="PIC92"/>
      <c r="PID92"/>
      <c r="PIE92"/>
      <c r="PIF92"/>
      <c r="PIG92"/>
      <c r="PIH92"/>
      <c r="PII92"/>
      <c r="PIJ92"/>
      <c r="PIK92"/>
      <c r="PIL92"/>
      <c r="PIM92"/>
      <c r="PIN92"/>
      <c r="PIO92"/>
      <c r="PIP92"/>
      <c r="PIQ92"/>
      <c r="PIR92"/>
      <c r="PIS92"/>
      <c r="PIT92"/>
      <c r="PIU92"/>
      <c r="PIV92"/>
      <c r="PIW92"/>
      <c r="PIX92"/>
      <c r="PIY92"/>
      <c r="PIZ92"/>
      <c r="PJA92"/>
      <c r="PJB92"/>
      <c r="PJC92"/>
      <c r="PJD92"/>
      <c r="PJE92"/>
      <c r="PJF92"/>
      <c r="PJG92"/>
      <c r="PJH92"/>
      <c r="PJI92"/>
      <c r="PJJ92"/>
      <c r="PJK92"/>
      <c r="PJL92"/>
      <c r="PJM92"/>
      <c r="PJN92"/>
      <c r="PJO92"/>
      <c r="PJP92"/>
      <c r="PJQ92"/>
      <c r="PJR92"/>
      <c r="PJS92"/>
      <c r="PJT92"/>
      <c r="PJU92"/>
      <c r="PJV92"/>
      <c r="PJW92"/>
      <c r="PJX92"/>
      <c r="PJY92"/>
      <c r="PJZ92"/>
      <c r="PKA92"/>
      <c r="PKB92"/>
      <c r="PKC92"/>
      <c r="PKD92"/>
      <c r="PKE92"/>
      <c r="PKF92"/>
      <c r="PKG92"/>
      <c r="PKH92"/>
      <c r="PKI92"/>
      <c r="PKJ92"/>
      <c r="PKK92"/>
      <c r="PKL92"/>
      <c r="PKM92"/>
      <c r="PKN92"/>
      <c r="PKO92"/>
      <c r="PKP92"/>
      <c r="PKQ92"/>
      <c r="PKR92"/>
      <c r="PKS92"/>
      <c r="PKT92"/>
      <c r="PKU92"/>
      <c r="PKV92"/>
      <c r="PKW92"/>
      <c r="PKX92"/>
      <c r="PKY92"/>
      <c r="PKZ92"/>
      <c r="PLA92"/>
      <c r="PLB92"/>
      <c r="PLC92"/>
      <c r="PLD92"/>
      <c r="PLE92"/>
      <c r="PLF92"/>
      <c r="PLG92"/>
      <c r="PLH92"/>
      <c r="PLI92"/>
      <c r="PLJ92"/>
      <c r="PLK92"/>
      <c r="PLL92"/>
      <c r="PLM92"/>
      <c r="PLN92"/>
      <c r="PLO92"/>
      <c r="PLP92"/>
      <c r="PLQ92"/>
      <c r="PLR92"/>
      <c r="PLS92"/>
      <c r="PLT92"/>
      <c r="PLU92"/>
      <c r="PLV92"/>
      <c r="PLW92"/>
      <c r="PLX92"/>
      <c r="PLY92"/>
      <c r="PLZ92"/>
      <c r="PMA92"/>
      <c r="PMB92"/>
      <c r="PMC92"/>
      <c r="PMD92"/>
      <c r="PME92"/>
      <c r="PMF92"/>
      <c r="PMG92"/>
      <c r="PMH92"/>
      <c r="PMI92"/>
      <c r="PMJ92"/>
      <c r="PMK92"/>
      <c r="PML92"/>
      <c r="PMM92"/>
      <c r="PMN92"/>
      <c r="PMO92"/>
      <c r="PMP92"/>
      <c r="PMQ92"/>
      <c r="PMR92"/>
      <c r="PMS92"/>
      <c r="PMT92"/>
      <c r="PMU92"/>
      <c r="PMV92"/>
      <c r="PMW92"/>
      <c r="PMX92"/>
      <c r="PMY92"/>
      <c r="PMZ92"/>
      <c r="PNA92"/>
      <c r="PNB92"/>
      <c r="PNC92"/>
      <c r="PND92"/>
      <c r="PNE92"/>
      <c r="PNF92"/>
      <c r="PNG92"/>
      <c r="PNH92"/>
      <c r="PNI92"/>
      <c r="PNJ92"/>
      <c r="PNK92"/>
      <c r="PNL92"/>
      <c r="PNM92"/>
      <c r="PNN92"/>
      <c r="PNO92"/>
      <c r="PNP92"/>
      <c r="PNQ92"/>
      <c r="PNR92"/>
      <c r="PNS92"/>
      <c r="PNT92"/>
      <c r="PNU92"/>
      <c r="PNV92"/>
      <c r="PNW92"/>
      <c r="PNX92"/>
      <c r="PNY92"/>
      <c r="PNZ92"/>
      <c r="POA92"/>
      <c r="POB92"/>
      <c r="POC92"/>
      <c r="POD92"/>
      <c r="POE92"/>
      <c r="POF92"/>
      <c r="POG92"/>
      <c r="POH92"/>
      <c r="POI92"/>
      <c r="POJ92"/>
      <c r="POK92"/>
      <c r="POL92"/>
      <c r="POM92"/>
      <c r="PON92"/>
      <c r="POO92"/>
      <c r="POP92"/>
      <c r="POQ92"/>
      <c r="POR92"/>
      <c r="POS92"/>
      <c r="POT92"/>
      <c r="POU92"/>
      <c r="POV92"/>
      <c r="POW92"/>
      <c r="POX92"/>
      <c r="POY92"/>
      <c r="POZ92"/>
      <c r="PPA92"/>
      <c r="PPB92"/>
      <c r="PPC92"/>
      <c r="PPD92"/>
      <c r="PPE92"/>
      <c r="PPF92"/>
      <c r="PPG92"/>
      <c r="PPH92"/>
      <c r="PPI92"/>
      <c r="PPJ92"/>
      <c r="PPK92"/>
      <c r="PPL92"/>
      <c r="PPM92"/>
      <c r="PPN92"/>
      <c r="PPO92"/>
      <c r="PPP92"/>
      <c r="PPQ92"/>
      <c r="PPR92"/>
      <c r="PPS92"/>
      <c r="PPT92"/>
      <c r="PPU92"/>
      <c r="PPV92"/>
      <c r="PPW92"/>
      <c r="PPX92"/>
      <c r="PPY92"/>
      <c r="PPZ92"/>
      <c r="PQA92"/>
      <c r="PQB92"/>
      <c r="PQC92"/>
      <c r="PQD92"/>
      <c r="PQE92"/>
      <c r="PQF92"/>
      <c r="PQG92"/>
      <c r="PQH92"/>
      <c r="PQI92"/>
      <c r="PQJ92"/>
      <c r="PQK92"/>
      <c r="PQL92"/>
      <c r="PQM92"/>
      <c r="PQN92"/>
      <c r="PQO92"/>
      <c r="PQP92"/>
      <c r="PQQ92"/>
      <c r="PQR92"/>
      <c r="PQS92"/>
      <c r="PQT92"/>
      <c r="PQU92"/>
      <c r="PQV92"/>
      <c r="PQW92"/>
      <c r="PQX92"/>
      <c r="PQY92"/>
      <c r="PQZ92"/>
      <c r="PRA92"/>
      <c r="PRB92"/>
      <c r="PRC92"/>
      <c r="PRD92"/>
      <c r="PRE92"/>
      <c r="PRF92"/>
      <c r="PRG92"/>
      <c r="PRH92"/>
      <c r="PRI92"/>
      <c r="PRJ92"/>
      <c r="PRK92"/>
      <c r="PRL92"/>
      <c r="PRM92"/>
      <c r="PRN92"/>
      <c r="PRO92"/>
      <c r="PRP92"/>
      <c r="PRQ92"/>
      <c r="PRR92"/>
      <c r="PRS92"/>
      <c r="PRT92"/>
      <c r="PRU92"/>
      <c r="PRV92"/>
      <c r="PRW92"/>
      <c r="PRX92"/>
      <c r="PRY92"/>
      <c r="PRZ92"/>
      <c r="PSA92"/>
      <c r="PSB92"/>
      <c r="PSC92"/>
      <c r="PSD92"/>
      <c r="PSE92"/>
      <c r="PSF92"/>
      <c r="PSG92"/>
      <c r="PSH92"/>
      <c r="PSI92"/>
      <c r="PSJ92"/>
      <c r="PSK92"/>
      <c r="PSL92"/>
      <c r="PSM92"/>
      <c r="PSN92"/>
      <c r="PSO92"/>
      <c r="PSP92"/>
      <c r="PSQ92"/>
      <c r="PSR92"/>
      <c r="PSS92"/>
      <c r="PST92"/>
      <c r="PSU92"/>
      <c r="PSV92"/>
      <c r="PSW92"/>
      <c r="PSX92"/>
      <c r="PSY92"/>
      <c r="PSZ92"/>
      <c r="PTA92"/>
      <c r="PTB92"/>
      <c r="PTC92"/>
      <c r="PTD92"/>
      <c r="PTE92"/>
      <c r="PTF92"/>
      <c r="PTG92"/>
      <c r="PTH92"/>
      <c r="PTI92"/>
      <c r="PTJ92"/>
      <c r="PTK92"/>
      <c r="PTL92"/>
      <c r="PTM92"/>
      <c r="PTN92"/>
      <c r="PTO92"/>
      <c r="PTP92"/>
      <c r="PTQ92"/>
      <c r="PTR92"/>
      <c r="PTS92"/>
      <c r="PTT92"/>
      <c r="PTU92"/>
      <c r="PTV92"/>
      <c r="PTW92"/>
      <c r="PTX92"/>
      <c r="PTY92"/>
      <c r="PTZ92"/>
      <c r="PUA92"/>
      <c r="PUB92"/>
      <c r="PUC92"/>
      <c r="PUD92"/>
      <c r="PUE92"/>
      <c r="PUF92"/>
      <c r="PUG92"/>
      <c r="PUH92"/>
      <c r="PUI92"/>
      <c r="PUJ92"/>
      <c r="PUK92"/>
      <c r="PUL92"/>
      <c r="PUM92"/>
      <c r="PUN92"/>
      <c r="PUO92"/>
      <c r="PUP92"/>
      <c r="PUQ92"/>
      <c r="PUR92"/>
      <c r="PUS92"/>
      <c r="PUT92"/>
      <c r="PUU92"/>
      <c r="PUV92"/>
      <c r="PUW92"/>
      <c r="PUX92"/>
      <c r="PUY92"/>
      <c r="PUZ92"/>
      <c r="PVA92"/>
      <c r="PVB92"/>
      <c r="PVC92"/>
      <c r="PVD92"/>
      <c r="PVE92"/>
      <c r="PVF92"/>
      <c r="PVG92"/>
      <c r="PVH92"/>
      <c r="PVI92"/>
      <c r="PVJ92"/>
      <c r="PVK92"/>
      <c r="PVL92"/>
      <c r="PVM92"/>
      <c r="PVN92"/>
      <c r="PVO92"/>
      <c r="PVP92"/>
      <c r="PVQ92"/>
      <c r="PVR92"/>
      <c r="PVS92"/>
      <c r="PVT92"/>
      <c r="PVU92"/>
      <c r="PVV92"/>
      <c r="PVW92"/>
      <c r="PVX92"/>
      <c r="PVY92"/>
      <c r="PVZ92"/>
      <c r="PWA92"/>
      <c r="PWB92"/>
      <c r="PWC92"/>
      <c r="PWD92"/>
      <c r="PWE92"/>
      <c r="PWF92"/>
      <c r="PWG92"/>
      <c r="PWH92"/>
      <c r="PWI92"/>
      <c r="PWJ92"/>
      <c r="PWK92"/>
      <c r="PWL92"/>
      <c r="PWM92"/>
      <c r="PWN92"/>
      <c r="PWO92"/>
      <c r="PWP92"/>
      <c r="PWQ92"/>
      <c r="PWR92"/>
      <c r="PWS92"/>
      <c r="PWT92"/>
      <c r="PWU92"/>
      <c r="PWV92"/>
      <c r="PWW92"/>
      <c r="PWX92"/>
      <c r="PWY92"/>
      <c r="PWZ92"/>
      <c r="PXA92"/>
      <c r="PXB92"/>
      <c r="PXC92"/>
      <c r="PXD92"/>
      <c r="PXE92"/>
      <c r="PXF92"/>
      <c r="PXG92"/>
      <c r="PXH92"/>
      <c r="PXI92"/>
      <c r="PXJ92"/>
      <c r="PXK92"/>
      <c r="PXL92"/>
      <c r="PXM92"/>
      <c r="PXN92"/>
      <c r="PXO92"/>
      <c r="PXP92"/>
      <c r="PXQ92"/>
      <c r="PXR92"/>
      <c r="PXS92"/>
      <c r="PXT92"/>
      <c r="PXU92"/>
      <c r="PXV92"/>
      <c r="PXW92"/>
      <c r="PXX92"/>
      <c r="PXY92"/>
      <c r="PXZ92"/>
      <c r="PYA92"/>
      <c r="PYB92"/>
      <c r="PYC92"/>
      <c r="PYD92"/>
      <c r="PYE92"/>
      <c r="PYF92"/>
      <c r="PYG92"/>
      <c r="PYH92"/>
      <c r="PYI92"/>
      <c r="PYJ92"/>
      <c r="PYK92"/>
      <c r="PYL92"/>
      <c r="PYM92"/>
      <c r="PYN92"/>
      <c r="PYO92"/>
      <c r="PYP92"/>
      <c r="PYQ92"/>
      <c r="PYR92"/>
      <c r="PYS92"/>
      <c r="PYT92"/>
      <c r="PYU92"/>
      <c r="PYV92"/>
      <c r="PYW92"/>
      <c r="PYX92"/>
      <c r="PYY92"/>
      <c r="PYZ92"/>
      <c r="PZA92"/>
      <c r="PZB92"/>
      <c r="PZC92"/>
      <c r="PZD92"/>
      <c r="PZE92"/>
      <c r="PZF92"/>
      <c r="PZG92"/>
      <c r="PZH92"/>
      <c r="PZI92"/>
      <c r="PZJ92"/>
      <c r="PZK92"/>
      <c r="PZL92"/>
      <c r="PZM92"/>
      <c r="PZN92"/>
      <c r="PZO92"/>
      <c r="PZP92"/>
      <c r="PZQ92"/>
      <c r="PZR92"/>
      <c r="PZS92"/>
      <c r="PZT92"/>
      <c r="PZU92"/>
      <c r="PZV92"/>
      <c r="PZW92"/>
      <c r="PZX92"/>
      <c r="PZY92"/>
      <c r="PZZ92"/>
      <c r="QAA92"/>
      <c r="QAB92"/>
      <c r="QAC92"/>
      <c r="QAD92"/>
      <c r="QAE92"/>
      <c r="QAF92"/>
      <c r="QAG92"/>
      <c r="QAH92"/>
      <c r="QAI92"/>
      <c r="QAJ92"/>
      <c r="QAK92"/>
      <c r="QAL92"/>
      <c r="QAM92"/>
      <c r="QAN92"/>
      <c r="QAO92"/>
      <c r="QAP92"/>
      <c r="QAQ92"/>
      <c r="QAR92"/>
      <c r="QAS92"/>
      <c r="QAT92"/>
      <c r="QAU92"/>
      <c r="QAV92"/>
      <c r="QAW92"/>
      <c r="QAX92"/>
      <c r="QAY92"/>
      <c r="QAZ92"/>
      <c r="QBA92"/>
      <c r="QBB92"/>
      <c r="QBC92"/>
      <c r="QBD92"/>
      <c r="QBE92"/>
      <c r="QBF92"/>
      <c r="QBG92"/>
      <c r="QBH92"/>
      <c r="QBI92"/>
      <c r="QBJ92"/>
      <c r="QBK92"/>
      <c r="QBL92"/>
      <c r="QBM92"/>
      <c r="QBN92"/>
      <c r="QBO92"/>
      <c r="QBP92"/>
      <c r="QBQ92"/>
      <c r="QBR92"/>
      <c r="QBS92"/>
      <c r="QBT92"/>
      <c r="QBU92"/>
      <c r="QBV92"/>
      <c r="QBW92"/>
      <c r="QBX92"/>
      <c r="QBY92"/>
      <c r="QBZ92"/>
      <c r="QCA92"/>
      <c r="QCB92"/>
      <c r="QCC92"/>
      <c r="QCD92"/>
      <c r="QCE92"/>
      <c r="QCF92"/>
      <c r="QCG92"/>
      <c r="QCH92"/>
      <c r="QCI92"/>
      <c r="QCJ92"/>
      <c r="QCK92"/>
      <c r="QCL92"/>
      <c r="QCM92"/>
      <c r="QCN92"/>
      <c r="QCO92"/>
      <c r="QCP92"/>
      <c r="QCQ92"/>
      <c r="QCR92"/>
      <c r="QCS92"/>
      <c r="QCT92"/>
      <c r="QCU92"/>
      <c r="QCV92"/>
      <c r="QCW92"/>
      <c r="QCX92"/>
      <c r="QCY92"/>
      <c r="QCZ92"/>
      <c r="QDA92"/>
      <c r="QDB92"/>
      <c r="QDC92"/>
      <c r="QDD92"/>
      <c r="QDE92"/>
      <c r="QDF92"/>
      <c r="QDG92"/>
      <c r="QDH92"/>
      <c r="QDI92"/>
      <c r="QDJ92"/>
      <c r="QDK92"/>
      <c r="QDL92"/>
      <c r="QDM92"/>
      <c r="QDN92"/>
      <c r="QDO92"/>
      <c r="QDP92"/>
      <c r="QDQ92"/>
      <c r="QDR92"/>
      <c r="QDS92"/>
      <c r="QDT92"/>
      <c r="QDU92"/>
      <c r="QDV92"/>
      <c r="QDW92"/>
      <c r="QDX92"/>
      <c r="QDY92"/>
      <c r="QDZ92"/>
      <c r="QEA92"/>
      <c r="QEB92"/>
      <c r="QEC92"/>
      <c r="QED92"/>
      <c r="QEE92"/>
      <c r="QEF92"/>
      <c r="QEG92"/>
      <c r="QEH92"/>
      <c r="QEI92"/>
      <c r="QEJ92"/>
      <c r="QEK92"/>
      <c r="QEL92"/>
      <c r="QEM92"/>
      <c r="QEN92"/>
      <c r="QEO92"/>
      <c r="QEP92"/>
      <c r="QEQ92"/>
      <c r="QER92"/>
      <c r="QES92"/>
      <c r="QET92"/>
      <c r="QEU92"/>
      <c r="QEV92"/>
      <c r="QEW92"/>
      <c r="QEX92"/>
      <c r="QEY92"/>
      <c r="QEZ92"/>
      <c r="QFA92"/>
      <c r="QFB92"/>
      <c r="QFC92"/>
      <c r="QFD92"/>
      <c r="QFE92"/>
      <c r="QFF92"/>
      <c r="QFG92"/>
      <c r="QFH92"/>
      <c r="QFI92"/>
      <c r="QFJ92"/>
      <c r="QFK92"/>
      <c r="QFL92"/>
      <c r="QFM92"/>
      <c r="QFN92"/>
      <c r="QFO92"/>
      <c r="QFP92"/>
      <c r="QFQ92"/>
      <c r="QFR92"/>
      <c r="QFS92"/>
      <c r="QFT92"/>
      <c r="QFU92"/>
      <c r="QFV92"/>
      <c r="QFW92"/>
      <c r="QFX92"/>
      <c r="QFY92"/>
      <c r="QFZ92"/>
      <c r="QGA92"/>
      <c r="QGB92"/>
      <c r="QGC92"/>
      <c r="QGD92"/>
      <c r="QGE92"/>
      <c r="QGF92"/>
      <c r="QGG92"/>
      <c r="QGH92"/>
      <c r="QGI92"/>
      <c r="QGJ92"/>
      <c r="QGK92"/>
      <c r="QGL92"/>
      <c r="QGM92"/>
      <c r="QGN92"/>
      <c r="QGO92"/>
      <c r="QGP92"/>
      <c r="QGQ92"/>
      <c r="QGR92"/>
      <c r="QGS92"/>
      <c r="QGT92"/>
      <c r="QGU92"/>
      <c r="QGV92"/>
      <c r="QGW92"/>
      <c r="QGX92"/>
      <c r="QGY92"/>
      <c r="QGZ92"/>
      <c r="QHA92"/>
      <c r="QHB92"/>
      <c r="QHC92"/>
      <c r="QHD92"/>
      <c r="QHE92"/>
      <c r="QHF92"/>
      <c r="QHG92"/>
      <c r="QHH92"/>
      <c r="QHI92"/>
      <c r="QHJ92"/>
      <c r="QHK92"/>
      <c r="QHL92"/>
      <c r="QHM92"/>
      <c r="QHN92"/>
      <c r="QHO92"/>
      <c r="QHP92"/>
      <c r="QHQ92"/>
      <c r="QHR92"/>
      <c r="QHS92"/>
      <c r="QHT92"/>
      <c r="QHU92"/>
      <c r="QHV92"/>
      <c r="QHW92"/>
      <c r="QHX92"/>
      <c r="QHY92"/>
      <c r="QHZ92"/>
      <c r="QIA92"/>
      <c r="QIB92"/>
      <c r="QIC92"/>
      <c r="QID92"/>
      <c r="QIE92"/>
      <c r="QIF92"/>
      <c r="QIG92"/>
      <c r="QIH92"/>
      <c r="QII92"/>
      <c r="QIJ92"/>
      <c r="QIK92"/>
      <c r="QIL92"/>
      <c r="QIM92"/>
      <c r="QIN92"/>
      <c r="QIO92"/>
      <c r="QIP92"/>
      <c r="QIQ92"/>
      <c r="QIR92"/>
      <c r="QIS92"/>
      <c r="QIT92"/>
      <c r="QIU92"/>
      <c r="QIV92"/>
      <c r="QIW92"/>
      <c r="QIX92"/>
      <c r="QIY92"/>
      <c r="QIZ92"/>
      <c r="QJA92"/>
      <c r="QJB92"/>
      <c r="QJC92"/>
      <c r="QJD92"/>
      <c r="QJE92"/>
      <c r="QJF92"/>
      <c r="QJG92"/>
      <c r="QJH92"/>
      <c r="QJI92"/>
      <c r="QJJ92"/>
      <c r="QJK92"/>
      <c r="QJL92"/>
      <c r="QJM92"/>
      <c r="QJN92"/>
      <c r="QJO92"/>
      <c r="QJP92"/>
      <c r="QJQ92"/>
      <c r="QJR92"/>
      <c r="QJS92"/>
      <c r="QJT92"/>
      <c r="QJU92"/>
      <c r="QJV92"/>
      <c r="QJW92"/>
      <c r="QJX92"/>
      <c r="QJY92"/>
      <c r="QJZ92"/>
      <c r="QKA92"/>
      <c r="QKB92"/>
      <c r="QKC92"/>
      <c r="QKD92"/>
      <c r="QKE92"/>
      <c r="QKF92"/>
      <c r="QKG92"/>
      <c r="QKH92"/>
      <c r="QKI92"/>
      <c r="QKJ92"/>
      <c r="QKK92"/>
      <c r="QKL92"/>
      <c r="QKM92"/>
      <c r="QKN92"/>
      <c r="QKO92"/>
      <c r="QKP92"/>
      <c r="QKQ92"/>
      <c r="QKR92"/>
      <c r="QKS92"/>
      <c r="QKT92"/>
      <c r="QKU92"/>
      <c r="QKV92"/>
      <c r="QKW92"/>
      <c r="QKX92"/>
      <c r="QKY92"/>
      <c r="QKZ92"/>
      <c r="QLA92"/>
      <c r="QLB92"/>
      <c r="QLC92"/>
      <c r="QLD92"/>
      <c r="QLE92"/>
      <c r="QLF92"/>
      <c r="QLG92"/>
      <c r="QLH92"/>
      <c r="QLI92"/>
      <c r="QLJ92"/>
      <c r="QLK92"/>
      <c r="QLL92"/>
      <c r="QLM92"/>
      <c r="QLN92"/>
      <c r="QLO92"/>
      <c r="QLP92"/>
      <c r="QLQ92"/>
      <c r="QLR92"/>
      <c r="QLS92"/>
      <c r="QLT92"/>
      <c r="QLU92"/>
      <c r="QLV92"/>
      <c r="QLW92"/>
      <c r="QLX92"/>
      <c r="QLY92"/>
      <c r="QLZ92"/>
      <c r="QMA92"/>
      <c r="QMB92"/>
      <c r="QMC92"/>
      <c r="QMD92"/>
      <c r="QME92"/>
      <c r="QMF92"/>
      <c r="QMG92"/>
      <c r="QMH92"/>
      <c r="QMI92"/>
      <c r="QMJ92"/>
      <c r="QMK92"/>
      <c r="QML92"/>
      <c r="QMM92"/>
      <c r="QMN92"/>
      <c r="QMO92"/>
      <c r="QMP92"/>
      <c r="QMQ92"/>
      <c r="QMR92"/>
      <c r="QMS92"/>
      <c r="QMT92"/>
      <c r="QMU92"/>
      <c r="QMV92"/>
      <c r="QMW92"/>
      <c r="QMX92"/>
      <c r="QMY92"/>
      <c r="QMZ92"/>
      <c r="QNA92"/>
      <c r="QNB92"/>
      <c r="QNC92"/>
      <c r="QND92"/>
      <c r="QNE92"/>
      <c r="QNF92"/>
      <c r="QNG92"/>
      <c r="QNH92"/>
      <c r="QNI92"/>
      <c r="QNJ92"/>
      <c r="QNK92"/>
      <c r="QNL92"/>
      <c r="QNM92"/>
      <c r="QNN92"/>
      <c r="QNO92"/>
      <c r="QNP92"/>
      <c r="QNQ92"/>
      <c r="QNR92"/>
      <c r="QNS92"/>
      <c r="QNT92"/>
      <c r="QNU92"/>
      <c r="QNV92"/>
      <c r="QNW92"/>
      <c r="QNX92"/>
      <c r="QNY92"/>
      <c r="QNZ92"/>
      <c r="QOA92"/>
      <c r="QOB92"/>
      <c r="QOC92"/>
      <c r="QOD92"/>
      <c r="QOE92"/>
      <c r="QOF92"/>
      <c r="QOG92"/>
      <c r="QOH92"/>
      <c r="QOI92"/>
      <c r="QOJ92"/>
      <c r="QOK92"/>
      <c r="QOL92"/>
      <c r="QOM92"/>
      <c r="QON92"/>
      <c r="QOO92"/>
      <c r="QOP92"/>
      <c r="QOQ92"/>
      <c r="QOR92"/>
      <c r="QOS92"/>
      <c r="QOT92"/>
      <c r="QOU92"/>
      <c r="QOV92"/>
      <c r="QOW92"/>
      <c r="QOX92"/>
      <c r="QOY92"/>
      <c r="QOZ92"/>
      <c r="QPA92"/>
      <c r="QPB92"/>
      <c r="QPC92"/>
      <c r="QPD92"/>
      <c r="QPE92"/>
      <c r="QPF92"/>
      <c r="QPG92"/>
      <c r="QPH92"/>
      <c r="QPI92"/>
      <c r="QPJ92"/>
      <c r="QPK92"/>
      <c r="QPL92"/>
      <c r="QPM92"/>
      <c r="QPN92"/>
      <c r="QPO92"/>
      <c r="QPP92"/>
      <c r="QPQ92"/>
      <c r="QPR92"/>
      <c r="QPS92"/>
      <c r="QPT92"/>
      <c r="QPU92"/>
      <c r="QPV92"/>
      <c r="QPW92"/>
      <c r="QPX92"/>
      <c r="QPY92"/>
      <c r="QPZ92"/>
      <c r="QQA92"/>
      <c r="QQB92"/>
      <c r="QQC92"/>
      <c r="QQD92"/>
      <c r="QQE92"/>
      <c r="QQF92"/>
      <c r="QQG92"/>
      <c r="QQH92"/>
      <c r="QQI92"/>
      <c r="QQJ92"/>
      <c r="QQK92"/>
      <c r="QQL92"/>
      <c r="QQM92"/>
      <c r="QQN92"/>
      <c r="QQO92"/>
      <c r="QQP92"/>
      <c r="QQQ92"/>
      <c r="QQR92"/>
      <c r="QQS92"/>
      <c r="QQT92"/>
      <c r="QQU92"/>
      <c r="QQV92"/>
      <c r="QQW92"/>
      <c r="QQX92"/>
      <c r="QQY92"/>
      <c r="QQZ92"/>
      <c r="QRA92"/>
      <c r="QRB92"/>
      <c r="QRC92"/>
      <c r="QRD92"/>
      <c r="QRE92"/>
      <c r="QRF92"/>
      <c r="QRG92"/>
      <c r="QRH92"/>
      <c r="QRI92"/>
      <c r="QRJ92"/>
      <c r="QRK92"/>
      <c r="QRL92"/>
      <c r="QRM92"/>
      <c r="QRN92"/>
      <c r="QRO92"/>
      <c r="QRP92"/>
      <c r="QRQ92"/>
      <c r="QRR92"/>
      <c r="QRS92"/>
      <c r="QRT92"/>
      <c r="QRU92"/>
      <c r="QRV92"/>
      <c r="QRW92"/>
      <c r="QRX92"/>
      <c r="QRY92"/>
      <c r="QRZ92"/>
      <c r="QSA92"/>
      <c r="QSB92"/>
      <c r="QSC92"/>
      <c r="QSD92"/>
      <c r="QSE92"/>
      <c r="QSF92"/>
      <c r="QSG92"/>
      <c r="QSH92"/>
      <c r="QSI92"/>
      <c r="QSJ92"/>
      <c r="QSK92"/>
      <c r="QSL92"/>
      <c r="QSM92"/>
      <c r="QSN92"/>
      <c r="QSO92"/>
      <c r="QSP92"/>
      <c r="QSQ92"/>
      <c r="QSR92"/>
      <c r="QSS92"/>
      <c r="QST92"/>
      <c r="QSU92"/>
      <c r="QSV92"/>
      <c r="QSW92"/>
      <c r="QSX92"/>
      <c r="QSY92"/>
      <c r="QSZ92"/>
      <c r="QTA92"/>
      <c r="QTB92"/>
      <c r="QTC92"/>
      <c r="QTD92"/>
      <c r="QTE92"/>
      <c r="QTF92"/>
      <c r="QTG92"/>
      <c r="QTH92"/>
      <c r="QTI92"/>
      <c r="QTJ92"/>
      <c r="QTK92"/>
      <c r="QTL92"/>
      <c r="QTM92"/>
      <c r="QTN92"/>
      <c r="QTO92"/>
      <c r="QTP92"/>
      <c r="QTQ92"/>
      <c r="QTR92"/>
      <c r="QTS92"/>
      <c r="QTT92"/>
      <c r="QTU92"/>
      <c r="QTV92"/>
      <c r="QTW92"/>
      <c r="QTX92"/>
      <c r="QTY92"/>
      <c r="QTZ92"/>
      <c r="QUA92"/>
      <c r="QUB92"/>
      <c r="QUC92"/>
      <c r="QUD92"/>
      <c r="QUE92"/>
      <c r="QUF92"/>
      <c r="QUG92"/>
      <c r="QUH92"/>
      <c r="QUI92"/>
      <c r="QUJ92"/>
      <c r="QUK92"/>
      <c r="QUL92"/>
      <c r="QUM92"/>
      <c r="QUN92"/>
      <c r="QUO92"/>
      <c r="QUP92"/>
      <c r="QUQ92"/>
      <c r="QUR92"/>
      <c r="QUS92"/>
      <c r="QUT92"/>
      <c r="QUU92"/>
      <c r="QUV92"/>
      <c r="QUW92"/>
      <c r="QUX92"/>
      <c r="QUY92"/>
      <c r="QUZ92"/>
      <c r="QVA92"/>
      <c r="QVB92"/>
      <c r="QVC92"/>
      <c r="QVD92"/>
      <c r="QVE92"/>
      <c r="QVF92"/>
      <c r="QVG92"/>
      <c r="QVH92"/>
      <c r="QVI92"/>
      <c r="QVJ92"/>
      <c r="QVK92"/>
      <c r="QVL92"/>
      <c r="QVM92"/>
      <c r="QVN92"/>
      <c r="QVO92"/>
      <c r="QVP92"/>
      <c r="QVQ92"/>
      <c r="QVR92"/>
      <c r="QVS92"/>
      <c r="QVT92"/>
      <c r="QVU92"/>
      <c r="QVV92"/>
      <c r="QVW92"/>
      <c r="QVX92"/>
      <c r="QVY92"/>
      <c r="QVZ92"/>
      <c r="QWA92"/>
      <c r="QWB92"/>
      <c r="QWC92"/>
      <c r="QWD92"/>
      <c r="QWE92"/>
      <c r="QWF92"/>
      <c r="QWG92"/>
      <c r="QWH92"/>
      <c r="QWI92"/>
      <c r="QWJ92"/>
      <c r="QWK92"/>
      <c r="QWL92"/>
      <c r="QWM92"/>
      <c r="QWN92"/>
      <c r="QWO92"/>
      <c r="QWP92"/>
      <c r="QWQ92"/>
      <c r="QWR92"/>
      <c r="QWS92"/>
      <c r="QWT92"/>
      <c r="QWU92"/>
      <c r="QWV92"/>
      <c r="QWW92"/>
      <c r="QWX92"/>
      <c r="QWY92"/>
      <c r="QWZ92"/>
      <c r="QXA92"/>
      <c r="QXB92"/>
      <c r="QXC92"/>
      <c r="QXD92"/>
      <c r="QXE92"/>
      <c r="QXF92"/>
      <c r="QXG92"/>
      <c r="QXH92"/>
      <c r="QXI92"/>
      <c r="QXJ92"/>
      <c r="QXK92"/>
      <c r="QXL92"/>
      <c r="QXM92"/>
      <c r="QXN92"/>
      <c r="QXO92"/>
      <c r="QXP92"/>
      <c r="QXQ92"/>
      <c r="QXR92"/>
      <c r="QXS92"/>
      <c r="QXT92"/>
      <c r="QXU92"/>
      <c r="QXV92"/>
      <c r="QXW92"/>
      <c r="QXX92"/>
      <c r="QXY92"/>
      <c r="QXZ92"/>
      <c r="QYA92"/>
      <c r="QYB92"/>
      <c r="QYC92"/>
      <c r="QYD92"/>
      <c r="QYE92"/>
      <c r="QYF92"/>
      <c r="QYG92"/>
      <c r="QYH92"/>
      <c r="QYI92"/>
      <c r="QYJ92"/>
      <c r="QYK92"/>
      <c r="QYL92"/>
      <c r="QYM92"/>
      <c r="QYN92"/>
      <c r="QYO92"/>
      <c r="QYP92"/>
      <c r="QYQ92"/>
      <c r="QYR92"/>
      <c r="QYS92"/>
      <c r="QYT92"/>
      <c r="QYU92"/>
      <c r="QYV92"/>
      <c r="QYW92"/>
      <c r="QYX92"/>
      <c r="QYY92"/>
      <c r="QYZ92"/>
      <c r="QZA92"/>
      <c r="QZB92"/>
      <c r="QZC92"/>
      <c r="QZD92"/>
      <c r="QZE92"/>
      <c r="QZF92"/>
      <c r="QZG92"/>
      <c r="QZH92"/>
      <c r="QZI92"/>
      <c r="QZJ92"/>
      <c r="QZK92"/>
      <c r="QZL92"/>
      <c r="QZM92"/>
      <c r="QZN92"/>
      <c r="QZO92"/>
      <c r="QZP92"/>
      <c r="QZQ92"/>
      <c r="QZR92"/>
      <c r="QZS92"/>
      <c r="QZT92"/>
      <c r="QZU92"/>
      <c r="QZV92"/>
      <c r="QZW92"/>
      <c r="QZX92"/>
      <c r="QZY92"/>
      <c r="QZZ92"/>
      <c r="RAA92"/>
      <c r="RAB92"/>
      <c r="RAC92"/>
      <c r="RAD92"/>
      <c r="RAE92"/>
      <c r="RAF92"/>
      <c r="RAG92"/>
      <c r="RAH92"/>
      <c r="RAI92"/>
      <c r="RAJ92"/>
      <c r="RAK92"/>
      <c r="RAL92"/>
      <c r="RAM92"/>
      <c r="RAN92"/>
      <c r="RAO92"/>
      <c r="RAP92"/>
      <c r="RAQ92"/>
      <c r="RAR92"/>
      <c r="RAS92"/>
      <c r="RAT92"/>
      <c r="RAU92"/>
      <c r="RAV92"/>
      <c r="RAW92"/>
      <c r="RAX92"/>
      <c r="RAY92"/>
      <c r="RAZ92"/>
      <c r="RBA92"/>
      <c r="RBB92"/>
      <c r="RBC92"/>
      <c r="RBD92"/>
      <c r="RBE92"/>
      <c r="RBF92"/>
      <c r="RBG92"/>
      <c r="RBH92"/>
      <c r="RBI92"/>
      <c r="RBJ92"/>
      <c r="RBK92"/>
      <c r="RBL92"/>
      <c r="RBM92"/>
      <c r="RBN92"/>
      <c r="RBO92"/>
      <c r="RBP92"/>
      <c r="RBQ92"/>
      <c r="RBR92"/>
      <c r="RBS92"/>
      <c r="RBT92"/>
      <c r="RBU92"/>
      <c r="RBV92"/>
      <c r="RBW92"/>
      <c r="RBX92"/>
      <c r="RBY92"/>
      <c r="RBZ92"/>
      <c r="RCA92"/>
      <c r="RCB92"/>
      <c r="RCC92"/>
      <c r="RCD92"/>
      <c r="RCE92"/>
      <c r="RCF92"/>
      <c r="RCG92"/>
      <c r="RCH92"/>
      <c r="RCI92"/>
      <c r="RCJ92"/>
      <c r="RCK92"/>
      <c r="RCL92"/>
      <c r="RCM92"/>
      <c r="RCN92"/>
      <c r="RCO92"/>
      <c r="RCP92"/>
      <c r="RCQ92"/>
      <c r="RCR92"/>
      <c r="RCS92"/>
      <c r="RCT92"/>
      <c r="RCU92"/>
      <c r="RCV92"/>
      <c r="RCW92"/>
      <c r="RCX92"/>
      <c r="RCY92"/>
      <c r="RCZ92"/>
      <c r="RDA92"/>
      <c r="RDB92"/>
      <c r="RDC92"/>
      <c r="RDD92"/>
      <c r="RDE92"/>
      <c r="RDF92"/>
      <c r="RDG92"/>
      <c r="RDH92"/>
      <c r="RDI92"/>
      <c r="RDJ92"/>
      <c r="RDK92"/>
      <c r="RDL92"/>
      <c r="RDM92"/>
      <c r="RDN92"/>
      <c r="RDO92"/>
      <c r="RDP92"/>
      <c r="RDQ92"/>
      <c r="RDR92"/>
      <c r="RDS92"/>
      <c r="RDT92"/>
      <c r="RDU92"/>
      <c r="RDV92"/>
      <c r="RDW92"/>
      <c r="RDX92"/>
      <c r="RDY92"/>
      <c r="RDZ92"/>
      <c r="REA92"/>
      <c r="REB92"/>
      <c r="REC92"/>
      <c r="RED92"/>
      <c r="REE92"/>
      <c r="REF92"/>
      <c r="REG92"/>
      <c r="REH92"/>
      <c r="REI92"/>
      <c r="REJ92"/>
      <c r="REK92"/>
      <c r="REL92"/>
      <c r="REM92"/>
      <c r="REN92"/>
      <c r="REO92"/>
      <c r="REP92"/>
      <c r="REQ92"/>
      <c r="RER92"/>
      <c r="RES92"/>
      <c r="RET92"/>
      <c r="REU92"/>
      <c r="REV92"/>
      <c r="REW92"/>
      <c r="REX92"/>
      <c r="REY92"/>
      <c r="REZ92"/>
      <c r="RFA92"/>
      <c r="RFB92"/>
      <c r="RFC92"/>
      <c r="RFD92"/>
      <c r="RFE92"/>
      <c r="RFF92"/>
      <c r="RFG92"/>
      <c r="RFH92"/>
      <c r="RFI92"/>
      <c r="RFJ92"/>
      <c r="RFK92"/>
      <c r="RFL92"/>
      <c r="RFM92"/>
      <c r="RFN92"/>
      <c r="RFO92"/>
      <c r="RFP92"/>
      <c r="RFQ92"/>
      <c r="RFR92"/>
      <c r="RFS92"/>
      <c r="RFT92"/>
      <c r="RFU92"/>
      <c r="RFV92"/>
      <c r="RFW92"/>
      <c r="RFX92"/>
      <c r="RFY92"/>
      <c r="RFZ92"/>
      <c r="RGA92"/>
      <c r="RGB92"/>
      <c r="RGC92"/>
      <c r="RGD92"/>
      <c r="RGE92"/>
      <c r="RGF92"/>
      <c r="RGG92"/>
      <c r="RGH92"/>
      <c r="RGI92"/>
      <c r="RGJ92"/>
      <c r="RGK92"/>
      <c r="RGL92"/>
      <c r="RGM92"/>
      <c r="RGN92"/>
      <c r="RGO92"/>
      <c r="RGP92"/>
      <c r="RGQ92"/>
      <c r="RGR92"/>
      <c r="RGS92"/>
      <c r="RGT92"/>
      <c r="RGU92"/>
      <c r="RGV92"/>
      <c r="RGW92"/>
      <c r="RGX92"/>
      <c r="RGY92"/>
      <c r="RGZ92"/>
      <c r="RHA92"/>
      <c r="RHB92"/>
      <c r="RHC92"/>
      <c r="RHD92"/>
      <c r="RHE92"/>
      <c r="RHF92"/>
      <c r="RHG92"/>
      <c r="RHH92"/>
      <c r="RHI92"/>
      <c r="RHJ92"/>
      <c r="RHK92"/>
      <c r="RHL92"/>
      <c r="RHM92"/>
      <c r="RHN92"/>
      <c r="RHO92"/>
      <c r="RHP92"/>
      <c r="RHQ92"/>
      <c r="RHR92"/>
      <c r="RHS92"/>
      <c r="RHT92"/>
      <c r="RHU92"/>
      <c r="RHV92"/>
      <c r="RHW92"/>
      <c r="RHX92"/>
      <c r="RHY92"/>
      <c r="RHZ92"/>
      <c r="RIA92"/>
      <c r="RIB92"/>
      <c r="RIC92"/>
      <c r="RID92"/>
      <c r="RIE92"/>
      <c r="RIF92"/>
      <c r="RIG92"/>
      <c r="RIH92"/>
      <c r="RII92"/>
      <c r="RIJ92"/>
      <c r="RIK92"/>
      <c r="RIL92"/>
      <c r="RIM92"/>
      <c r="RIN92"/>
      <c r="RIO92"/>
      <c r="RIP92"/>
      <c r="RIQ92"/>
      <c r="RIR92"/>
      <c r="RIS92"/>
      <c r="RIT92"/>
      <c r="RIU92"/>
      <c r="RIV92"/>
      <c r="RIW92"/>
      <c r="RIX92"/>
      <c r="RIY92"/>
      <c r="RIZ92"/>
      <c r="RJA92"/>
      <c r="RJB92"/>
      <c r="RJC92"/>
      <c r="RJD92"/>
      <c r="RJE92"/>
      <c r="RJF92"/>
      <c r="RJG92"/>
      <c r="RJH92"/>
      <c r="RJI92"/>
      <c r="RJJ92"/>
      <c r="RJK92"/>
      <c r="RJL92"/>
      <c r="RJM92"/>
      <c r="RJN92"/>
      <c r="RJO92"/>
      <c r="RJP92"/>
      <c r="RJQ92"/>
      <c r="RJR92"/>
      <c r="RJS92"/>
      <c r="RJT92"/>
      <c r="RJU92"/>
      <c r="RJV92"/>
      <c r="RJW92"/>
      <c r="RJX92"/>
      <c r="RJY92"/>
      <c r="RJZ92"/>
      <c r="RKA92"/>
      <c r="RKB92"/>
      <c r="RKC92"/>
      <c r="RKD92"/>
      <c r="RKE92"/>
      <c r="RKF92"/>
      <c r="RKG92"/>
      <c r="RKH92"/>
      <c r="RKI92"/>
      <c r="RKJ92"/>
      <c r="RKK92"/>
      <c r="RKL92"/>
      <c r="RKM92"/>
      <c r="RKN92"/>
      <c r="RKO92"/>
      <c r="RKP92"/>
      <c r="RKQ92"/>
      <c r="RKR92"/>
      <c r="RKS92"/>
      <c r="RKT92"/>
      <c r="RKU92"/>
      <c r="RKV92"/>
      <c r="RKW92"/>
      <c r="RKX92"/>
      <c r="RKY92"/>
      <c r="RKZ92"/>
      <c r="RLA92"/>
      <c r="RLB92"/>
      <c r="RLC92"/>
      <c r="RLD92"/>
      <c r="RLE92"/>
      <c r="RLF92"/>
      <c r="RLG92"/>
      <c r="RLH92"/>
      <c r="RLI92"/>
      <c r="RLJ92"/>
      <c r="RLK92"/>
      <c r="RLL92"/>
      <c r="RLM92"/>
      <c r="RLN92"/>
      <c r="RLO92"/>
      <c r="RLP92"/>
      <c r="RLQ92"/>
      <c r="RLR92"/>
      <c r="RLS92"/>
      <c r="RLT92"/>
      <c r="RLU92"/>
      <c r="RLV92"/>
      <c r="RLW92"/>
      <c r="RLX92"/>
      <c r="RLY92"/>
      <c r="RLZ92"/>
      <c r="RMA92"/>
      <c r="RMB92"/>
      <c r="RMC92"/>
      <c r="RMD92"/>
      <c r="RME92"/>
      <c r="RMF92"/>
      <c r="RMG92"/>
      <c r="RMH92"/>
      <c r="RMI92"/>
      <c r="RMJ92"/>
      <c r="RMK92"/>
      <c r="RML92"/>
      <c r="RMM92"/>
      <c r="RMN92"/>
      <c r="RMO92"/>
      <c r="RMP92"/>
      <c r="RMQ92"/>
      <c r="RMR92"/>
      <c r="RMS92"/>
      <c r="RMT92"/>
      <c r="RMU92"/>
      <c r="RMV92"/>
      <c r="RMW92"/>
      <c r="RMX92"/>
      <c r="RMY92"/>
      <c r="RMZ92"/>
      <c r="RNA92"/>
      <c r="RNB92"/>
      <c r="RNC92"/>
      <c r="RND92"/>
      <c r="RNE92"/>
      <c r="RNF92"/>
      <c r="RNG92"/>
      <c r="RNH92"/>
      <c r="RNI92"/>
      <c r="RNJ92"/>
      <c r="RNK92"/>
      <c r="RNL92"/>
      <c r="RNM92"/>
      <c r="RNN92"/>
      <c r="RNO92"/>
      <c r="RNP92"/>
      <c r="RNQ92"/>
      <c r="RNR92"/>
      <c r="RNS92"/>
      <c r="RNT92"/>
      <c r="RNU92"/>
      <c r="RNV92"/>
      <c r="RNW92"/>
      <c r="RNX92"/>
      <c r="RNY92"/>
      <c r="RNZ92"/>
      <c r="ROA92"/>
      <c r="ROB92"/>
      <c r="ROC92"/>
      <c r="ROD92"/>
      <c r="ROE92"/>
      <c r="ROF92"/>
      <c r="ROG92"/>
      <c r="ROH92"/>
      <c r="ROI92"/>
      <c r="ROJ92"/>
      <c r="ROK92"/>
      <c r="ROL92"/>
      <c r="ROM92"/>
      <c r="RON92"/>
      <c r="ROO92"/>
      <c r="ROP92"/>
      <c r="ROQ92"/>
      <c r="ROR92"/>
      <c r="ROS92"/>
      <c r="ROT92"/>
      <c r="ROU92"/>
      <c r="ROV92"/>
      <c r="ROW92"/>
      <c r="ROX92"/>
      <c r="ROY92"/>
      <c r="ROZ92"/>
      <c r="RPA92"/>
      <c r="RPB92"/>
      <c r="RPC92"/>
      <c r="RPD92"/>
      <c r="RPE92"/>
      <c r="RPF92"/>
      <c r="RPG92"/>
      <c r="RPH92"/>
      <c r="RPI92"/>
      <c r="RPJ92"/>
      <c r="RPK92"/>
      <c r="RPL92"/>
      <c r="RPM92"/>
      <c r="RPN92"/>
      <c r="RPO92"/>
      <c r="RPP92"/>
      <c r="RPQ92"/>
      <c r="RPR92"/>
      <c r="RPS92"/>
      <c r="RPT92"/>
      <c r="RPU92"/>
      <c r="RPV92"/>
      <c r="RPW92"/>
      <c r="RPX92"/>
      <c r="RPY92"/>
      <c r="RPZ92"/>
      <c r="RQA92"/>
      <c r="RQB92"/>
      <c r="RQC92"/>
      <c r="RQD92"/>
      <c r="RQE92"/>
      <c r="RQF92"/>
      <c r="RQG92"/>
      <c r="RQH92"/>
      <c r="RQI92"/>
      <c r="RQJ92"/>
      <c r="RQK92"/>
      <c r="RQL92"/>
      <c r="RQM92"/>
      <c r="RQN92"/>
      <c r="RQO92"/>
      <c r="RQP92"/>
      <c r="RQQ92"/>
      <c r="RQR92"/>
      <c r="RQS92"/>
      <c r="RQT92"/>
      <c r="RQU92"/>
      <c r="RQV92"/>
      <c r="RQW92"/>
      <c r="RQX92"/>
      <c r="RQY92"/>
      <c r="RQZ92"/>
      <c r="RRA92"/>
      <c r="RRB92"/>
      <c r="RRC92"/>
      <c r="RRD92"/>
      <c r="RRE92"/>
      <c r="RRF92"/>
      <c r="RRG92"/>
      <c r="RRH92"/>
      <c r="RRI92"/>
      <c r="RRJ92"/>
      <c r="RRK92"/>
      <c r="RRL92"/>
      <c r="RRM92"/>
      <c r="RRN92"/>
      <c r="RRO92"/>
      <c r="RRP92"/>
      <c r="RRQ92"/>
      <c r="RRR92"/>
      <c r="RRS92"/>
      <c r="RRT92"/>
      <c r="RRU92"/>
      <c r="RRV92"/>
      <c r="RRW92"/>
      <c r="RRX92"/>
      <c r="RRY92"/>
      <c r="RRZ92"/>
      <c r="RSA92"/>
      <c r="RSB92"/>
      <c r="RSC92"/>
      <c r="RSD92"/>
      <c r="RSE92"/>
      <c r="RSF92"/>
      <c r="RSG92"/>
      <c r="RSH92"/>
      <c r="RSI92"/>
      <c r="RSJ92"/>
      <c r="RSK92"/>
      <c r="RSL92"/>
      <c r="RSM92"/>
      <c r="RSN92"/>
      <c r="RSO92"/>
      <c r="RSP92"/>
      <c r="RSQ92"/>
      <c r="RSR92"/>
      <c r="RSS92"/>
      <c r="RST92"/>
      <c r="RSU92"/>
      <c r="RSV92"/>
      <c r="RSW92"/>
      <c r="RSX92"/>
      <c r="RSY92"/>
      <c r="RSZ92"/>
      <c r="RTA92"/>
      <c r="RTB92"/>
      <c r="RTC92"/>
      <c r="RTD92"/>
      <c r="RTE92"/>
      <c r="RTF92"/>
      <c r="RTG92"/>
      <c r="RTH92"/>
      <c r="RTI92"/>
      <c r="RTJ92"/>
      <c r="RTK92"/>
      <c r="RTL92"/>
      <c r="RTM92"/>
      <c r="RTN92"/>
      <c r="RTO92"/>
      <c r="RTP92"/>
      <c r="RTQ92"/>
      <c r="RTR92"/>
      <c r="RTS92"/>
      <c r="RTT92"/>
      <c r="RTU92"/>
      <c r="RTV92"/>
      <c r="RTW92"/>
      <c r="RTX92"/>
      <c r="RTY92"/>
      <c r="RTZ92"/>
      <c r="RUA92"/>
      <c r="RUB92"/>
      <c r="RUC92"/>
      <c r="RUD92"/>
      <c r="RUE92"/>
      <c r="RUF92"/>
      <c r="RUG92"/>
      <c r="RUH92"/>
      <c r="RUI92"/>
      <c r="RUJ92"/>
      <c r="RUK92"/>
      <c r="RUL92"/>
      <c r="RUM92"/>
      <c r="RUN92"/>
      <c r="RUO92"/>
      <c r="RUP92"/>
      <c r="RUQ92"/>
      <c r="RUR92"/>
      <c r="RUS92"/>
      <c r="RUT92"/>
      <c r="RUU92"/>
      <c r="RUV92"/>
      <c r="RUW92"/>
      <c r="RUX92"/>
      <c r="RUY92"/>
      <c r="RUZ92"/>
      <c r="RVA92"/>
      <c r="RVB92"/>
      <c r="RVC92"/>
      <c r="RVD92"/>
      <c r="RVE92"/>
      <c r="RVF92"/>
      <c r="RVG92"/>
      <c r="RVH92"/>
      <c r="RVI92"/>
      <c r="RVJ92"/>
      <c r="RVK92"/>
      <c r="RVL92"/>
      <c r="RVM92"/>
      <c r="RVN92"/>
      <c r="RVO92"/>
      <c r="RVP92"/>
      <c r="RVQ92"/>
      <c r="RVR92"/>
      <c r="RVS92"/>
      <c r="RVT92"/>
      <c r="RVU92"/>
      <c r="RVV92"/>
      <c r="RVW92"/>
      <c r="RVX92"/>
      <c r="RVY92"/>
      <c r="RVZ92"/>
      <c r="RWA92"/>
      <c r="RWB92"/>
      <c r="RWC92"/>
      <c r="RWD92"/>
      <c r="RWE92"/>
      <c r="RWF92"/>
      <c r="RWG92"/>
      <c r="RWH92"/>
      <c r="RWI92"/>
      <c r="RWJ92"/>
      <c r="RWK92"/>
      <c r="RWL92"/>
      <c r="RWM92"/>
      <c r="RWN92"/>
      <c r="RWO92"/>
      <c r="RWP92"/>
      <c r="RWQ92"/>
      <c r="RWR92"/>
      <c r="RWS92"/>
      <c r="RWT92"/>
      <c r="RWU92"/>
      <c r="RWV92"/>
      <c r="RWW92"/>
      <c r="RWX92"/>
      <c r="RWY92"/>
      <c r="RWZ92"/>
      <c r="RXA92"/>
      <c r="RXB92"/>
      <c r="RXC92"/>
      <c r="RXD92"/>
      <c r="RXE92"/>
      <c r="RXF92"/>
      <c r="RXG92"/>
      <c r="RXH92"/>
      <c r="RXI92"/>
      <c r="RXJ92"/>
      <c r="RXK92"/>
      <c r="RXL92"/>
      <c r="RXM92"/>
      <c r="RXN92"/>
      <c r="RXO92"/>
      <c r="RXP92"/>
      <c r="RXQ92"/>
      <c r="RXR92"/>
      <c r="RXS92"/>
      <c r="RXT92"/>
      <c r="RXU92"/>
      <c r="RXV92"/>
      <c r="RXW92"/>
      <c r="RXX92"/>
      <c r="RXY92"/>
      <c r="RXZ92"/>
      <c r="RYA92"/>
      <c r="RYB92"/>
      <c r="RYC92"/>
      <c r="RYD92"/>
      <c r="RYE92"/>
      <c r="RYF92"/>
      <c r="RYG92"/>
      <c r="RYH92"/>
      <c r="RYI92"/>
      <c r="RYJ92"/>
      <c r="RYK92"/>
      <c r="RYL92"/>
      <c r="RYM92"/>
      <c r="RYN92"/>
      <c r="RYO92"/>
      <c r="RYP92"/>
      <c r="RYQ92"/>
      <c r="RYR92"/>
      <c r="RYS92"/>
      <c r="RYT92"/>
      <c r="RYU92"/>
      <c r="RYV92"/>
      <c r="RYW92"/>
      <c r="RYX92"/>
      <c r="RYY92"/>
      <c r="RYZ92"/>
      <c r="RZA92"/>
      <c r="RZB92"/>
      <c r="RZC92"/>
      <c r="RZD92"/>
      <c r="RZE92"/>
      <c r="RZF92"/>
      <c r="RZG92"/>
      <c r="RZH92"/>
      <c r="RZI92"/>
      <c r="RZJ92"/>
      <c r="RZK92"/>
      <c r="RZL92"/>
      <c r="RZM92"/>
      <c r="RZN92"/>
      <c r="RZO92"/>
      <c r="RZP92"/>
      <c r="RZQ92"/>
      <c r="RZR92"/>
      <c r="RZS92"/>
      <c r="RZT92"/>
      <c r="RZU92"/>
      <c r="RZV92"/>
      <c r="RZW92"/>
      <c r="RZX92"/>
      <c r="RZY92"/>
      <c r="RZZ92"/>
      <c r="SAA92"/>
      <c r="SAB92"/>
      <c r="SAC92"/>
      <c r="SAD92"/>
      <c r="SAE92"/>
      <c r="SAF92"/>
      <c r="SAG92"/>
      <c r="SAH92"/>
      <c r="SAI92"/>
      <c r="SAJ92"/>
      <c r="SAK92"/>
      <c r="SAL92"/>
      <c r="SAM92"/>
      <c r="SAN92"/>
      <c r="SAO92"/>
      <c r="SAP92"/>
      <c r="SAQ92"/>
      <c r="SAR92"/>
      <c r="SAS92"/>
      <c r="SAT92"/>
      <c r="SAU92"/>
      <c r="SAV92"/>
      <c r="SAW92"/>
      <c r="SAX92"/>
      <c r="SAY92"/>
      <c r="SAZ92"/>
      <c r="SBA92"/>
      <c r="SBB92"/>
      <c r="SBC92"/>
      <c r="SBD92"/>
      <c r="SBE92"/>
      <c r="SBF92"/>
      <c r="SBG92"/>
      <c r="SBH92"/>
      <c r="SBI92"/>
      <c r="SBJ92"/>
      <c r="SBK92"/>
      <c r="SBL92"/>
      <c r="SBM92"/>
      <c r="SBN92"/>
      <c r="SBO92"/>
      <c r="SBP92"/>
      <c r="SBQ92"/>
      <c r="SBR92"/>
      <c r="SBS92"/>
      <c r="SBT92"/>
      <c r="SBU92"/>
      <c r="SBV92"/>
      <c r="SBW92"/>
      <c r="SBX92"/>
      <c r="SBY92"/>
      <c r="SBZ92"/>
      <c r="SCA92"/>
      <c r="SCB92"/>
      <c r="SCC92"/>
      <c r="SCD92"/>
      <c r="SCE92"/>
      <c r="SCF92"/>
      <c r="SCG92"/>
      <c r="SCH92"/>
      <c r="SCI92"/>
      <c r="SCJ92"/>
      <c r="SCK92"/>
      <c r="SCL92"/>
      <c r="SCM92"/>
      <c r="SCN92"/>
      <c r="SCO92"/>
      <c r="SCP92"/>
      <c r="SCQ92"/>
      <c r="SCR92"/>
      <c r="SCS92"/>
      <c r="SCT92"/>
      <c r="SCU92"/>
      <c r="SCV92"/>
      <c r="SCW92"/>
      <c r="SCX92"/>
      <c r="SCY92"/>
      <c r="SCZ92"/>
      <c r="SDA92"/>
      <c r="SDB92"/>
      <c r="SDC92"/>
      <c r="SDD92"/>
      <c r="SDE92"/>
      <c r="SDF92"/>
      <c r="SDG92"/>
      <c r="SDH92"/>
      <c r="SDI92"/>
      <c r="SDJ92"/>
      <c r="SDK92"/>
      <c r="SDL92"/>
      <c r="SDM92"/>
      <c r="SDN92"/>
      <c r="SDO92"/>
      <c r="SDP92"/>
      <c r="SDQ92"/>
      <c r="SDR92"/>
      <c r="SDS92"/>
      <c r="SDT92"/>
      <c r="SDU92"/>
      <c r="SDV92"/>
      <c r="SDW92"/>
      <c r="SDX92"/>
      <c r="SDY92"/>
      <c r="SDZ92"/>
      <c r="SEA92"/>
      <c r="SEB92"/>
      <c r="SEC92"/>
      <c r="SED92"/>
      <c r="SEE92"/>
      <c r="SEF92"/>
      <c r="SEG92"/>
      <c r="SEH92"/>
      <c r="SEI92"/>
      <c r="SEJ92"/>
      <c r="SEK92"/>
      <c r="SEL92"/>
      <c r="SEM92"/>
      <c r="SEN92"/>
      <c r="SEO92"/>
      <c r="SEP92"/>
      <c r="SEQ92"/>
      <c r="SER92"/>
      <c r="SES92"/>
      <c r="SET92"/>
      <c r="SEU92"/>
      <c r="SEV92"/>
      <c r="SEW92"/>
      <c r="SEX92"/>
      <c r="SEY92"/>
      <c r="SEZ92"/>
      <c r="SFA92"/>
      <c r="SFB92"/>
      <c r="SFC92"/>
      <c r="SFD92"/>
      <c r="SFE92"/>
      <c r="SFF92"/>
      <c r="SFG92"/>
      <c r="SFH92"/>
      <c r="SFI92"/>
      <c r="SFJ92"/>
      <c r="SFK92"/>
      <c r="SFL92"/>
      <c r="SFM92"/>
      <c r="SFN92"/>
      <c r="SFO92"/>
      <c r="SFP92"/>
      <c r="SFQ92"/>
      <c r="SFR92"/>
      <c r="SFS92"/>
      <c r="SFT92"/>
      <c r="SFU92"/>
      <c r="SFV92"/>
      <c r="SFW92"/>
      <c r="SFX92"/>
      <c r="SFY92"/>
      <c r="SFZ92"/>
      <c r="SGA92"/>
      <c r="SGB92"/>
      <c r="SGC92"/>
      <c r="SGD92"/>
      <c r="SGE92"/>
      <c r="SGF92"/>
      <c r="SGG92"/>
      <c r="SGH92"/>
      <c r="SGI92"/>
      <c r="SGJ92"/>
      <c r="SGK92"/>
      <c r="SGL92"/>
      <c r="SGM92"/>
      <c r="SGN92"/>
      <c r="SGO92"/>
      <c r="SGP92"/>
      <c r="SGQ92"/>
      <c r="SGR92"/>
      <c r="SGS92"/>
      <c r="SGT92"/>
      <c r="SGU92"/>
      <c r="SGV92"/>
      <c r="SGW92"/>
      <c r="SGX92"/>
      <c r="SGY92"/>
      <c r="SGZ92"/>
      <c r="SHA92"/>
      <c r="SHB92"/>
      <c r="SHC92"/>
      <c r="SHD92"/>
      <c r="SHE92"/>
      <c r="SHF92"/>
      <c r="SHG92"/>
      <c r="SHH92"/>
      <c r="SHI92"/>
      <c r="SHJ92"/>
      <c r="SHK92"/>
      <c r="SHL92"/>
      <c r="SHM92"/>
      <c r="SHN92"/>
      <c r="SHO92"/>
      <c r="SHP92"/>
      <c r="SHQ92"/>
      <c r="SHR92"/>
      <c r="SHS92"/>
      <c r="SHT92"/>
      <c r="SHU92"/>
      <c r="SHV92"/>
      <c r="SHW92"/>
      <c r="SHX92"/>
      <c r="SHY92"/>
      <c r="SHZ92"/>
      <c r="SIA92"/>
      <c r="SIB92"/>
      <c r="SIC92"/>
      <c r="SID92"/>
      <c r="SIE92"/>
      <c r="SIF92"/>
      <c r="SIG92"/>
      <c r="SIH92"/>
      <c r="SII92"/>
      <c r="SIJ92"/>
      <c r="SIK92"/>
      <c r="SIL92"/>
      <c r="SIM92"/>
      <c r="SIN92"/>
      <c r="SIO92"/>
      <c r="SIP92"/>
      <c r="SIQ92"/>
      <c r="SIR92"/>
      <c r="SIS92"/>
      <c r="SIT92"/>
      <c r="SIU92"/>
      <c r="SIV92"/>
      <c r="SIW92"/>
      <c r="SIX92"/>
      <c r="SIY92"/>
      <c r="SIZ92"/>
      <c r="SJA92"/>
      <c r="SJB92"/>
      <c r="SJC92"/>
      <c r="SJD92"/>
      <c r="SJE92"/>
      <c r="SJF92"/>
      <c r="SJG92"/>
      <c r="SJH92"/>
      <c r="SJI92"/>
      <c r="SJJ92"/>
      <c r="SJK92"/>
      <c r="SJL92"/>
      <c r="SJM92"/>
      <c r="SJN92"/>
      <c r="SJO92"/>
      <c r="SJP92"/>
      <c r="SJQ92"/>
      <c r="SJR92"/>
      <c r="SJS92"/>
      <c r="SJT92"/>
      <c r="SJU92"/>
      <c r="SJV92"/>
      <c r="SJW92"/>
      <c r="SJX92"/>
      <c r="SJY92"/>
      <c r="SJZ92"/>
      <c r="SKA92"/>
      <c r="SKB92"/>
      <c r="SKC92"/>
      <c r="SKD92"/>
      <c r="SKE92"/>
      <c r="SKF92"/>
      <c r="SKG92"/>
      <c r="SKH92"/>
      <c r="SKI92"/>
      <c r="SKJ92"/>
      <c r="SKK92"/>
      <c r="SKL92"/>
      <c r="SKM92"/>
      <c r="SKN92"/>
      <c r="SKO92"/>
      <c r="SKP92"/>
      <c r="SKQ92"/>
      <c r="SKR92"/>
      <c r="SKS92"/>
      <c r="SKT92"/>
      <c r="SKU92"/>
      <c r="SKV92"/>
      <c r="SKW92"/>
      <c r="SKX92"/>
      <c r="SKY92"/>
      <c r="SKZ92"/>
      <c r="SLA92"/>
      <c r="SLB92"/>
      <c r="SLC92"/>
      <c r="SLD92"/>
      <c r="SLE92"/>
      <c r="SLF92"/>
      <c r="SLG92"/>
      <c r="SLH92"/>
      <c r="SLI92"/>
      <c r="SLJ92"/>
      <c r="SLK92"/>
      <c r="SLL92"/>
      <c r="SLM92"/>
      <c r="SLN92"/>
      <c r="SLO92"/>
      <c r="SLP92"/>
      <c r="SLQ92"/>
      <c r="SLR92"/>
      <c r="SLS92"/>
      <c r="SLT92"/>
      <c r="SLU92"/>
      <c r="SLV92"/>
      <c r="SLW92"/>
      <c r="SLX92"/>
      <c r="SLY92"/>
      <c r="SLZ92"/>
      <c r="SMA92"/>
      <c r="SMB92"/>
      <c r="SMC92"/>
      <c r="SMD92"/>
      <c r="SME92"/>
      <c r="SMF92"/>
      <c r="SMG92"/>
      <c r="SMH92"/>
      <c r="SMI92"/>
      <c r="SMJ92"/>
      <c r="SMK92"/>
      <c r="SML92"/>
      <c r="SMM92"/>
      <c r="SMN92"/>
      <c r="SMO92"/>
      <c r="SMP92"/>
      <c r="SMQ92"/>
      <c r="SMR92"/>
      <c r="SMS92"/>
      <c r="SMT92"/>
      <c r="SMU92"/>
      <c r="SMV92"/>
      <c r="SMW92"/>
      <c r="SMX92"/>
      <c r="SMY92"/>
      <c r="SMZ92"/>
      <c r="SNA92"/>
      <c r="SNB92"/>
      <c r="SNC92"/>
      <c r="SND92"/>
      <c r="SNE92"/>
      <c r="SNF92"/>
      <c r="SNG92"/>
      <c r="SNH92"/>
      <c r="SNI92"/>
      <c r="SNJ92"/>
      <c r="SNK92"/>
      <c r="SNL92"/>
      <c r="SNM92"/>
      <c r="SNN92"/>
      <c r="SNO92"/>
      <c r="SNP92"/>
      <c r="SNQ92"/>
      <c r="SNR92"/>
      <c r="SNS92"/>
      <c r="SNT92"/>
      <c r="SNU92"/>
      <c r="SNV92"/>
      <c r="SNW92"/>
      <c r="SNX92"/>
      <c r="SNY92"/>
      <c r="SNZ92"/>
      <c r="SOA92"/>
      <c r="SOB92"/>
      <c r="SOC92"/>
      <c r="SOD92"/>
      <c r="SOE92"/>
      <c r="SOF92"/>
      <c r="SOG92"/>
      <c r="SOH92"/>
      <c r="SOI92"/>
      <c r="SOJ92"/>
      <c r="SOK92"/>
      <c r="SOL92"/>
      <c r="SOM92"/>
      <c r="SON92"/>
      <c r="SOO92"/>
      <c r="SOP92"/>
      <c r="SOQ92"/>
      <c r="SOR92"/>
      <c r="SOS92"/>
      <c r="SOT92"/>
      <c r="SOU92"/>
      <c r="SOV92"/>
      <c r="SOW92"/>
      <c r="SOX92"/>
      <c r="SOY92"/>
      <c r="SOZ92"/>
      <c r="SPA92"/>
      <c r="SPB92"/>
      <c r="SPC92"/>
      <c r="SPD92"/>
      <c r="SPE92"/>
      <c r="SPF92"/>
      <c r="SPG92"/>
      <c r="SPH92"/>
      <c r="SPI92"/>
      <c r="SPJ92"/>
      <c r="SPK92"/>
      <c r="SPL92"/>
      <c r="SPM92"/>
      <c r="SPN92"/>
      <c r="SPO92"/>
      <c r="SPP92"/>
      <c r="SPQ92"/>
      <c r="SPR92"/>
      <c r="SPS92"/>
      <c r="SPT92"/>
      <c r="SPU92"/>
      <c r="SPV92"/>
      <c r="SPW92"/>
      <c r="SPX92"/>
      <c r="SPY92"/>
      <c r="SPZ92"/>
      <c r="SQA92"/>
      <c r="SQB92"/>
      <c r="SQC92"/>
      <c r="SQD92"/>
      <c r="SQE92"/>
      <c r="SQF92"/>
      <c r="SQG92"/>
      <c r="SQH92"/>
      <c r="SQI92"/>
      <c r="SQJ92"/>
      <c r="SQK92"/>
      <c r="SQL92"/>
      <c r="SQM92"/>
      <c r="SQN92"/>
      <c r="SQO92"/>
      <c r="SQP92"/>
      <c r="SQQ92"/>
      <c r="SQR92"/>
      <c r="SQS92"/>
      <c r="SQT92"/>
      <c r="SQU92"/>
      <c r="SQV92"/>
      <c r="SQW92"/>
      <c r="SQX92"/>
      <c r="SQY92"/>
      <c r="SQZ92"/>
      <c r="SRA92"/>
      <c r="SRB92"/>
      <c r="SRC92"/>
      <c r="SRD92"/>
      <c r="SRE92"/>
      <c r="SRF92"/>
      <c r="SRG92"/>
      <c r="SRH92"/>
      <c r="SRI92"/>
      <c r="SRJ92"/>
      <c r="SRK92"/>
      <c r="SRL92"/>
      <c r="SRM92"/>
      <c r="SRN92"/>
      <c r="SRO92"/>
      <c r="SRP92"/>
      <c r="SRQ92"/>
      <c r="SRR92"/>
      <c r="SRS92"/>
      <c r="SRT92"/>
      <c r="SRU92"/>
      <c r="SRV92"/>
      <c r="SRW92"/>
      <c r="SRX92"/>
      <c r="SRY92"/>
      <c r="SRZ92"/>
      <c r="SSA92"/>
      <c r="SSB92"/>
      <c r="SSC92"/>
      <c r="SSD92"/>
      <c r="SSE92"/>
      <c r="SSF92"/>
      <c r="SSG92"/>
      <c r="SSH92"/>
      <c r="SSI92"/>
      <c r="SSJ92"/>
      <c r="SSK92"/>
      <c r="SSL92"/>
      <c r="SSM92"/>
      <c r="SSN92"/>
      <c r="SSO92"/>
      <c r="SSP92"/>
      <c r="SSQ92"/>
      <c r="SSR92"/>
      <c r="SSS92"/>
      <c r="SST92"/>
      <c r="SSU92"/>
      <c r="SSV92"/>
      <c r="SSW92"/>
      <c r="SSX92"/>
      <c r="SSY92"/>
      <c r="SSZ92"/>
      <c r="STA92"/>
      <c r="STB92"/>
      <c r="STC92"/>
      <c r="STD92"/>
      <c r="STE92"/>
      <c r="STF92"/>
      <c r="STG92"/>
      <c r="STH92"/>
      <c r="STI92"/>
      <c r="STJ92"/>
      <c r="STK92"/>
      <c r="STL92"/>
      <c r="STM92"/>
      <c r="STN92"/>
      <c r="STO92"/>
      <c r="STP92"/>
      <c r="STQ92"/>
      <c r="STR92"/>
      <c r="STS92"/>
      <c r="STT92"/>
      <c r="STU92"/>
      <c r="STV92"/>
      <c r="STW92"/>
      <c r="STX92"/>
      <c r="STY92"/>
      <c r="STZ92"/>
      <c r="SUA92"/>
      <c r="SUB92"/>
      <c r="SUC92"/>
      <c r="SUD92"/>
      <c r="SUE92"/>
      <c r="SUF92"/>
      <c r="SUG92"/>
      <c r="SUH92"/>
      <c r="SUI92"/>
      <c r="SUJ92"/>
      <c r="SUK92"/>
      <c r="SUL92"/>
      <c r="SUM92"/>
      <c r="SUN92"/>
      <c r="SUO92"/>
      <c r="SUP92"/>
      <c r="SUQ92"/>
      <c r="SUR92"/>
      <c r="SUS92"/>
      <c r="SUT92"/>
      <c r="SUU92"/>
      <c r="SUV92"/>
      <c r="SUW92"/>
      <c r="SUX92"/>
      <c r="SUY92"/>
      <c r="SUZ92"/>
      <c r="SVA92"/>
      <c r="SVB92"/>
      <c r="SVC92"/>
      <c r="SVD92"/>
      <c r="SVE92"/>
      <c r="SVF92"/>
      <c r="SVG92"/>
      <c r="SVH92"/>
      <c r="SVI92"/>
      <c r="SVJ92"/>
      <c r="SVK92"/>
      <c r="SVL92"/>
      <c r="SVM92"/>
      <c r="SVN92"/>
      <c r="SVO92"/>
      <c r="SVP92"/>
      <c r="SVQ92"/>
      <c r="SVR92"/>
      <c r="SVS92"/>
      <c r="SVT92"/>
      <c r="SVU92"/>
      <c r="SVV92"/>
      <c r="SVW92"/>
      <c r="SVX92"/>
      <c r="SVY92"/>
      <c r="SVZ92"/>
      <c r="SWA92"/>
      <c r="SWB92"/>
      <c r="SWC92"/>
      <c r="SWD92"/>
      <c r="SWE92"/>
      <c r="SWF92"/>
      <c r="SWG92"/>
      <c r="SWH92"/>
      <c r="SWI92"/>
      <c r="SWJ92"/>
      <c r="SWK92"/>
      <c r="SWL92"/>
      <c r="SWM92"/>
      <c r="SWN92"/>
      <c r="SWO92"/>
      <c r="SWP92"/>
      <c r="SWQ92"/>
      <c r="SWR92"/>
      <c r="SWS92"/>
      <c r="SWT92"/>
      <c r="SWU92"/>
      <c r="SWV92"/>
      <c r="SWW92"/>
      <c r="SWX92"/>
      <c r="SWY92"/>
      <c r="SWZ92"/>
      <c r="SXA92"/>
      <c r="SXB92"/>
      <c r="SXC92"/>
      <c r="SXD92"/>
      <c r="SXE92"/>
      <c r="SXF92"/>
      <c r="SXG92"/>
      <c r="SXH92"/>
      <c r="SXI92"/>
      <c r="SXJ92"/>
      <c r="SXK92"/>
      <c r="SXL92"/>
      <c r="SXM92"/>
      <c r="SXN92"/>
      <c r="SXO92"/>
      <c r="SXP92"/>
      <c r="SXQ92"/>
      <c r="SXR92"/>
      <c r="SXS92"/>
      <c r="SXT92"/>
      <c r="SXU92"/>
      <c r="SXV92"/>
      <c r="SXW92"/>
      <c r="SXX92"/>
      <c r="SXY92"/>
      <c r="SXZ92"/>
      <c r="SYA92"/>
      <c r="SYB92"/>
      <c r="SYC92"/>
      <c r="SYD92"/>
      <c r="SYE92"/>
      <c r="SYF92"/>
      <c r="SYG92"/>
      <c r="SYH92"/>
      <c r="SYI92"/>
      <c r="SYJ92"/>
      <c r="SYK92"/>
      <c r="SYL92"/>
      <c r="SYM92"/>
      <c r="SYN92"/>
      <c r="SYO92"/>
      <c r="SYP92"/>
      <c r="SYQ92"/>
      <c r="SYR92"/>
      <c r="SYS92"/>
      <c r="SYT92"/>
      <c r="SYU92"/>
      <c r="SYV92"/>
      <c r="SYW92"/>
      <c r="SYX92"/>
      <c r="SYY92"/>
      <c r="SYZ92"/>
      <c r="SZA92"/>
      <c r="SZB92"/>
      <c r="SZC92"/>
      <c r="SZD92"/>
      <c r="SZE92"/>
      <c r="SZF92"/>
      <c r="SZG92"/>
      <c r="SZH92"/>
      <c r="SZI92"/>
      <c r="SZJ92"/>
      <c r="SZK92"/>
      <c r="SZL92"/>
      <c r="SZM92"/>
      <c r="SZN92"/>
      <c r="SZO92"/>
      <c r="SZP92"/>
      <c r="SZQ92"/>
      <c r="SZR92"/>
      <c r="SZS92"/>
      <c r="SZT92"/>
      <c r="SZU92"/>
      <c r="SZV92"/>
      <c r="SZW92"/>
      <c r="SZX92"/>
      <c r="SZY92"/>
      <c r="SZZ92"/>
      <c r="TAA92"/>
      <c r="TAB92"/>
      <c r="TAC92"/>
      <c r="TAD92"/>
      <c r="TAE92"/>
      <c r="TAF92"/>
      <c r="TAG92"/>
      <c r="TAH92"/>
      <c r="TAI92"/>
      <c r="TAJ92"/>
      <c r="TAK92"/>
      <c r="TAL92"/>
      <c r="TAM92"/>
      <c r="TAN92"/>
      <c r="TAO92"/>
      <c r="TAP92"/>
      <c r="TAQ92"/>
      <c r="TAR92"/>
      <c r="TAS92"/>
      <c r="TAT92"/>
      <c r="TAU92"/>
      <c r="TAV92"/>
      <c r="TAW92"/>
      <c r="TAX92"/>
      <c r="TAY92"/>
      <c r="TAZ92"/>
      <c r="TBA92"/>
      <c r="TBB92"/>
      <c r="TBC92"/>
      <c r="TBD92"/>
      <c r="TBE92"/>
      <c r="TBF92"/>
      <c r="TBG92"/>
      <c r="TBH92"/>
      <c r="TBI92"/>
      <c r="TBJ92"/>
      <c r="TBK92"/>
      <c r="TBL92"/>
      <c r="TBM92"/>
      <c r="TBN92"/>
      <c r="TBO92"/>
      <c r="TBP92"/>
      <c r="TBQ92"/>
      <c r="TBR92"/>
      <c r="TBS92"/>
      <c r="TBT92"/>
      <c r="TBU92"/>
      <c r="TBV92"/>
      <c r="TBW92"/>
      <c r="TBX92"/>
      <c r="TBY92"/>
      <c r="TBZ92"/>
      <c r="TCA92"/>
      <c r="TCB92"/>
      <c r="TCC92"/>
      <c r="TCD92"/>
      <c r="TCE92"/>
      <c r="TCF92"/>
      <c r="TCG92"/>
      <c r="TCH92"/>
      <c r="TCI92"/>
      <c r="TCJ92"/>
      <c r="TCK92"/>
      <c r="TCL92"/>
      <c r="TCM92"/>
      <c r="TCN92"/>
      <c r="TCO92"/>
      <c r="TCP92"/>
      <c r="TCQ92"/>
      <c r="TCR92"/>
      <c r="TCS92"/>
      <c r="TCT92"/>
      <c r="TCU92"/>
      <c r="TCV92"/>
      <c r="TCW92"/>
      <c r="TCX92"/>
      <c r="TCY92"/>
      <c r="TCZ92"/>
      <c r="TDA92"/>
      <c r="TDB92"/>
      <c r="TDC92"/>
      <c r="TDD92"/>
      <c r="TDE92"/>
      <c r="TDF92"/>
      <c r="TDG92"/>
      <c r="TDH92"/>
      <c r="TDI92"/>
      <c r="TDJ92"/>
      <c r="TDK92"/>
      <c r="TDL92"/>
      <c r="TDM92"/>
      <c r="TDN92"/>
      <c r="TDO92"/>
      <c r="TDP92"/>
      <c r="TDQ92"/>
      <c r="TDR92"/>
      <c r="TDS92"/>
      <c r="TDT92"/>
      <c r="TDU92"/>
      <c r="TDV92"/>
      <c r="TDW92"/>
      <c r="TDX92"/>
      <c r="TDY92"/>
      <c r="TDZ92"/>
      <c r="TEA92"/>
      <c r="TEB92"/>
      <c r="TEC92"/>
      <c r="TED92"/>
      <c r="TEE92"/>
      <c r="TEF92"/>
      <c r="TEG92"/>
      <c r="TEH92"/>
      <c r="TEI92"/>
      <c r="TEJ92"/>
      <c r="TEK92"/>
      <c r="TEL92"/>
      <c r="TEM92"/>
      <c r="TEN92"/>
      <c r="TEO92"/>
      <c r="TEP92"/>
      <c r="TEQ92"/>
      <c r="TER92"/>
      <c r="TES92"/>
      <c r="TET92"/>
      <c r="TEU92"/>
      <c r="TEV92"/>
      <c r="TEW92"/>
      <c r="TEX92"/>
      <c r="TEY92"/>
      <c r="TEZ92"/>
      <c r="TFA92"/>
      <c r="TFB92"/>
      <c r="TFC92"/>
      <c r="TFD92"/>
      <c r="TFE92"/>
      <c r="TFF92"/>
      <c r="TFG92"/>
      <c r="TFH92"/>
      <c r="TFI92"/>
      <c r="TFJ92"/>
      <c r="TFK92"/>
      <c r="TFL92"/>
      <c r="TFM92"/>
      <c r="TFN92"/>
      <c r="TFO92"/>
      <c r="TFP92"/>
      <c r="TFQ92"/>
      <c r="TFR92"/>
      <c r="TFS92"/>
      <c r="TFT92"/>
      <c r="TFU92"/>
      <c r="TFV92"/>
      <c r="TFW92"/>
      <c r="TFX92"/>
      <c r="TFY92"/>
      <c r="TFZ92"/>
      <c r="TGA92"/>
      <c r="TGB92"/>
      <c r="TGC92"/>
      <c r="TGD92"/>
      <c r="TGE92"/>
      <c r="TGF92"/>
      <c r="TGG92"/>
      <c r="TGH92"/>
      <c r="TGI92"/>
      <c r="TGJ92"/>
      <c r="TGK92"/>
      <c r="TGL92"/>
      <c r="TGM92"/>
      <c r="TGN92"/>
      <c r="TGO92"/>
      <c r="TGP92"/>
      <c r="TGQ92"/>
      <c r="TGR92"/>
      <c r="TGS92"/>
      <c r="TGT92"/>
      <c r="TGU92"/>
      <c r="TGV92"/>
      <c r="TGW92"/>
      <c r="TGX92"/>
      <c r="TGY92"/>
      <c r="TGZ92"/>
      <c r="THA92"/>
      <c r="THB92"/>
      <c r="THC92"/>
      <c r="THD92"/>
      <c r="THE92"/>
      <c r="THF92"/>
      <c r="THG92"/>
      <c r="THH92"/>
      <c r="THI92"/>
      <c r="THJ92"/>
      <c r="THK92"/>
      <c r="THL92"/>
      <c r="THM92"/>
      <c r="THN92"/>
      <c r="THO92"/>
      <c r="THP92"/>
      <c r="THQ92"/>
      <c r="THR92"/>
      <c r="THS92"/>
      <c r="THT92"/>
      <c r="THU92"/>
      <c r="THV92"/>
      <c r="THW92"/>
      <c r="THX92"/>
      <c r="THY92"/>
      <c r="THZ92"/>
      <c r="TIA92"/>
      <c r="TIB92"/>
      <c r="TIC92"/>
      <c r="TID92"/>
      <c r="TIE92"/>
      <c r="TIF92"/>
      <c r="TIG92"/>
      <c r="TIH92"/>
      <c r="TII92"/>
      <c r="TIJ92"/>
      <c r="TIK92"/>
      <c r="TIL92"/>
      <c r="TIM92"/>
      <c r="TIN92"/>
      <c r="TIO92"/>
      <c r="TIP92"/>
      <c r="TIQ92"/>
      <c r="TIR92"/>
      <c r="TIS92"/>
      <c r="TIT92"/>
      <c r="TIU92"/>
      <c r="TIV92"/>
      <c r="TIW92"/>
      <c r="TIX92"/>
      <c r="TIY92"/>
      <c r="TIZ92"/>
      <c r="TJA92"/>
      <c r="TJB92"/>
      <c r="TJC92"/>
      <c r="TJD92"/>
      <c r="TJE92"/>
      <c r="TJF92"/>
      <c r="TJG92"/>
      <c r="TJH92"/>
      <c r="TJI92"/>
      <c r="TJJ92"/>
      <c r="TJK92"/>
      <c r="TJL92"/>
      <c r="TJM92"/>
      <c r="TJN92"/>
      <c r="TJO92"/>
      <c r="TJP92"/>
      <c r="TJQ92"/>
      <c r="TJR92"/>
      <c r="TJS92"/>
      <c r="TJT92"/>
      <c r="TJU92"/>
      <c r="TJV92"/>
      <c r="TJW92"/>
      <c r="TJX92"/>
      <c r="TJY92"/>
      <c r="TJZ92"/>
      <c r="TKA92"/>
      <c r="TKB92"/>
      <c r="TKC92"/>
      <c r="TKD92"/>
      <c r="TKE92"/>
      <c r="TKF92"/>
      <c r="TKG92"/>
      <c r="TKH92"/>
      <c r="TKI92"/>
      <c r="TKJ92"/>
      <c r="TKK92"/>
      <c r="TKL92"/>
      <c r="TKM92"/>
      <c r="TKN92"/>
      <c r="TKO92"/>
      <c r="TKP92"/>
      <c r="TKQ92"/>
      <c r="TKR92"/>
      <c r="TKS92"/>
      <c r="TKT92"/>
      <c r="TKU92"/>
      <c r="TKV92"/>
      <c r="TKW92"/>
      <c r="TKX92"/>
      <c r="TKY92"/>
      <c r="TKZ92"/>
      <c r="TLA92"/>
      <c r="TLB92"/>
      <c r="TLC92"/>
      <c r="TLD92"/>
      <c r="TLE92"/>
      <c r="TLF92"/>
      <c r="TLG92"/>
      <c r="TLH92"/>
      <c r="TLI92"/>
      <c r="TLJ92"/>
      <c r="TLK92"/>
      <c r="TLL92"/>
      <c r="TLM92"/>
      <c r="TLN92"/>
      <c r="TLO92"/>
      <c r="TLP92"/>
      <c r="TLQ92"/>
      <c r="TLR92"/>
      <c r="TLS92"/>
      <c r="TLT92"/>
      <c r="TLU92"/>
      <c r="TLV92"/>
      <c r="TLW92"/>
      <c r="TLX92"/>
      <c r="TLY92"/>
      <c r="TLZ92"/>
      <c r="TMA92"/>
      <c r="TMB92"/>
      <c r="TMC92"/>
      <c r="TMD92"/>
      <c r="TME92"/>
      <c r="TMF92"/>
      <c r="TMG92"/>
      <c r="TMH92"/>
      <c r="TMI92"/>
      <c r="TMJ92"/>
      <c r="TMK92"/>
      <c r="TML92"/>
      <c r="TMM92"/>
      <c r="TMN92"/>
      <c r="TMO92"/>
      <c r="TMP92"/>
      <c r="TMQ92"/>
      <c r="TMR92"/>
      <c r="TMS92"/>
      <c r="TMT92"/>
      <c r="TMU92"/>
      <c r="TMV92"/>
      <c r="TMW92"/>
      <c r="TMX92"/>
      <c r="TMY92"/>
      <c r="TMZ92"/>
      <c r="TNA92"/>
      <c r="TNB92"/>
      <c r="TNC92"/>
      <c r="TND92"/>
      <c r="TNE92"/>
      <c r="TNF92"/>
      <c r="TNG92"/>
      <c r="TNH92"/>
      <c r="TNI92"/>
      <c r="TNJ92"/>
      <c r="TNK92"/>
      <c r="TNL92"/>
      <c r="TNM92"/>
      <c r="TNN92"/>
      <c r="TNO92"/>
      <c r="TNP92"/>
      <c r="TNQ92"/>
      <c r="TNR92"/>
      <c r="TNS92"/>
      <c r="TNT92"/>
      <c r="TNU92"/>
      <c r="TNV92"/>
      <c r="TNW92"/>
      <c r="TNX92"/>
      <c r="TNY92"/>
      <c r="TNZ92"/>
      <c r="TOA92"/>
      <c r="TOB92"/>
      <c r="TOC92"/>
      <c r="TOD92"/>
      <c r="TOE92"/>
      <c r="TOF92"/>
      <c r="TOG92"/>
      <c r="TOH92"/>
      <c r="TOI92"/>
      <c r="TOJ92"/>
      <c r="TOK92"/>
      <c r="TOL92"/>
      <c r="TOM92"/>
      <c r="TON92"/>
      <c r="TOO92"/>
      <c r="TOP92"/>
      <c r="TOQ92"/>
      <c r="TOR92"/>
      <c r="TOS92"/>
      <c r="TOT92"/>
      <c r="TOU92"/>
      <c r="TOV92"/>
      <c r="TOW92"/>
      <c r="TOX92"/>
      <c r="TOY92"/>
      <c r="TOZ92"/>
      <c r="TPA92"/>
      <c r="TPB92"/>
      <c r="TPC92"/>
      <c r="TPD92"/>
      <c r="TPE92"/>
      <c r="TPF92"/>
      <c r="TPG92"/>
      <c r="TPH92"/>
      <c r="TPI92"/>
      <c r="TPJ92"/>
      <c r="TPK92"/>
      <c r="TPL92"/>
      <c r="TPM92"/>
      <c r="TPN92"/>
      <c r="TPO92"/>
      <c r="TPP92"/>
      <c r="TPQ92"/>
      <c r="TPR92"/>
      <c r="TPS92"/>
      <c r="TPT92"/>
      <c r="TPU92"/>
      <c r="TPV92"/>
      <c r="TPW92"/>
      <c r="TPX92"/>
      <c r="TPY92"/>
      <c r="TPZ92"/>
      <c r="TQA92"/>
      <c r="TQB92"/>
      <c r="TQC92"/>
      <c r="TQD92"/>
      <c r="TQE92"/>
      <c r="TQF92"/>
      <c r="TQG92"/>
      <c r="TQH92"/>
      <c r="TQI92"/>
      <c r="TQJ92"/>
      <c r="TQK92"/>
      <c r="TQL92"/>
      <c r="TQM92"/>
      <c r="TQN92"/>
      <c r="TQO92"/>
      <c r="TQP92"/>
      <c r="TQQ92"/>
      <c r="TQR92"/>
      <c r="TQS92"/>
      <c r="TQT92"/>
      <c r="TQU92"/>
      <c r="TQV92"/>
      <c r="TQW92"/>
      <c r="TQX92"/>
      <c r="TQY92"/>
      <c r="TQZ92"/>
      <c r="TRA92"/>
      <c r="TRB92"/>
      <c r="TRC92"/>
      <c r="TRD92"/>
      <c r="TRE92"/>
      <c r="TRF92"/>
      <c r="TRG92"/>
      <c r="TRH92"/>
      <c r="TRI92"/>
      <c r="TRJ92"/>
      <c r="TRK92"/>
      <c r="TRL92"/>
      <c r="TRM92"/>
      <c r="TRN92"/>
      <c r="TRO92"/>
      <c r="TRP92"/>
      <c r="TRQ92"/>
      <c r="TRR92"/>
      <c r="TRS92"/>
      <c r="TRT92"/>
      <c r="TRU92"/>
      <c r="TRV92"/>
      <c r="TRW92"/>
      <c r="TRX92"/>
      <c r="TRY92"/>
      <c r="TRZ92"/>
      <c r="TSA92"/>
      <c r="TSB92"/>
      <c r="TSC92"/>
      <c r="TSD92"/>
      <c r="TSE92"/>
      <c r="TSF92"/>
      <c r="TSG92"/>
      <c r="TSH92"/>
      <c r="TSI92"/>
      <c r="TSJ92"/>
      <c r="TSK92"/>
      <c r="TSL92"/>
      <c r="TSM92"/>
      <c r="TSN92"/>
      <c r="TSO92"/>
      <c r="TSP92"/>
      <c r="TSQ92"/>
      <c r="TSR92"/>
      <c r="TSS92"/>
      <c r="TST92"/>
      <c r="TSU92"/>
      <c r="TSV92"/>
      <c r="TSW92"/>
      <c r="TSX92"/>
      <c r="TSY92"/>
      <c r="TSZ92"/>
      <c r="TTA92"/>
      <c r="TTB92"/>
      <c r="TTC92"/>
      <c r="TTD92"/>
      <c r="TTE92"/>
      <c r="TTF92"/>
      <c r="TTG92"/>
      <c r="TTH92"/>
      <c r="TTI92"/>
      <c r="TTJ92"/>
      <c r="TTK92"/>
      <c r="TTL92"/>
      <c r="TTM92"/>
      <c r="TTN92"/>
      <c r="TTO92"/>
      <c r="TTP92"/>
      <c r="TTQ92"/>
      <c r="TTR92"/>
      <c r="TTS92"/>
      <c r="TTT92"/>
      <c r="TTU92"/>
      <c r="TTV92"/>
      <c r="TTW92"/>
      <c r="TTX92"/>
      <c r="TTY92"/>
      <c r="TTZ92"/>
      <c r="TUA92"/>
      <c r="TUB92"/>
      <c r="TUC92"/>
      <c r="TUD92"/>
      <c r="TUE92"/>
      <c r="TUF92"/>
      <c r="TUG92"/>
      <c r="TUH92"/>
      <c r="TUI92"/>
      <c r="TUJ92"/>
      <c r="TUK92"/>
      <c r="TUL92"/>
      <c r="TUM92"/>
      <c r="TUN92"/>
      <c r="TUO92"/>
      <c r="TUP92"/>
      <c r="TUQ92"/>
      <c r="TUR92"/>
      <c r="TUS92"/>
      <c r="TUT92"/>
      <c r="TUU92"/>
      <c r="TUV92"/>
      <c r="TUW92"/>
      <c r="TUX92"/>
      <c r="TUY92"/>
      <c r="TUZ92"/>
      <c r="TVA92"/>
      <c r="TVB92"/>
      <c r="TVC92"/>
      <c r="TVD92"/>
      <c r="TVE92"/>
      <c r="TVF92"/>
      <c r="TVG92"/>
      <c r="TVH92"/>
      <c r="TVI92"/>
      <c r="TVJ92"/>
      <c r="TVK92"/>
      <c r="TVL92"/>
      <c r="TVM92"/>
      <c r="TVN92"/>
      <c r="TVO92"/>
      <c r="TVP92"/>
      <c r="TVQ92"/>
      <c r="TVR92"/>
      <c r="TVS92"/>
      <c r="TVT92"/>
      <c r="TVU92"/>
      <c r="TVV92"/>
      <c r="TVW92"/>
      <c r="TVX92"/>
      <c r="TVY92"/>
      <c r="TVZ92"/>
      <c r="TWA92"/>
      <c r="TWB92"/>
      <c r="TWC92"/>
      <c r="TWD92"/>
      <c r="TWE92"/>
      <c r="TWF92"/>
      <c r="TWG92"/>
      <c r="TWH92"/>
      <c r="TWI92"/>
      <c r="TWJ92"/>
      <c r="TWK92"/>
      <c r="TWL92"/>
      <c r="TWM92"/>
      <c r="TWN92"/>
      <c r="TWO92"/>
      <c r="TWP92"/>
      <c r="TWQ92"/>
      <c r="TWR92"/>
      <c r="TWS92"/>
      <c r="TWT92"/>
      <c r="TWU92"/>
      <c r="TWV92"/>
      <c r="TWW92"/>
      <c r="TWX92"/>
      <c r="TWY92"/>
      <c r="TWZ92"/>
      <c r="TXA92"/>
      <c r="TXB92"/>
      <c r="TXC92"/>
      <c r="TXD92"/>
      <c r="TXE92"/>
      <c r="TXF92"/>
      <c r="TXG92"/>
      <c r="TXH92"/>
      <c r="TXI92"/>
      <c r="TXJ92"/>
      <c r="TXK92"/>
      <c r="TXL92"/>
      <c r="TXM92"/>
      <c r="TXN92"/>
      <c r="TXO92"/>
      <c r="TXP92"/>
      <c r="TXQ92"/>
      <c r="TXR92"/>
      <c r="TXS92"/>
      <c r="TXT92"/>
      <c r="TXU92"/>
      <c r="TXV92"/>
      <c r="TXW92"/>
      <c r="TXX92"/>
      <c r="TXY92"/>
      <c r="TXZ92"/>
      <c r="TYA92"/>
      <c r="TYB92"/>
      <c r="TYC92"/>
      <c r="TYD92"/>
      <c r="TYE92"/>
      <c r="TYF92"/>
      <c r="TYG92"/>
      <c r="TYH92"/>
      <c r="TYI92"/>
      <c r="TYJ92"/>
      <c r="TYK92"/>
      <c r="TYL92"/>
      <c r="TYM92"/>
      <c r="TYN92"/>
      <c r="TYO92"/>
      <c r="TYP92"/>
      <c r="TYQ92"/>
      <c r="TYR92"/>
      <c r="TYS92"/>
      <c r="TYT92"/>
      <c r="TYU92"/>
      <c r="TYV92"/>
      <c r="TYW92"/>
      <c r="TYX92"/>
      <c r="TYY92"/>
      <c r="TYZ92"/>
      <c r="TZA92"/>
      <c r="TZB92"/>
      <c r="TZC92"/>
      <c r="TZD92"/>
      <c r="TZE92"/>
      <c r="TZF92"/>
      <c r="TZG92"/>
      <c r="TZH92"/>
      <c r="TZI92"/>
      <c r="TZJ92"/>
      <c r="TZK92"/>
      <c r="TZL92"/>
      <c r="TZM92"/>
      <c r="TZN92"/>
      <c r="TZO92"/>
      <c r="TZP92"/>
      <c r="TZQ92"/>
      <c r="TZR92"/>
      <c r="TZS92"/>
      <c r="TZT92"/>
      <c r="TZU92"/>
      <c r="TZV92"/>
      <c r="TZW92"/>
      <c r="TZX92"/>
      <c r="TZY92"/>
      <c r="TZZ92"/>
      <c r="UAA92"/>
      <c r="UAB92"/>
      <c r="UAC92"/>
      <c r="UAD92"/>
      <c r="UAE92"/>
      <c r="UAF92"/>
      <c r="UAG92"/>
      <c r="UAH92"/>
      <c r="UAI92"/>
      <c r="UAJ92"/>
      <c r="UAK92"/>
      <c r="UAL92"/>
      <c r="UAM92"/>
      <c r="UAN92"/>
      <c r="UAO92"/>
      <c r="UAP92"/>
      <c r="UAQ92"/>
      <c r="UAR92"/>
      <c r="UAS92"/>
      <c r="UAT92"/>
      <c r="UAU92"/>
      <c r="UAV92"/>
      <c r="UAW92"/>
      <c r="UAX92"/>
      <c r="UAY92"/>
      <c r="UAZ92"/>
      <c r="UBA92"/>
      <c r="UBB92"/>
      <c r="UBC92"/>
      <c r="UBD92"/>
      <c r="UBE92"/>
      <c r="UBF92"/>
      <c r="UBG92"/>
      <c r="UBH92"/>
      <c r="UBI92"/>
      <c r="UBJ92"/>
      <c r="UBK92"/>
      <c r="UBL92"/>
      <c r="UBM92"/>
      <c r="UBN92"/>
      <c r="UBO92"/>
      <c r="UBP92"/>
      <c r="UBQ92"/>
      <c r="UBR92"/>
      <c r="UBS92"/>
      <c r="UBT92"/>
      <c r="UBU92"/>
      <c r="UBV92"/>
      <c r="UBW92"/>
      <c r="UBX92"/>
      <c r="UBY92"/>
      <c r="UBZ92"/>
      <c r="UCA92"/>
      <c r="UCB92"/>
      <c r="UCC92"/>
      <c r="UCD92"/>
      <c r="UCE92"/>
      <c r="UCF92"/>
      <c r="UCG92"/>
      <c r="UCH92"/>
      <c r="UCI92"/>
      <c r="UCJ92"/>
      <c r="UCK92"/>
      <c r="UCL92"/>
      <c r="UCM92"/>
      <c r="UCN92"/>
      <c r="UCO92"/>
      <c r="UCP92"/>
      <c r="UCQ92"/>
      <c r="UCR92"/>
      <c r="UCS92"/>
      <c r="UCT92"/>
      <c r="UCU92"/>
      <c r="UCV92"/>
      <c r="UCW92"/>
      <c r="UCX92"/>
      <c r="UCY92"/>
      <c r="UCZ92"/>
      <c r="UDA92"/>
      <c r="UDB92"/>
      <c r="UDC92"/>
      <c r="UDD92"/>
      <c r="UDE92"/>
      <c r="UDF92"/>
      <c r="UDG92"/>
      <c r="UDH92"/>
      <c r="UDI92"/>
      <c r="UDJ92"/>
      <c r="UDK92"/>
      <c r="UDL92"/>
      <c r="UDM92"/>
      <c r="UDN92"/>
      <c r="UDO92"/>
      <c r="UDP92"/>
      <c r="UDQ92"/>
      <c r="UDR92"/>
      <c r="UDS92"/>
      <c r="UDT92"/>
      <c r="UDU92"/>
      <c r="UDV92"/>
      <c r="UDW92"/>
      <c r="UDX92"/>
      <c r="UDY92"/>
      <c r="UDZ92"/>
      <c r="UEA92"/>
      <c r="UEB92"/>
      <c r="UEC92"/>
      <c r="UED92"/>
      <c r="UEE92"/>
      <c r="UEF92"/>
      <c r="UEG92"/>
      <c r="UEH92"/>
      <c r="UEI92"/>
      <c r="UEJ92"/>
      <c r="UEK92"/>
      <c r="UEL92"/>
      <c r="UEM92"/>
      <c r="UEN92"/>
      <c r="UEO92"/>
      <c r="UEP92"/>
      <c r="UEQ92"/>
      <c r="UER92"/>
      <c r="UES92"/>
      <c r="UET92"/>
      <c r="UEU92"/>
      <c r="UEV92"/>
      <c r="UEW92"/>
      <c r="UEX92"/>
      <c r="UEY92"/>
      <c r="UEZ92"/>
      <c r="UFA92"/>
      <c r="UFB92"/>
      <c r="UFC92"/>
      <c r="UFD92"/>
      <c r="UFE92"/>
      <c r="UFF92"/>
      <c r="UFG92"/>
      <c r="UFH92"/>
      <c r="UFI92"/>
      <c r="UFJ92"/>
      <c r="UFK92"/>
      <c r="UFL92"/>
      <c r="UFM92"/>
      <c r="UFN92"/>
      <c r="UFO92"/>
      <c r="UFP92"/>
      <c r="UFQ92"/>
      <c r="UFR92"/>
      <c r="UFS92"/>
      <c r="UFT92"/>
      <c r="UFU92"/>
      <c r="UFV92"/>
      <c r="UFW92"/>
      <c r="UFX92"/>
      <c r="UFY92"/>
      <c r="UFZ92"/>
      <c r="UGA92"/>
      <c r="UGB92"/>
      <c r="UGC92"/>
      <c r="UGD92"/>
      <c r="UGE92"/>
      <c r="UGF92"/>
      <c r="UGG92"/>
      <c r="UGH92"/>
      <c r="UGI92"/>
      <c r="UGJ92"/>
      <c r="UGK92"/>
      <c r="UGL92"/>
      <c r="UGM92"/>
      <c r="UGN92"/>
      <c r="UGO92"/>
      <c r="UGP92"/>
      <c r="UGQ92"/>
      <c r="UGR92"/>
      <c r="UGS92"/>
      <c r="UGT92"/>
      <c r="UGU92"/>
      <c r="UGV92"/>
      <c r="UGW92"/>
      <c r="UGX92"/>
      <c r="UGY92"/>
      <c r="UGZ92"/>
      <c r="UHA92"/>
      <c r="UHB92"/>
      <c r="UHC92"/>
      <c r="UHD92"/>
      <c r="UHE92"/>
      <c r="UHF92"/>
      <c r="UHG92"/>
      <c r="UHH92"/>
      <c r="UHI92"/>
      <c r="UHJ92"/>
      <c r="UHK92"/>
      <c r="UHL92"/>
      <c r="UHM92"/>
      <c r="UHN92"/>
      <c r="UHO92"/>
      <c r="UHP92"/>
      <c r="UHQ92"/>
      <c r="UHR92"/>
      <c r="UHS92"/>
      <c r="UHT92"/>
      <c r="UHU92"/>
      <c r="UHV92"/>
      <c r="UHW92"/>
      <c r="UHX92"/>
      <c r="UHY92"/>
      <c r="UHZ92"/>
      <c r="UIA92"/>
      <c r="UIB92"/>
      <c r="UIC92"/>
      <c r="UID92"/>
      <c r="UIE92"/>
      <c r="UIF92"/>
      <c r="UIG92"/>
      <c r="UIH92"/>
      <c r="UII92"/>
      <c r="UIJ92"/>
      <c r="UIK92"/>
      <c r="UIL92"/>
      <c r="UIM92"/>
      <c r="UIN92"/>
      <c r="UIO92"/>
      <c r="UIP92"/>
      <c r="UIQ92"/>
      <c r="UIR92"/>
      <c r="UIS92"/>
      <c r="UIT92"/>
      <c r="UIU92"/>
      <c r="UIV92"/>
      <c r="UIW92"/>
      <c r="UIX92"/>
      <c r="UIY92"/>
      <c r="UIZ92"/>
      <c r="UJA92"/>
      <c r="UJB92"/>
      <c r="UJC92"/>
      <c r="UJD92"/>
      <c r="UJE92"/>
      <c r="UJF92"/>
      <c r="UJG92"/>
      <c r="UJH92"/>
      <c r="UJI92"/>
      <c r="UJJ92"/>
      <c r="UJK92"/>
      <c r="UJL92"/>
      <c r="UJM92"/>
      <c r="UJN92"/>
      <c r="UJO92"/>
      <c r="UJP92"/>
      <c r="UJQ92"/>
      <c r="UJR92"/>
      <c r="UJS92"/>
      <c r="UJT92"/>
      <c r="UJU92"/>
      <c r="UJV92"/>
      <c r="UJW92"/>
      <c r="UJX92"/>
      <c r="UJY92"/>
      <c r="UJZ92"/>
      <c r="UKA92"/>
      <c r="UKB92"/>
      <c r="UKC92"/>
      <c r="UKD92"/>
      <c r="UKE92"/>
      <c r="UKF92"/>
      <c r="UKG92"/>
      <c r="UKH92"/>
      <c r="UKI92"/>
      <c r="UKJ92"/>
      <c r="UKK92"/>
      <c r="UKL92"/>
      <c r="UKM92"/>
      <c r="UKN92"/>
      <c r="UKO92"/>
      <c r="UKP92"/>
      <c r="UKQ92"/>
      <c r="UKR92"/>
      <c r="UKS92"/>
      <c r="UKT92"/>
      <c r="UKU92"/>
      <c r="UKV92"/>
      <c r="UKW92"/>
      <c r="UKX92"/>
      <c r="UKY92"/>
      <c r="UKZ92"/>
      <c r="ULA92"/>
      <c r="ULB92"/>
      <c r="ULC92"/>
      <c r="ULD92"/>
      <c r="ULE92"/>
      <c r="ULF92"/>
      <c r="ULG92"/>
      <c r="ULH92"/>
      <c r="ULI92"/>
      <c r="ULJ92"/>
      <c r="ULK92"/>
      <c r="ULL92"/>
      <c r="ULM92"/>
      <c r="ULN92"/>
      <c r="ULO92"/>
      <c r="ULP92"/>
      <c r="ULQ92"/>
      <c r="ULR92"/>
      <c r="ULS92"/>
      <c r="ULT92"/>
      <c r="ULU92"/>
      <c r="ULV92"/>
      <c r="ULW92"/>
      <c r="ULX92"/>
      <c r="ULY92"/>
      <c r="ULZ92"/>
      <c r="UMA92"/>
      <c r="UMB92"/>
      <c r="UMC92"/>
      <c r="UMD92"/>
      <c r="UME92"/>
      <c r="UMF92"/>
      <c r="UMG92"/>
      <c r="UMH92"/>
      <c r="UMI92"/>
      <c r="UMJ92"/>
      <c r="UMK92"/>
      <c r="UML92"/>
      <c r="UMM92"/>
      <c r="UMN92"/>
      <c r="UMO92"/>
      <c r="UMP92"/>
      <c r="UMQ92"/>
      <c r="UMR92"/>
      <c r="UMS92"/>
      <c r="UMT92"/>
      <c r="UMU92"/>
      <c r="UMV92"/>
      <c r="UMW92"/>
      <c r="UMX92"/>
      <c r="UMY92"/>
      <c r="UMZ92"/>
      <c r="UNA92"/>
      <c r="UNB92"/>
      <c r="UNC92"/>
      <c r="UND92"/>
      <c r="UNE92"/>
      <c r="UNF92"/>
      <c r="UNG92"/>
      <c r="UNH92"/>
      <c r="UNI92"/>
      <c r="UNJ92"/>
      <c r="UNK92"/>
      <c r="UNL92"/>
      <c r="UNM92"/>
      <c r="UNN92"/>
      <c r="UNO92"/>
      <c r="UNP92"/>
      <c r="UNQ92"/>
      <c r="UNR92"/>
      <c r="UNS92"/>
      <c r="UNT92"/>
      <c r="UNU92"/>
      <c r="UNV92"/>
      <c r="UNW92"/>
      <c r="UNX92"/>
      <c r="UNY92"/>
      <c r="UNZ92"/>
      <c r="UOA92"/>
      <c r="UOB92"/>
      <c r="UOC92"/>
      <c r="UOD92"/>
      <c r="UOE92"/>
      <c r="UOF92"/>
      <c r="UOG92"/>
      <c r="UOH92"/>
      <c r="UOI92"/>
      <c r="UOJ92"/>
      <c r="UOK92"/>
      <c r="UOL92"/>
      <c r="UOM92"/>
      <c r="UON92"/>
      <c r="UOO92"/>
      <c r="UOP92"/>
      <c r="UOQ92"/>
      <c r="UOR92"/>
      <c r="UOS92"/>
      <c r="UOT92"/>
      <c r="UOU92"/>
      <c r="UOV92"/>
      <c r="UOW92"/>
      <c r="UOX92"/>
      <c r="UOY92"/>
      <c r="UOZ92"/>
      <c r="UPA92"/>
      <c r="UPB92"/>
      <c r="UPC92"/>
      <c r="UPD92"/>
      <c r="UPE92"/>
      <c r="UPF92"/>
      <c r="UPG92"/>
      <c r="UPH92"/>
      <c r="UPI92"/>
      <c r="UPJ92"/>
      <c r="UPK92"/>
      <c r="UPL92"/>
      <c r="UPM92"/>
      <c r="UPN92"/>
      <c r="UPO92"/>
      <c r="UPP92"/>
      <c r="UPQ92"/>
      <c r="UPR92"/>
      <c r="UPS92"/>
      <c r="UPT92"/>
      <c r="UPU92"/>
      <c r="UPV92"/>
      <c r="UPW92"/>
      <c r="UPX92"/>
      <c r="UPY92"/>
      <c r="UPZ92"/>
      <c r="UQA92"/>
      <c r="UQB92"/>
      <c r="UQC92"/>
      <c r="UQD92"/>
      <c r="UQE92"/>
      <c r="UQF92"/>
      <c r="UQG92"/>
      <c r="UQH92"/>
      <c r="UQI92"/>
      <c r="UQJ92"/>
      <c r="UQK92"/>
      <c r="UQL92"/>
      <c r="UQM92"/>
      <c r="UQN92"/>
      <c r="UQO92"/>
      <c r="UQP92"/>
      <c r="UQQ92"/>
      <c r="UQR92"/>
      <c r="UQS92"/>
      <c r="UQT92"/>
      <c r="UQU92"/>
      <c r="UQV92"/>
      <c r="UQW92"/>
      <c r="UQX92"/>
      <c r="UQY92"/>
      <c r="UQZ92"/>
      <c r="URA92"/>
      <c r="URB92"/>
      <c r="URC92"/>
      <c r="URD92"/>
      <c r="URE92"/>
      <c r="URF92"/>
      <c r="URG92"/>
      <c r="URH92"/>
      <c r="URI92"/>
      <c r="URJ92"/>
      <c r="URK92"/>
      <c r="URL92"/>
      <c r="URM92"/>
      <c r="URN92"/>
      <c r="URO92"/>
      <c r="URP92"/>
      <c r="URQ92"/>
      <c r="URR92"/>
      <c r="URS92"/>
      <c r="URT92"/>
      <c r="URU92"/>
      <c r="URV92"/>
      <c r="URW92"/>
      <c r="URX92"/>
      <c r="URY92"/>
      <c r="URZ92"/>
      <c r="USA92"/>
      <c r="USB92"/>
      <c r="USC92"/>
      <c r="USD92"/>
      <c r="USE92"/>
      <c r="USF92"/>
      <c r="USG92"/>
      <c r="USH92"/>
      <c r="USI92"/>
      <c r="USJ92"/>
      <c r="USK92"/>
      <c r="USL92"/>
      <c r="USM92"/>
      <c r="USN92"/>
      <c r="USO92"/>
      <c r="USP92"/>
      <c r="USQ92"/>
      <c r="USR92"/>
      <c r="USS92"/>
      <c r="UST92"/>
      <c r="USU92"/>
      <c r="USV92"/>
      <c r="USW92"/>
      <c r="USX92"/>
      <c r="USY92"/>
      <c r="USZ92"/>
      <c r="UTA92"/>
      <c r="UTB92"/>
      <c r="UTC92"/>
      <c r="UTD92"/>
      <c r="UTE92"/>
      <c r="UTF92"/>
      <c r="UTG92"/>
      <c r="UTH92"/>
      <c r="UTI92"/>
      <c r="UTJ92"/>
      <c r="UTK92"/>
      <c r="UTL92"/>
      <c r="UTM92"/>
      <c r="UTN92"/>
      <c r="UTO92"/>
      <c r="UTP92"/>
      <c r="UTQ92"/>
      <c r="UTR92"/>
      <c r="UTS92"/>
      <c r="UTT92"/>
      <c r="UTU92"/>
      <c r="UTV92"/>
      <c r="UTW92"/>
      <c r="UTX92"/>
      <c r="UTY92"/>
      <c r="UTZ92"/>
      <c r="UUA92"/>
      <c r="UUB92"/>
      <c r="UUC92"/>
      <c r="UUD92"/>
      <c r="UUE92"/>
      <c r="UUF92"/>
      <c r="UUG92"/>
      <c r="UUH92"/>
      <c r="UUI92"/>
      <c r="UUJ92"/>
      <c r="UUK92"/>
      <c r="UUL92"/>
      <c r="UUM92"/>
      <c r="UUN92"/>
      <c r="UUO92"/>
      <c r="UUP92"/>
      <c r="UUQ92"/>
      <c r="UUR92"/>
      <c r="UUS92"/>
      <c r="UUT92"/>
      <c r="UUU92"/>
      <c r="UUV92"/>
      <c r="UUW92"/>
      <c r="UUX92"/>
      <c r="UUY92"/>
      <c r="UUZ92"/>
      <c r="UVA92"/>
      <c r="UVB92"/>
      <c r="UVC92"/>
      <c r="UVD92"/>
      <c r="UVE92"/>
      <c r="UVF92"/>
      <c r="UVG92"/>
      <c r="UVH92"/>
      <c r="UVI92"/>
      <c r="UVJ92"/>
      <c r="UVK92"/>
      <c r="UVL92"/>
      <c r="UVM92"/>
      <c r="UVN92"/>
      <c r="UVO92"/>
      <c r="UVP92"/>
      <c r="UVQ92"/>
      <c r="UVR92"/>
      <c r="UVS92"/>
      <c r="UVT92"/>
      <c r="UVU92"/>
      <c r="UVV92"/>
      <c r="UVW92"/>
      <c r="UVX92"/>
      <c r="UVY92"/>
      <c r="UVZ92"/>
      <c r="UWA92"/>
      <c r="UWB92"/>
      <c r="UWC92"/>
      <c r="UWD92"/>
      <c r="UWE92"/>
      <c r="UWF92"/>
      <c r="UWG92"/>
      <c r="UWH92"/>
      <c r="UWI92"/>
      <c r="UWJ92"/>
      <c r="UWK92"/>
      <c r="UWL92"/>
      <c r="UWM92"/>
      <c r="UWN92"/>
      <c r="UWO92"/>
      <c r="UWP92"/>
      <c r="UWQ92"/>
      <c r="UWR92"/>
      <c r="UWS92"/>
      <c r="UWT92"/>
      <c r="UWU92"/>
      <c r="UWV92"/>
      <c r="UWW92"/>
      <c r="UWX92"/>
      <c r="UWY92"/>
      <c r="UWZ92"/>
      <c r="UXA92"/>
      <c r="UXB92"/>
      <c r="UXC92"/>
      <c r="UXD92"/>
      <c r="UXE92"/>
      <c r="UXF92"/>
      <c r="UXG92"/>
      <c r="UXH92"/>
      <c r="UXI92"/>
      <c r="UXJ92"/>
      <c r="UXK92"/>
      <c r="UXL92"/>
      <c r="UXM92"/>
      <c r="UXN92"/>
      <c r="UXO92"/>
      <c r="UXP92"/>
      <c r="UXQ92"/>
      <c r="UXR92"/>
      <c r="UXS92"/>
      <c r="UXT92"/>
      <c r="UXU92"/>
      <c r="UXV92"/>
      <c r="UXW92"/>
      <c r="UXX92"/>
      <c r="UXY92"/>
      <c r="UXZ92"/>
      <c r="UYA92"/>
      <c r="UYB92"/>
      <c r="UYC92"/>
      <c r="UYD92"/>
      <c r="UYE92"/>
      <c r="UYF92"/>
      <c r="UYG92"/>
      <c r="UYH92"/>
      <c r="UYI92"/>
      <c r="UYJ92"/>
      <c r="UYK92"/>
      <c r="UYL92"/>
      <c r="UYM92"/>
      <c r="UYN92"/>
      <c r="UYO92"/>
      <c r="UYP92"/>
      <c r="UYQ92"/>
      <c r="UYR92"/>
      <c r="UYS92"/>
      <c r="UYT92"/>
      <c r="UYU92"/>
      <c r="UYV92"/>
      <c r="UYW92"/>
      <c r="UYX92"/>
      <c r="UYY92"/>
      <c r="UYZ92"/>
      <c r="UZA92"/>
      <c r="UZB92"/>
      <c r="UZC92"/>
      <c r="UZD92"/>
      <c r="UZE92"/>
      <c r="UZF92"/>
      <c r="UZG92"/>
      <c r="UZH92"/>
      <c r="UZI92"/>
      <c r="UZJ92"/>
      <c r="UZK92"/>
      <c r="UZL92"/>
      <c r="UZM92"/>
      <c r="UZN92"/>
      <c r="UZO92"/>
      <c r="UZP92"/>
      <c r="UZQ92"/>
      <c r="UZR92"/>
      <c r="UZS92"/>
      <c r="UZT92"/>
      <c r="UZU92"/>
      <c r="UZV92"/>
      <c r="UZW92"/>
      <c r="UZX92"/>
      <c r="UZY92"/>
      <c r="UZZ92"/>
      <c r="VAA92"/>
      <c r="VAB92"/>
      <c r="VAC92"/>
      <c r="VAD92"/>
      <c r="VAE92"/>
      <c r="VAF92"/>
      <c r="VAG92"/>
      <c r="VAH92"/>
      <c r="VAI92"/>
      <c r="VAJ92"/>
      <c r="VAK92"/>
      <c r="VAL92"/>
      <c r="VAM92"/>
      <c r="VAN92"/>
      <c r="VAO92"/>
      <c r="VAP92"/>
      <c r="VAQ92"/>
      <c r="VAR92"/>
      <c r="VAS92"/>
      <c r="VAT92"/>
      <c r="VAU92"/>
      <c r="VAV92"/>
      <c r="VAW92"/>
      <c r="VAX92"/>
      <c r="VAY92"/>
      <c r="VAZ92"/>
      <c r="VBA92"/>
      <c r="VBB92"/>
      <c r="VBC92"/>
      <c r="VBD92"/>
      <c r="VBE92"/>
      <c r="VBF92"/>
      <c r="VBG92"/>
      <c r="VBH92"/>
      <c r="VBI92"/>
      <c r="VBJ92"/>
      <c r="VBK92"/>
      <c r="VBL92"/>
      <c r="VBM92"/>
      <c r="VBN92"/>
      <c r="VBO92"/>
      <c r="VBP92"/>
      <c r="VBQ92"/>
      <c r="VBR92"/>
      <c r="VBS92"/>
      <c r="VBT92"/>
      <c r="VBU92"/>
      <c r="VBV92"/>
      <c r="VBW92"/>
      <c r="VBX92"/>
      <c r="VBY92"/>
      <c r="VBZ92"/>
      <c r="VCA92"/>
      <c r="VCB92"/>
      <c r="VCC92"/>
      <c r="VCD92"/>
      <c r="VCE92"/>
      <c r="VCF92"/>
      <c r="VCG92"/>
      <c r="VCH92"/>
      <c r="VCI92"/>
      <c r="VCJ92"/>
      <c r="VCK92"/>
      <c r="VCL92"/>
      <c r="VCM92"/>
      <c r="VCN92"/>
      <c r="VCO92"/>
      <c r="VCP92"/>
      <c r="VCQ92"/>
      <c r="VCR92"/>
      <c r="VCS92"/>
      <c r="VCT92"/>
      <c r="VCU92"/>
      <c r="VCV92"/>
      <c r="VCW92"/>
      <c r="VCX92"/>
      <c r="VCY92"/>
      <c r="VCZ92"/>
      <c r="VDA92"/>
      <c r="VDB92"/>
      <c r="VDC92"/>
      <c r="VDD92"/>
      <c r="VDE92"/>
      <c r="VDF92"/>
      <c r="VDG92"/>
      <c r="VDH92"/>
      <c r="VDI92"/>
      <c r="VDJ92"/>
      <c r="VDK92"/>
      <c r="VDL92"/>
      <c r="VDM92"/>
      <c r="VDN92"/>
      <c r="VDO92"/>
      <c r="VDP92"/>
      <c r="VDQ92"/>
      <c r="VDR92"/>
      <c r="VDS92"/>
      <c r="VDT92"/>
      <c r="VDU92"/>
      <c r="VDV92"/>
      <c r="VDW92"/>
      <c r="VDX92"/>
      <c r="VDY92"/>
      <c r="VDZ92"/>
      <c r="VEA92"/>
      <c r="VEB92"/>
      <c r="VEC92"/>
      <c r="VED92"/>
      <c r="VEE92"/>
      <c r="VEF92"/>
      <c r="VEG92"/>
      <c r="VEH92"/>
      <c r="VEI92"/>
      <c r="VEJ92"/>
      <c r="VEK92"/>
      <c r="VEL92"/>
      <c r="VEM92"/>
      <c r="VEN92"/>
      <c r="VEO92"/>
      <c r="VEP92"/>
      <c r="VEQ92"/>
      <c r="VER92"/>
      <c r="VES92"/>
      <c r="VET92"/>
      <c r="VEU92"/>
      <c r="VEV92"/>
      <c r="VEW92"/>
      <c r="VEX92"/>
      <c r="VEY92"/>
      <c r="VEZ92"/>
      <c r="VFA92"/>
      <c r="VFB92"/>
      <c r="VFC92"/>
      <c r="VFD92"/>
      <c r="VFE92"/>
      <c r="VFF92"/>
      <c r="VFG92"/>
      <c r="VFH92"/>
      <c r="VFI92"/>
      <c r="VFJ92"/>
      <c r="VFK92"/>
      <c r="VFL92"/>
      <c r="VFM92"/>
      <c r="VFN92"/>
      <c r="VFO92"/>
      <c r="VFP92"/>
      <c r="VFQ92"/>
      <c r="VFR92"/>
      <c r="VFS92"/>
      <c r="VFT92"/>
      <c r="VFU92"/>
      <c r="VFV92"/>
      <c r="VFW92"/>
      <c r="VFX92"/>
      <c r="VFY92"/>
      <c r="VFZ92"/>
      <c r="VGA92"/>
      <c r="VGB92"/>
      <c r="VGC92"/>
      <c r="VGD92"/>
      <c r="VGE92"/>
      <c r="VGF92"/>
      <c r="VGG92"/>
      <c r="VGH92"/>
      <c r="VGI92"/>
      <c r="VGJ92"/>
      <c r="VGK92"/>
      <c r="VGL92"/>
      <c r="VGM92"/>
      <c r="VGN92"/>
      <c r="VGO92"/>
      <c r="VGP92"/>
      <c r="VGQ92"/>
      <c r="VGR92"/>
      <c r="VGS92"/>
      <c r="VGT92"/>
      <c r="VGU92"/>
      <c r="VGV92"/>
      <c r="VGW92"/>
      <c r="VGX92"/>
      <c r="VGY92"/>
      <c r="VGZ92"/>
      <c r="VHA92"/>
      <c r="VHB92"/>
      <c r="VHC92"/>
      <c r="VHD92"/>
      <c r="VHE92"/>
      <c r="VHF92"/>
      <c r="VHG92"/>
      <c r="VHH92"/>
      <c r="VHI92"/>
      <c r="VHJ92"/>
      <c r="VHK92"/>
      <c r="VHL92"/>
      <c r="VHM92"/>
      <c r="VHN92"/>
      <c r="VHO92"/>
      <c r="VHP92"/>
      <c r="VHQ92"/>
      <c r="VHR92"/>
      <c r="VHS92"/>
      <c r="VHT92"/>
      <c r="VHU92"/>
      <c r="VHV92"/>
      <c r="VHW92"/>
      <c r="VHX92"/>
      <c r="VHY92"/>
      <c r="VHZ92"/>
      <c r="VIA92"/>
      <c r="VIB92"/>
      <c r="VIC92"/>
      <c r="VID92"/>
      <c r="VIE92"/>
      <c r="VIF92"/>
      <c r="VIG92"/>
      <c r="VIH92"/>
      <c r="VII92"/>
      <c r="VIJ92"/>
      <c r="VIK92"/>
      <c r="VIL92"/>
      <c r="VIM92"/>
      <c r="VIN92"/>
      <c r="VIO92"/>
      <c r="VIP92"/>
      <c r="VIQ92"/>
      <c r="VIR92"/>
      <c r="VIS92"/>
      <c r="VIT92"/>
      <c r="VIU92"/>
      <c r="VIV92"/>
      <c r="VIW92"/>
      <c r="VIX92"/>
      <c r="VIY92"/>
      <c r="VIZ92"/>
      <c r="VJA92"/>
      <c r="VJB92"/>
      <c r="VJC92"/>
      <c r="VJD92"/>
      <c r="VJE92"/>
      <c r="VJF92"/>
      <c r="VJG92"/>
      <c r="VJH92"/>
      <c r="VJI92"/>
      <c r="VJJ92"/>
      <c r="VJK92"/>
      <c r="VJL92"/>
      <c r="VJM92"/>
      <c r="VJN92"/>
      <c r="VJO92"/>
      <c r="VJP92"/>
      <c r="VJQ92"/>
      <c r="VJR92"/>
      <c r="VJS92"/>
      <c r="VJT92"/>
      <c r="VJU92"/>
      <c r="VJV92"/>
      <c r="VJW92"/>
      <c r="VJX92"/>
      <c r="VJY92"/>
      <c r="VJZ92"/>
      <c r="VKA92"/>
      <c r="VKB92"/>
      <c r="VKC92"/>
      <c r="VKD92"/>
      <c r="VKE92"/>
      <c r="VKF92"/>
      <c r="VKG92"/>
      <c r="VKH92"/>
      <c r="VKI92"/>
      <c r="VKJ92"/>
      <c r="VKK92"/>
      <c r="VKL92"/>
      <c r="VKM92"/>
      <c r="VKN92"/>
      <c r="VKO92"/>
      <c r="VKP92"/>
      <c r="VKQ92"/>
      <c r="VKR92"/>
      <c r="VKS92"/>
      <c r="VKT92"/>
      <c r="VKU92"/>
      <c r="VKV92"/>
      <c r="VKW92"/>
      <c r="VKX92"/>
      <c r="VKY92"/>
      <c r="VKZ92"/>
      <c r="VLA92"/>
      <c r="VLB92"/>
      <c r="VLC92"/>
      <c r="VLD92"/>
      <c r="VLE92"/>
      <c r="VLF92"/>
      <c r="VLG92"/>
      <c r="VLH92"/>
      <c r="VLI92"/>
      <c r="VLJ92"/>
      <c r="VLK92"/>
      <c r="VLL92"/>
      <c r="VLM92"/>
      <c r="VLN92"/>
      <c r="VLO92"/>
      <c r="VLP92"/>
      <c r="VLQ92"/>
      <c r="VLR92"/>
      <c r="VLS92"/>
      <c r="VLT92"/>
      <c r="VLU92"/>
      <c r="VLV92"/>
      <c r="VLW92"/>
      <c r="VLX92"/>
      <c r="VLY92"/>
      <c r="VLZ92"/>
      <c r="VMA92"/>
      <c r="VMB92"/>
      <c r="VMC92"/>
      <c r="VMD92"/>
      <c r="VME92"/>
      <c r="VMF92"/>
      <c r="VMG92"/>
      <c r="VMH92"/>
      <c r="VMI92"/>
      <c r="VMJ92"/>
      <c r="VMK92"/>
      <c r="VML92"/>
      <c r="VMM92"/>
      <c r="VMN92"/>
      <c r="VMO92"/>
      <c r="VMP92"/>
      <c r="VMQ92"/>
      <c r="VMR92"/>
      <c r="VMS92"/>
      <c r="VMT92"/>
      <c r="VMU92"/>
      <c r="VMV92"/>
      <c r="VMW92"/>
      <c r="VMX92"/>
      <c r="VMY92"/>
      <c r="VMZ92"/>
      <c r="VNA92"/>
      <c r="VNB92"/>
      <c r="VNC92"/>
      <c r="VND92"/>
      <c r="VNE92"/>
      <c r="VNF92"/>
      <c r="VNG92"/>
      <c r="VNH92"/>
      <c r="VNI92"/>
      <c r="VNJ92"/>
      <c r="VNK92"/>
      <c r="VNL92"/>
      <c r="VNM92"/>
      <c r="VNN92"/>
      <c r="VNO92"/>
      <c r="VNP92"/>
      <c r="VNQ92"/>
      <c r="VNR92"/>
      <c r="VNS92"/>
      <c r="VNT92"/>
      <c r="VNU92"/>
      <c r="VNV92"/>
      <c r="VNW92"/>
      <c r="VNX92"/>
      <c r="VNY92"/>
      <c r="VNZ92"/>
      <c r="VOA92"/>
      <c r="VOB92"/>
      <c r="VOC92"/>
      <c r="VOD92"/>
      <c r="VOE92"/>
      <c r="VOF92"/>
      <c r="VOG92"/>
      <c r="VOH92"/>
      <c r="VOI92"/>
      <c r="VOJ92"/>
      <c r="VOK92"/>
      <c r="VOL92"/>
      <c r="VOM92"/>
      <c r="VON92"/>
      <c r="VOO92"/>
      <c r="VOP92"/>
      <c r="VOQ92"/>
      <c r="VOR92"/>
      <c r="VOS92"/>
      <c r="VOT92"/>
      <c r="VOU92"/>
      <c r="VOV92"/>
      <c r="VOW92"/>
      <c r="VOX92"/>
      <c r="VOY92"/>
      <c r="VOZ92"/>
      <c r="VPA92"/>
      <c r="VPB92"/>
      <c r="VPC92"/>
      <c r="VPD92"/>
      <c r="VPE92"/>
      <c r="VPF92"/>
      <c r="VPG92"/>
      <c r="VPH92"/>
      <c r="VPI92"/>
      <c r="VPJ92"/>
      <c r="VPK92"/>
      <c r="VPL92"/>
      <c r="VPM92"/>
      <c r="VPN92"/>
      <c r="VPO92"/>
      <c r="VPP92"/>
      <c r="VPQ92"/>
      <c r="VPR92"/>
      <c r="VPS92"/>
      <c r="VPT92"/>
      <c r="VPU92"/>
      <c r="VPV92"/>
      <c r="VPW92"/>
      <c r="VPX92"/>
      <c r="VPY92"/>
      <c r="VPZ92"/>
      <c r="VQA92"/>
      <c r="VQB92"/>
      <c r="VQC92"/>
      <c r="VQD92"/>
      <c r="VQE92"/>
      <c r="VQF92"/>
      <c r="VQG92"/>
      <c r="VQH92"/>
      <c r="VQI92"/>
      <c r="VQJ92"/>
      <c r="VQK92"/>
      <c r="VQL92"/>
      <c r="VQM92"/>
      <c r="VQN92"/>
      <c r="VQO92"/>
      <c r="VQP92"/>
      <c r="VQQ92"/>
      <c r="VQR92"/>
      <c r="VQS92"/>
      <c r="VQT92"/>
      <c r="VQU92"/>
      <c r="VQV92"/>
      <c r="VQW92"/>
      <c r="VQX92"/>
      <c r="VQY92"/>
      <c r="VQZ92"/>
      <c r="VRA92"/>
      <c r="VRB92"/>
      <c r="VRC92"/>
      <c r="VRD92"/>
      <c r="VRE92"/>
      <c r="VRF92"/>
      <c r="VRG92"/>
      <c r="VRH92"/>
      <c r="VRI92"/>
      <c r="VRJ92"/>
      <c r="VRK92"/>
      <c r="VRL92"/>
      <c r="VRM92"/>
      <c r="VRN92"/>
      <c r="VRO92"/>
      <c r="VRP92"/>
      <c r="VRQ92"/>
      <c r="VRR92"/>
      <c r="VRS92"/>
      <c r="VRT92"/>
      <c r="VRU92"/>
      <c r="VRV92"/>
      <c r="VRW92"/>
      <c r="VRX92"/>
      <c r="VRY92"/>
      <c r="VRZ92"/>
      <c r="VSA92"/>
      <c r="VSB92"/>
      <c r="VSC92"/>
      <c r="VSD92"/>
      <c r="VSE92"/>
      <c r="VSF92"/>
      <c r="VSG92"/>
      <c r="VSH92"/>
      <c r="VSI92"/>
      <c r="VSJ92"/>
      <c r="VSK92"/>
      <c r="VSL92"/>
      <c r="VSM92"/>
      <c r="VSN92"/>
      <c r="VSO92"/>
      <c r="VSP92"/>
      <c r="VSQ92"/>
      <c r="VSR92"/>
      <c r="VSS92"/>
      <c r="VST92"/>
      <c r="VSU92"/>
      <c r="VSV92"/>
      <c r="VSW92"/>
      <c r="VSX92"/>
      <c r="VSY92"/>
      <c r="VSZ92"/>
      <c r="VTA92"/>
      <c r="VTB92"/>
      <c r="VTC92"/>
      <c r="VTD92"/>
      <c r="VTE92"/>
      <c r="VTF92"/>
      <c r="VTG92"/>
      <c r="VTH92"/>
      <c r="VTI92"/>
      <c r="VTJ92"/>
      <c r="VTK92"/>
      <c r="VTL92"/>
      <c r="VTM92"/>
      <c r="VTN92"/>
      <c r="VTO92"/>
      <c r="VTP92"/>
      <c r="VTQ92"/>
      <c r="VTR92"/>
      <c r="VTS92"/>
      <c r="VTT92"/>
      <c r="VTU92"/>
      <c r="VTV92"/>
      <c r="VTW92"/>
      <c r="VTX92"/>
      <c r="VTY92"/>
      <c r="VTZ92"/>
      <c r="VUA92"/>
      <c r="VUB92"/>
      <c r="VUC92"/>
      <c r="VUD92"/>
      <c r="VUE92"/>
      <c r="VUF92"/>
      <c r="VUG92"/>
      <c r="VUH92"/>
      <c r="VUI92"/>
      <c r="VUJ92"/>
      <c r="VUK92"/>
      <c r="VUL92"/>
      <c r="VUM92"/>
      <c r="VUN92"/>
      <c r="VUO92"/>
      <c r="VUP92"/>
      <c r="VUQ92"/>
      <c r="VUR92"/>
      <c r="VUS92"/>
      <c r="VUT92"/>
      <c r="VUU92"/>
      <c r="VUV92"/>
      <c r="VUW92"/>
      <c r="VUX92"/>
      <c r="VUY92"/>
      <c r="VUZ92"/>
      <c r="VVA92"/>
      <c r="VVB92"/>
      <c r="VVC92"/>
      <c r="VVD92"/>
      <c r="VVE92"/>
      <c r="VVF92"/>
      <c r="VVG92"/>
      <c r="VVH92"/>
      <c r="VVI92"/>
      <c r="VVJ92"/>
      <c r="VVK92"/>
      <c r="VVL92"/>
      <c r="VVM92"/>
      <c r="VVN92"/>
      <c r="VVO92"/>
      <c r="VVP92"/>
      <c r="VVQ92"/>
      <c r="VVR92"/>
      <c r="VVS92"/>
      <c r="VVT92"/>
      <c r="VVU92"/>
      <c r="VVV92"/>
      <c r="VVW92"/>
      <c r="VVX92"/>
      <c r="VVY92"/>
      <c r="VVZ92"/>
      <c r="VWA92"/>
      <c r="VWB92"/>
      <c r="VWC92"/>
      <c r="VWD92"/>
      <c r="VWE92"/>
      <c r="VWF92"/>
      <c r="VWG92"/>
      <c r="VWH92"/>
      <c r="VWI92"/>
      <c r="VWJ92"/>
      <c r="VWK92"/>
      <c r="VWL92"/>
      <c r="VWM92"/>
      <c r="VWN92"/>
      <c r="VWO92"/>
      <c r="VWP92"/>
      <c r="VWQ92"/>
      <c r="VWR92"/>
      <c r="VWS92"/>
      <c r="VWT92"/>
      <c r="VWU92"/>
      <c r="VWV92"/>
      <c r="VWW92"/>
      <c r="VWX92"/>
      <c r="VWY92"/>
      <c r="VWZ92"/>
      <c r="VXA92"/>
      <c r="VXB92"/>
      <c r="VXC92"/>
      <c r="VXD92"/>
      <c r="VXE92"/>
      <c r="VXF92"/>
      <c r="VXG92"/>
      <c r="VXH92"/>
      <c r="VXI92"/>
      <c r="VXJ92"/>
      <c r="VXK92"/>
      <c r="VXL92"/>
      <c r="VXM92"/>
      <c r="VXN92"/>
      <c r="VXO92"/>
      <c r="VXP92"/>
      <c r="VXQ92"/>
      <c r="VXR92"/>
      <c r="VXS92"/>
      <c r="VXT92"/>
      <c r="VXU92"/>
      <c r="VXV92"/>
      <c r="VXW92"/>
      <c r="VXX92"/>
      <c r="VXY92"/>
      <c r="VXZ92"/>
      <c r="VYA92"/>
      <c r="VYB92"/>
      <c r="VYC92"/>
      <c r="VYD92"/>
      <c r="VYE92"/>
      <c r="VYF92"/>
      <c r="VYG92"/>
      <c r="VYH92"/>
      <c r="VYI92"/>
      <c r="VYJ92"/>
      <c r="VYK92"/>
      <c r="VYL92"/>
      <c r="VYM92"/>
      <c r="VYN92"/>
      <c r="VYO92"/>
      <c r="VYP92"/>
      <c r="VYQ92"/>
      <c r="VYR92"/>
      <c r="VYS92"/>
      <c r="VYT92"/>
      <c r="VYU92"/>
      <c r="VYV92"/>
      <c r="VYW92"/>
      <c r="VYX92"/>
      <c r="VYY92"/>
      <c r="VYZ92"/>
      <c r="VZA92"/>
      <c r="VZB92"/>
      <c r="VZC92"/>
      <c r="VZD92"/>
      <c r="VZE92"/>
      <c r="VZF92"/>
      <c r="VZG92"/>
      <c r="VZH92"/>
      <c r="VZI92"/>
      <c r="VZJ92"/>
      <c r="VZK92"/>
      <c r="VZL92"/>
      <c r="VZM92"/>
      <c r="VZN92"/>
      <c r="VZO92"/>
      <c r="VZP92"/>
      <c r="VZQ92"/>
      <c r="VZR92"/>
      <c r="VZS92"/>
      <c r="VZT92"/>
      <c r="VZU92"/>
      <c r="VZV92"/>
      <c r="VZW92"/>
      <c r="VZX92"/>
      <c r="VZY92"/>
      <c r="VZZ92"/>
      <c r="WAA92"/>
      <c r="WAB92"/>
      <c r="WAC92"/>
      <c r="WAD92"/>
      <c r="WAE92"/>
      <c r="WAF92"/>
      <c r="WAG92"/>
      <c r="WAH92"/>
      <c r="WAI92"/>
      <c r="WAJ92"/>
      <c r="WAK92"/>
      <c r="WAL92"/>
      <c r="WAM92"/>
      <c r="WAN92"/>
      <c r="WAO92"/>
      <c r="WAP92"/>
      <c r="WAQ92"/>
      <c r="WAR92"/>
      <c r="WAS92"/>
      <c r="WAT92"/>
      <c r="WAU92"/>
      <c r="WAV92"/>
      <c r="WAW92"/>
      <c r="WAX92"/>
      <c r="WAY92"/>
      <c r="WAZ92"/>
      <c r="WBA92"/>
      <c r="WBB92"/>
      <c r="WBC92"/>
      <c r="WBD92"/>
      <c r="WBE92"/>
      <c r="WBF92"/>
      <c r="WBG92"/>
      <c r="WBH92"/>
      <c r="WBI92"/>
      <c r="WBJ92"/>
      <c r="WBK92"/>
      <c r="WBL92"/>
      <c r="WBM92"/>
      <c r="WBN92"/>
      <c r="WBO92"/>
      <c r="WBP92"/>
      <c r="WBQ92"/>
      <c r="WBR92"/>
      <c r="WBS92"/>
      <c r="WBT92"/>
      <c r="WBU92"/>
      <c r="WBV92"/>
      <c r="WBW92"/>
      <c r="WBX92"/>
      <c r="WBY92"/>
      <c r="WBZ92"/>
      <c r="WCA92"/>
      <c r="WCB92"/>
      <c r="WCC92"/>
      <c r="WCD92"/>
      <c r="WCE92"/>
      <c r="WCF92"/>
      <c r="WCG92"/>
      <c r="WCH92"/>
      <c r="WCI92"/>
      <c r="WCJ92"/>
      <c r="WCK92"/>
      <c r="WCL92"/>
      <c r="WCM92"/>
      <c r="WCN92"/>
      <c r="WCO92"/>
      <c r="WCP92"/>
      <c r="WCQ92"/>
      <c r="WCR92"/>
      <c r="WCS92"/>
      <c r="WCT92"/>
      <c r="WCU92"/>
      <c r="WCV92"/>
      <c r="WCW92"/>
      <c r="WCX92"/>
      <c r="WCY92"/>
      <c r="WCZ92"/>
      <c r="WDA92"/>
      <c r="WDB92"/>
      <c r="WDC92"/>
      <c r="WDD92"/>
      <c r="WDE92"/>
      <c r="WDF92"/>
      <c r="WDG92"/>
      <c r="WDH92"/>
      <c r="WDI92"/>
      <c r="WDJ92"/>
      <c r="WDK92"/>
      <c r="WDL92"/>
      <c r="WDM92"/>
      <c r="WDN92"/>
      <c r="WDO92"/>
      <c r="WDP92"/>
      <c r="WDQ92"/>
      <c r="WDR92"/>
      <c r="WDS92"/>
      <c r="WDT92"/>
      <c r="WDU92"/>
      <c r="WDV92"/>
      <c r="WDW92"/>
      <c r="WDX92"/>
      <c r="WDY92"/>
      <c r="WDZ92"/>
      <c r="WEA92"/>
      <c r="WEB92"/>
      <c r="WEC92"/>
      <c r="WED92"/>
      <c r="WEE92"/>
      <c r="WEF92"/>
      <c r="WEG92"/>
      <c r="WEH92"/>
      <c r="WEI92"/>
      <c r="WEJ92"/>
      <c r="WEK92"/>
      <c r="WEL92"/>
      <c r="WEM92"/>
      <c r="WEN92"/>
      <c r="WEO92"/>
      <c r="WEP92"/>
      <c r="WEQ92"/>
      <c r="WER92"/>
      <c r="WES92"/>
      <c r="WET92"/>
      <c r="WEU92"/>
      <c r="WEV92"/>
      <c r="WEW92"/>
      <c r="WEX92"/>
      <c r="WEY92"/>
      <c r="WEZ92"/>
      <c r="WFA92"/>
      <c r="WFB92"/>
      <c r="WFC92"/>
      <c r="WFD92"/>
      <c r="WFE92"/>
      <c r="WFF92"/>
      <c r="WFG92"/>
      <c r="WFH92"/>
      <c r="WFI92"/>
      <c r="WFJ92"/>
      <c r="WFK92"/>
      <c r="WFL92"/>
      <c r="WFM92"/>
      <c r="WFN92"/>
      <c r="WFO92"/>
      <c r="WFP92"/>
      <c r="WFQ92"/>
      <c r="WFR92"/>
      <c r="WFS92"/>
      <c r="WFT92"/>
      <c r="WFU92"/>
      <c r="WFV92"/>
      <c r="WFW92"/>
      <c r="WFX92"/>
      <c r="WFY92"/>
      <c r="WFZ92"/>
      <c r="WGA92"/>
      <c r="WGB92"/>
      <c r="WGC92"/>
      <c r="WGD92"/>
      <c r="WGE92"/>
      <c r="WGF92"/>
      <c r="WGG92"/>
      <c r="WGH92"/>
      <c r="WGI92"/>
      <c r="WGJ92"/>
      <c r="WGK92"/>
      <c r="WGL92"/>
      <c r="WGM92"/>
      <c r="WGN92"/>
      <c r="WGO92"/>
      <c r="WGP92"/>
      <c r="WGQ92"/>
      <c r="WGR92"/>
      <c r="WGS92"/>
      <c r="WGT92"/>
      <c r="WGU92"/>
      <c r="WGV92"/>
      <c r="WGW92"/>
      <c r="WGX92"/>
      <c r="WGY92"/>
      <c r="WGZ92"/>
      <c r="WHA92"/>
      <c r="WHB92"/>
      <c r="WHC92"/>
      <c r="WHD92"/>
      <c r="WHE92"/>
      <c r="WHF92"/>
      <c r="WHG92"/>
      <c r="WHH92"/>
      <c r="WHI92"/>
      <c r="WHJ92"/>
      <c r="WHK92"/>
      <c r="WHL92"/>
      <c r="WHM92"/>
      <c r="WHN92"/>
      <c r="WHO92"/>
      <c r="WHP92"/>
      <c r="WHQ92"/>
      <c r="WHR92"/>
      <c r="WHS92"/>
      <c r="WHT92"/>
      <c r="WHU92"/>
      <c r="WHV92"/>
      <c r="WHW92"/>
      <c r="WHX92"/>
      <c r="WHY92"/>
      <c r="WHZ92"/>
      <c r="WIA92"/>
      <c r="WIB92"/>
      <c r="WIC92"/>
      <c r="WID92"/>
      <c r="WIE92"/>
      <c r="WIF92"/>
      <c r="WIG92"/>
      <c r="WIH92"/>
      <c r="WII92"/>
      <c r="WIJ92"/>
      <c r="WIK92"/>
      <c r="WIL92"/>
      <c r="WIM92"/>
      <c r="WIN92"/>
      <c r="WIO92"/>
      <c r="WIP92"/>
      <c r="WIQ92"/>
      <c r="WIR92"/>
      <c r="WIS92"/>
      <c r="WIT92"/>
      <c r="WIU92"/>
      <c r="WIV92"/>
      <c r="WIW92"/>
      <c r="WIX92"/>
      <c r="WIY92"/>
      <c r="WIZ92"/>
      <c r="WJA92"/>
      <c r="WJB92"/>
      <c r="WJC92"/>
      <c r="WJD92"/>
      <c r="WJE92"/>
      <c r="WJF92"/>
      <c r="WJG92"/>
      <c r="WJH92"/>
      <c r="WJI92"/>
      <c r="WJJ92"/>
      <c r="WJK92"/>
      <c r="WJL92"/>
      <c r="WJM92"/>
      <c r="WJN92"/>
      <c r="WJO92"/>
      <c r="WJP92"/>
      <c r="WJQ92"/>
      <c r="WJR92"/>
      <c r="WJS92"/>
      <c r="WJT92"/>
      <c r="WJU92"/>
      <c r="WJV92"/>
      <c r="WJW92"/>
      <c r="WJX92"/>
      <c r="WJY92"/>
      <c r="WJZ92"/>
      <c r="WKA92"/>
      <c r="WKB92"/>
      <c r="WKC92"/>
      <c r="WKD92"/>
      <c r="WKE92"/>
      <c r="WKF92"/>
      <c r="WKG92"/>
      <c r="WKH92"/>
      <c r="WKI92"/>
      <c r="WKJ92"/>
      <c r="WKK92"/>
      <c r="WKL92"/>
      <c r="WKM92"/>
      <c r="WKN92"/>
      <c r="WKO92"/>
      <c r="WKP92"/>
      <c r="WKQ92"/>
      <c r="WKR92"/>
      <c r="WKS92"/>
      <c r="WKT92"/>
      <c r="WKU92"/>
      <c r="WKV92"/>
      <c r="WKW92"/>
      <c r="WKX92"/>
      <c r="WKY92"/>
      <c r="WKZ92"/>
      <c r="WLA92"/>
      <c r="WLB92"/>
      <c r="WLC92"/>
      <c r="WLD92"/>
      <c r="WLE92"/>
      <c r="WLF92"/>
      <c r="WLG92"/>
      <c r="WLH92"/>
      <c r="WLI92"/>
      <c r="WLJ92"/>
      <c r="WLK92"/>
      <c r="WLL92"/>
      <c r="WLM92"/>
      <c r="WLN92"/>
      <c r="WLO92"/>
      <c r="WLP92"/>
      <c r="WLQ92"/>
      <c r="WLR92"/>
      <c r="WLS92"/>
      <c r="WLT92"/>
      <c r="WLU92"/>
      <c r="WLV92"/>
      <c r="WLW92"/>
      <c r="WLX92"/>
      <c r="WLY92"/>
      <c r="WLZ92"/>
      <c r="WMA92"/>
      <c r="WMB92"/>
      <c r="WMC92"/>
      <c r="WMD92"/>
      <c r="WME92"/>
      <c r="WMF92"/>
      <c r="WMG92"/>
      <c r="WMH92"/>
      <c r="WMI92"/>
      <c r="WMJ92"/>
      <c r="WMK92"/>
      <c r="WML92"/>
      <c r="WMM92"/>
      <c r="WMN92"/>
      <c r="WMO92"/>
      <c r="WMP92"/>
      <c r="WMQ92"/>
      <c r="WMR92"/>
      <c r="WMS92"/>
      <c r="WMT92"/>
      <c r="WMU92"/>
      <c r="WMV92"/>
      <c r="WMW92"/>
      <c r="WMX92"/>
      <c r="WMY92"/>
      <c r="WMZ92"/>
      <c r="WNA92"/>
      <c r="WNB92"/>
      <c r="WNC92"/>
      <c r="WND92"/>
      <c r="WNE92"/>
      <c r="WNF92"/>
      <c r="WNG92"/>
      <c r="WNH92"/>
      <c r="WNI92"/>
      <c r="WNJ92"/>
      <c r="WNK92"/>
      <c r="WNL92"/>
      <c r="WNM92"/>
      <c r="WNN92"/>
      <c r="WNO92"/>
      <c r="WNP92"/>
      <c r="WNQ92"/>
      <c r="WNR92"/>
      <c r="WNS92"/>
      <c r="WNT92"/>
      <c r="WNU92"/>
      <c r="WNV92"/>
      <c r="WNW92"/>
      <c r="WNX92"/>
      <c r="WNY92"/>
      <c r="WNZ92"/>
      <c r="WOA92"/>
      <c r="WOB92"/>
      <c r="WOC92"/>
      <c r="WOD92"/>
      <c r="WOE92"/>
      <c r="WOF92"/>
      <c r="WOG92"/>
      <c r="WOH92"/>
      <c r="WOI92"/>
      <c r="WOJ92"/>
      <c r="WOK92"/>
      <c r="WOL92"/>
      <c r="WOM92"/>
      <c r="WON92"/>
      <c r="WOO92"/>
      <c r="WOP92"/>
      <c r="WOQ92"/>
      <c r="WOR92"/>
      <c r="WOS92"/>
      <c r="WOT92"/>
      <c r="WOU92"/>
      <c r="WOV92"/>
      <c r="WOW92"/>
      <c r="WOX92"/>
      <c r="WOY92"/>
      <c r="WOZ92"/>
      <c r="WPA92"/>
      <c r="WPB92"/>
      <c r="WPC92"/>
      <c r="WPD92"/>
      <c r="WPE92"/>
      <c r="WPF92"/>
      <c r="WPG92"/>
      <c r="WPH92"/>
      <c r="WPI92"/>
      <c r="WPJ92"/>
      <c r="WPK92"/>
      <c r="WPL92"/>
      <c r="WPM92"/>
      <c r="WPN92"/>
      <c r="WPO92"/>
      <c r="WPP92"/>
      <c r="WPQ92"/>
      <c r="WPR92"/>
      <c r="WPS92"/>
      <c r="WPT92"/>
      <c r="WPU92"/>
      <c r="WPV92"/>
      <c r="WPW92"/>
      <c r="WPX92"/>
      <c r="WPY92"/>
      <c r="WPZ92"/>
      <c r="WQA92"/>
      <c r="WQB92"/>
      <c r="WQC92"/>
      <c r="WQD92"/>
      <c r="WQE92"/>
      <c r="WQF92"/>
      <c r="WQG92"/>
      <c r="WQH92"/>
      <c r="WQI92"/>
      <c r="WQJ92"/>
      <c r="WQK92"/>
      <c r="WQL92"/>
      <c r="WQM92"/>
      <c r="WQN92"/>
      <c r="WQO92"/>
      <c r="WQP92"/>
      <c r="WQQ92"/>
      <c r="WQR92"/>
      <c r="WQS92"/>
      <c r="WQT92"/>
      <c r="WQU92"/>
      <c r="WQV92"/>
      <c r="WQW92"/>
      <c r="WQX92"/>
      <c r="WQY92"/>
      <c r="WQZ92"/>
      <c r="WRA92"/>
      <c r="WRB92"/>
      <c r="WRC92"/>
      <c r="WRD92"/>
      <c r="WRE92"/>
      <c r="WRF92"/>
      <c r="WRG92"/>
      <c r="WRH92"/>
      <c r="WRI92"/>
      <c r="WRJ92"/>
      <c r="WRK92"/>
      <c r="WRL92"/>
      <c r="WRM92"/>
      <c r="WRN92"/>
      <c r="WRO92"/>
      <c r="WRP92"/>
      <c r="WRQ92"/>
      <c r="WRR92"/>
      <c r="WRS92"/>
      <c r="WRT92"/>
      <c r="WRU92"/>
      <c r="WRV92"/>
      <c r="WRW92"/>
      <c r="WRX92"/>
      <c r="WRY92"/>
      <c r="WRZ92"/>
      <c r="WSA92"/>
      <c r="WSB92"/>
      <c r="WSC92"/>
      <c r="WSD92"/>
      <c r="WSE92"/>
      <c r="WSF92"/>
      <c r="WSG92"/>
      <c r="WSH92"/>
      <c r="WSI92"/>
      <c r="WSJ92"/>
      <c r="WSK92"/>
      <c r="WSL92"/>
      <c r="WSM92"/>
      <c r="WSN92"/>
      <c r="WSO92"/>
      <c r="WSP92"/>
      <c r="WSQ92"/>
      <c r="WSR92"/>
      <c r="WSS92"/>
      <c r="WST92"/>
      <c r="WSU92"/>
      <c r="WSV92"/>
      <c r="WSW92"/>
      <c r="WSX92"/>
      <c r="WSY92"/>
      <c r="WSZ92"/>
      <c r="WTA92"/>
      <c r="WTB92"/>
      <c r="WTC92"/>
      <c r="WTD92"/>
      <c r="WTE92"/>
      <c r="WTF92"/>
      <c r="WTG92"/>
      <c r="WTH92"/>
      <c r="WTI92"/>
      <c r="WTJ92"/>
      <c r="WTK92"/>
      <c r="WTL92"/>
      <c r="WTM92"/>
      <c r="WTN92"/>
      <c r="WTO92"/>
      <c r="WTP92"/>
      <c r="WTQ92"/>
      <c r="WTR92"/>
      <c r="WTS92"/>
      <c r="WTT92"/>
      <c r="WTU92"/>
      <c r="WTV92"/>
      <c r="WTW92"/>
      <c r="WTX92"/>
      <c r="WTY92"/>
      <c r="WTZ92"/>
      <c r="WUA92"/>
      <c r="WUB92"/>
      <c r="WUC92"/>
      <c r="WUD92"/>
      <c r="WUE92"/>
      <c r="WUF92"/>
      <c r="WUG92"/>
      <c r="WUH92"/>
      <c r="WUI92"/>
      <c r="WUJ92"/>
      <c r="WUK92"/>
      <c r="WUL92"/>
      <c r="WUM92"/>
      <c r="WUN92"/>
      <c r="WUO92"/>
      <c r="WUP92"/>
      <c r="WUQ92"/>
      <c r="WUR92"/>
      <c r="WUS92"/>
      <c r="WUT92"/>
      <c r="WUU92"/>
      <c r="WUV92"/>
      <c r="WUW92"/>
      <c r="WUX92"/>
      <c r="WUY92"/>
      <c r="WUZ92"/>
      <c r="WVA92"/>
      <c r="WVB92"/>
      <c r="WVC92"/>
      <c r="WVD92"/>
      <c r="WVE92"/>
      <c r="WVF92"/>
      <c r="WVG92"/>
      <c r="WVH92"/>
      <c r="WVI92"/>
      <c r="WVJ92"/>
      <c r="WVK92"/>
      <c r="WVL92"/>
      <c r="WVM92"/>
      <c r="WVN92"/>
      <c r="WVO92"/>
      <c r="WVP92"/>
      <c r="WVQ92"/>
      <c r="WVR92"/>
      <c r="WVS92"/>
      <c r="WVT92"/>
      <c r="WVU92"/>
      <c r="WVV92"/>
      <c r="WVW92"/>
      <c r="WVX92"/>
      <c r="WVY92"/>
      <c r="WVZ92"/>
      <c r="WWA92"/>
      <c r="WWB92"/>
      <c r="WWC92"/>
      <c r="WWD92"/>
      <c r="WWE92"/>
      <c r="WWF92"/>
      <c r="WWG92"/>
      <c r="WWH92"/>
      <c r="WWI92"/>
      <c r="WWJ92"/>
      <c r="WWK92"/>
      <c r="WWL92"/>
      <c r="WWM92"/>
      <c r="WWN92"/>
      <c r="WWO92"/>
      <c r="WWP92"/>
      <c r="WWQ92"/>
      <c r="WWR92"/>
      <c r="WWS92"/>
      <c r="WWT92"/>
      <c r="WWU92"/>
      <c r="WWV92"/>
      <c r="WWW92"/>
      <c r="WWX92"/>
      <c r="WWY92"/>
      <c r="WWZ92"/>
      <c r="WXA92"/>
      <c r="WXB92"/>
      <c r="WXC92"/>
      <c r="WXD92"/>
      <c r="WXE92"/>
      <c r="WXF92"/>
      <c r="WXG92"/>
      <c r="WXH92"/>
      <c r="WXI92"/>
      <c r="WXJ92"/>
      <c r="WXK92"/>
      <c r="WXL92"/>
      <c r="WXM92"/>
      <c r="WXN92"/>
      <c r="WXO92"/>
      <c r="WXP92"/>
      <c r="WXQ92"/>
      <c r="WXR92"/>
      <c r="WXS92"/>
      <c r="WXT92"/>
      <c r="WXU92"/>
      <c r="WXV92"/>
      <c r="WXW92"/>
      <c r="WXX92"/>
      <c r="WXY92"/>
      <c r="WXZ92"/>
      <c r="WYA92"/>
      <c r="WYB92"/>
      <c r="WYC92"/>
      <c r="WYD92"/>
      <c r="WYE92"/>
      <c r="WYF92"/>
      <c r="WYG92"/>
      <c r="WYH92"/>
      <c r="WYI92"/>
      <c r="WYJ92"/>
      <c r="WYK92"/>
      <c r="WYL92"/>
      <c r="WYM92"/>
      <c r="WYN92"/>
      <c r="WYO92"/>
      <c r="WYP92"/>
      <c r="WYQ92"/>
      <c r="WYR92"/>
      <c r="WYS92"/>
      <c r="WYT92"/>
      <c r="WYU92"/>
      <c r="WYV92"/>
      <c r="WYW92"/>
      <c r="WYX92"/>
      <c r="WYY92"/>
      <c r="WYZ92"/>
      <c r="WZA92"/>
      <c r="WZB92"/>
      <c r="WZC92"/>
      <c r="WZD92"/>
      <c r="WZE92"/>
      <c r="WZF92"/>
      <c r="WZG92"/>
      <c r="WZH92"/>
      <c r="WZI92"/>
      <c r="WZJ92"/>
      <c r="WZK92"/>
      <c r="WZL92"/>
      <c r="WZM92"/>
      <c r="WZN92"/>
      <c r="WZO92"/>
      <c r="WZP92"/>
      <c r="WZQ92"/>
      <c r="WZR92"/>
      <c r="WZS92"/>
      <c r="WZT92"/>
      <c r="WZU92"/>
      <c r="WZV92"/>
      <c r="WZW92"/>
      <c r="WZX92"/>
      <c r="WZY92"/>
      <c r="WZZ92"/>
      <c r="XAA92"/>
      <c r="XAB92"/>
      <c r="XAC92"/>
      <c r="XAD92"/>
      <c r="XAE92"/>
      <c r="XAF92"/>
      <c r="XAG92"/>
      <c r="XAH92"/>
      <c r="XAI92"/>
      <c r="XAJ92"/>
      <c r="XAK92"/>
      <c r="XAL92"/>
      <c r="XAM92"/>
      <c r="XAN92"/>
      <c r="XAO92"/>
      <c r="XAP92"/>
      <c r="XAQ92"/>
      <c r="XAR92"/>
      <c r="XAS92"/>
      <c r="XAT92"/>
      <c r="XAU92"/>
      <c r="XAV92"/>
      <c r="XAW92"/>
      <c r="XAX92"/>
      <c r="XAY92"/>
      <c r="XAZ92"/>
      <c r="XBA92"/>
      <c r="XBB92"/>
      <c r="XBC92"/>
      <c r="XBD92"/>
      <c r="XBE92"/>
      <c r="XBF92"/>
      <c r="XBG92"/>
      <c r="XBH92"/>
      <c r="XBI92"/>
      <c r="XBJ92"/>
      <c r="XBK92"/>
      <c r="XBL92"/>
      <c r="XBM92"/>
      <c r="XBN92"/>
      <c r="XBO92"/>
      <c r="XBP92"/>
      <c r="XBQ92"/>
      <c r="XBR92"/>
      <c r="XBS92"/>
      <c r="XBT92"/>
      <c r="XBU92"/>
      <c r="XBV92"/>
      <c r="XBW92"/>
      <c r="XBX92"/>
      <c r="XBY92"/>
      <c r="XBZ92"/>
      <c r="XCA92"/>
      <c r="XCB92"/>
      <c r="XCC92"/>
      <c r="XCD92"/>
      <c r="XCE92"/>
      <c r="XCF92"/>
      <c r="XCG92"/>
      <c r="XCH92"/>
      <c r="XCI92"/>
      <c r="XCJ92"/>
      <c r="XCK92"/>
      <c r="XCL92"/>
      <c r="XCM92"/>
      <c r="XCN92"/>
      <c r="XCO92"/>
      <c r="XCP92"/>
      <c r="XCQ92"/>
      <c r="XCR92"/>
      <c r="XCS92"/>
      <c r="XCT92"/>
      <c r="XCU92"/>
      <c r="XCV92"/>
      <c r="XCW92"/>
      <c r="XCX92"/>
      <c r="XCY92"/>
      <c r="XCZ92"/>
    </row>
    <row r="93" spans="2:16328" ht="5.15" customHeight="1" x14ac:dyDescent="0.35"/>
    <row r="94" spans="2:16328" x14ac:dyDescent="0.35">
      <c r="B94" t="s">
        <v>124</v>
      </c>
      <c r="C94" s="3">
        <f>+C90</f>
        <v>129.38679749158578</v>
      </c>
      <c r="D94" s="3">
        <f t="shared" ref="D94:K94" ca="1" si="31">+D90</f>
        <v>112.50005664379515</v>
      </c>
      <c r="E94" s="3">
        <f t="shared" ca="1" si="31"/>
        <v>182.32454258121089</v>
      </c>
      <c r="F94" s="3">
        <f t="shared" ca="1" si="31"/>
        <v>236.66097759925802</v>
      </c>
      <c r="G94" s="3">
        <f t="shared" ca="1" si="31"/>
        <v>286.87825233134384</v>
      </c>
      <c r="H94" s="3">
        <f t="shared" ca="1" si="31"/>
        <v>307.60764517630753</v>
      </c>
      <c r="I94" s="3">
        <f t="shared" ca="1" si="31"/>
        <v>357.42325109793654</v>
      </c>
      <c r="J94" s="3">
        <f t="shared" ca="1" si="31"/>
        <v>400.18752289123597</v>
      </c>
      <c r="K94" s="3">
        <f t="shared" ca="1" si="31"/>
        <v>422.57091703394036</v>
      </c>
      <c r="L94" s="3">
        <f ca="1">+L90+L98</f>
        <v>7660.5861212003911</v>
      </c>
      <c r="M94" s="3"/>
    </row>
    <row r="95" spans="2:16328" x14ac:dyDescent="0.35">
      <c r="B95" t="s">
        <v>109</v>
      </c>
      <c r="C95" s="33">
        <f ca="1">+(1+C$68)^(C$72-$C$69-$C$70)</f>
        <v>1.0219503434714046</v>
      </c>
      <c r="D95" s="33">
        <f t="shared" ref="D95:L95" ca="1" si="32">+C95*(1+D68)</f>
        <v>1.1114468545292635</v>
      </c>
      <c r="E95" s="33">
        <f t="shared" ca="1" si="32"/>
        <v>1.2084433111956852</v>
      </c>
      <c r="F95" s="33">
        <f t="shared" ca="1" si="32"/>
        <v>1.3139446985433336</v>
      </c>
      <c r="G95" s="33">
        <f t="shared" ca="1" si="32"/>
        <v>1.4284532480484242</v>
      </c>
      <c r="H95" s="33">
        <f t="shared" ca="1" si="32"/>
        <v>1.5529212036110649</v>
      </c>
      <c r="I95" s="33">
        <f t="shared" ca="1" si="32"/>
        <v>1.6886132398988303</v>
      </c>
      <c r="J95" s="33">
        <f t="shared" ca="1" si="32"/>
        <v>1.8357918326088789</v>
      </c>
      <c r="K95" s="33">
        <f t="shared" ca="1" si="32"/>
        <v>1.995492297698978</v>
      </c>
      <c r="L95" s="33">
        <f t="shared" ca="1" si="32"/>
        <v>2.1689106961216003</v>
      </c>
      <c r="M95" s="33"/>
    </row>
    <row r="96" spans="2:16328" x14ac:dyDescent="0.35">
      <c r="B96" t="s">
        <v>125</v>
      </c>
      <c r="C96" s="3">
        <f t="shared" ref="C96:L96" ca="1" si="33">+C94/C95</f>
        <v>126.607714668483</v>
      </c>
      <c r="D96" s="3">
        <f t="shared" ca="1" si="33"/>
        <v>101.21946558699187</v>
      </c>
      <c r="E96" s="3">
        <f t="shared" ca="1" si="33"/>
        <v>150.87554450594067</v>
      </c>
      <c r="F96" s="3">
        <f t="shared" ca="1" si="33"/>
        <v>180.11486926476076</v>
      </c>
      <c r="G96" s="3">
        <f t="shared" ca="1" si="33"/>
        <v>200.83139068309131</v>
      </c>
      <c r="H96" s="3">
        <f t="shared" ca="1" si="33"/>
        <v>198.0832282159688</v>
      </c>
      <c r="I96" s="3">
        <f t="shared" ca="1" si="33"/>
        <v>211.66673495900744</v>
      </c>
      <c r="J96" s="3">
        <f t="shared" ca="1" si="33"/>
        <v>217.99177650906194</v>
      </c>
      <c r="K96" s="3">
        <f t="shared" ca="1" si="33"/>
        <v>211.76274021263379</v>
      </c>
      <c r="L96" s="3">
        <f t="shared" ca="1" si="33"/>
        <v>3531.9970226984851</v>
      </c>
      <c r="M96" s="3"/>
    </row>
    <row r="97" spans="2:15" ht="5.15" customHeight="1" x14ac:dyDescent="0.35"/>
    <row r="98" spans="2:15" x14ac:dyDescent="0.35">
      <c r="B98" s="20" t="s">
        <v>126</v>
      </c>
      <c r="C98" s="66">
        <f ca="1">+SUM(C96:M96)</f>
        <v>5131.150487304425</v>
      </c>
      <c r="K98" s="38" t="s">
        <v>127</v>
      </c>
      <c r="L98" s="66">
        <f ca="1">(M90)/(L68-L108)</f>
        <v>7214.3534458707727</v>
      </c>
      <c r="O98" s="18"/>
    </row>
    <row r="99" spans="2:15" x14ac:dyDescent="0.35">
      <c r="B99" s="67" t="s">
        <v>128</v>
      </c>
      <c r="C99" s="68">
        <f>-SUM(Model!L190,Model!L193)</f>
        <v>-419.20000000000005</v>
      </c>
      <c r="K99" s="80" t="s">
        <v>128</v>
      </c>
      <c r="L99" s="68">
        <f ca="1">-Model!V193-Model!V190</f>
        <v>-713.33379187623177</v>
      </c>
    </row>
    <row r="100" spans="2:15" x14ac:dyDescent="0.35">
      <c r="B100" s="67" t="s">
        <v>129</v>
      </c>
      <c r="C100" s="81">
        <v>0</v>
      </c>
      <c r="K100" s="80" t="s">
        <v>129</v>
      </c>
      <c r="L100" s="81">
        <v>0</v>
      </c>
    </row>
    <row r="101" spans="2:15" x14ac:dyDescent="0.35">
      <c r="B101" s="67" t="s">
        <v>130</v>
      </c>
      <c r="C101" s="81">
        <v>0</v>
      </c>
      <c r="K101" s="80" t="s">
        <v>130</v>
      </c>
      <c r="L101" s="81">
        <v>0</v>
      </c>
    </row>
    <row r="102" spans="2:15" x14ac:dyDescent="0.35">
      <c r="B102" s="82" t="s">
        <v>112</v>
      </c>
      <c r="C102" s="83">
        <f>+C58</f>
        <v>286.5</v>
      </c>
      <c r="K102" s="74" t="s">
        <v>131</v>
      </c>
      <c r="L102" s="83">
        <f ca="1">+Model!V172</f>
        <v>481.58471331630585</v>
      </c>
    </row>
    <row r="103" spans="2:15" x14ac:dyDescent="0.35">
      <c r="B103" s="23" t="s">
        <v>83</v>
      </c>
      <c r="C103" s="69">
        <f ca="1">SUM(C98:C102)</f>
        <v>4998.4504873044252</v>
      </c>
      <c r="D103" s="70"/>
      <c r="E103" s="64"/>
      <c r="F103" s="64"/>
      <c r="G103" s="64"/>
      <c r="H103" s="64"/>
      <c r="I103" s="64"/>
      <c r="J103" s="64"/>
      <c r="K103" s="71" t="s">
        <v>113</v>
      </c>
      <c r="L103" s="69">
        <f ca="1">+SUM(L98:L102)</f>
        <v>6982.604367310847</v>
      </c>
    </row>
    <row r="104" spans="2:15" ht="15" thickBot="1" x14ac:dyDescent="0.4">
      <c r="B104" s="72" t="s">
        <v>81</v>
      </c>
      <c r="C104" s="73">
        <f>+C60</f>
        <v>106.98388799999998</v>
      </c>
      <c r="K104" s="74" t="s">
        <v>81</v>
      </c>
      <c r="L104" s="73">
        <f ca="1">+L60</f>
        <v>63.604219442099605</v>
      </c>
      <c r="N104" s="7"/>
    </row>
    <row r="105" spans="2:15" ht="15" thickBot="1" x14ac:dyDescent="0.4">
      <c r="B105" s="75" t="s">
        <v>115</v>
      </c>
      <c r="C105" s="84">
        <f ca="1">+C103/C104</f>
        <v>46.721525836716893</v>
      </c>
      <c r="D105" s="64"/>
      <c r="E105" s="64"/>
      <c r="F105" s="64"/>
      <c r="G105" s="64"/>
      <c r="H105" s="64"/>
      <c r="I105" s="64"/>
      <c r="J105" s="64"/>
      <c r="K105" s="71"/>
      <c r="L105" s="85"/>
      <c r="N105" s="7"/>
    </row>
    <row r="106" spans="2:15" x14ac:dyDescent="0.35">
      <c r="C106" s="3"/>
      <c r="K106" s="38"/>
      <c r="L106" s="77"/>
      <c r="N106" s="7"/>
    </row>
    <row r="107" spans="2:15" x14ac:dyDescent="0.35">
      <c r="C107" s="3"/>
      <c r="D107" s="3"/>
      <c r="E107" s="3"/>
      <c r="F107" s="3"/>
      <c r="K107" s="38" t="str">
        <f>$L$73+1&amp;" EPS (1Y Forward)"</f>
        <v>2034 EPS (1Y Forward)</v>
      </c>
      <c r="L107" s="27">
        <f ca="1">+M75</f>
        <v>7.1481206396507053</v>
      </c>
    </row>
    <row r="108" spans="2:15" x14ac:dyDescent="0.35">
      <c r="C108" s="3"/>
      <c r="K108" s="38" t="s">
        <v>118</v>
      </c>
      <c r="L108" s="78">
        <f>+$J$20</f>
        <v>0.03</v>
      </c>
    </row>
    <row r="109" spans="2:15" ht="5.15" customHeight="1" x14ac:dyDescent="0.35"/>
    <row r="110" spans="2:15" x14ac:dyDescent="0.35">
      <c r="B110" s="40" t="s">
        <v>132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2:15" x14ac:dyDescent="0.35">
      <c r="B111" t="s">
        <v>8</v>
      </c>
      <c r="C111" s="3">
        <f ca="1">+C98</f>
        <v>5131.150487304425</v>
      </c>
      <c r="D111" s="3">
        <f ca="1">IFERROR(AVERAGE(C111,E111),$C$111)</f>
        <v>5362.6174826967954</v>
      </c>
      <c r="E111" s="3">
        <f ca="1">IFERROR(AVERAGE(D111,F111),$C$111)</f>
        <v>5594.0844780900716</v>
      </c>
      <c r="F111" s="3">
        <f ca="1">IFERROR(AVERAGE(E111,G111),$C$111)</f>
        <v>5825.5514734844983</v>
      </c>
      <c r="G111" s="3">
        <f t="shared" ref="G111:K111" ca="1" si="34">IFERROR(AVERAGE(F111,H111),$C$111)</f>
        <v>6057.0184688801583</v>
      </c>
      <c r="H111" s="3">
        <f t="shared" ca="1" si="34"/>
        <v>6288.4854642769787</v>
      </c>
      <c r="I111" s="3">
        <f t="shared" ca="1" si="34"/>
        <v>6519.9524596747578</v>
      </c>
      <c r="J111" s="3">
        <f t="shared" ca="1" si="34"/>
        <v>6751.4194550732063</v>
      </c>
      <c r="K111" s="3">
        <f t="shared" ca="1" si="34"/>
        <v>6982.8864504719895</v>
      </c>
      <c r="L111" s="3">
        <f ca="1">+L98</f>
        <v>7214.3534458707727</v>
      </c>
      <c r="M111" s="3"/>
    </row>
    <row r="112" spans="2:15" x14ac:dyDescent="0.35">
      <c r="B112" t="s">
        <v>49</v>
      </c>
      <c r="C112" s="3">
        <f>AVERAGE(-(Model!L193+Model!L190),-(Model!M193+Model!M190))</f>
        <v>-424.5715912500001</v>
      </c>
      <c r="D112" s="3">
        <f ca="1">AVERAGE(-(Model!M193+Model!M190),-(Model!N193+Model!N190))</f>
        <v>-456.39318580000003</v>
      </c>
      <c r="E112" s="3">
        <f ca="1">AVERAGE(-(Model!N193+Model!N190),-(Model!O193+Model!O190))</f>
        <v>-490.81709306499988</v>
      </c>
      <c r="F112" s="3">
        <f ca="1">AVERAGE(-(Model!O193+Model!O190),-(Model!P193+Model!P190))</f>
        <v>-517.37175121126359</v>
      </c>
      <c r="G112" s="3">
        <f ca="1">AVERAGE(-(Model!P193+Model!P190),-(Model!Q193+Model!Q190))</f>
        <v>-543.29329751045543</v>
      </c>
      <c r="H112" s="3">
        <f ca="1">AVERAGE(-(Model!Q193+Model!Q190),-(Model!R193+Model!R190))</f>
        <v>-544.85020070207452</v>
      </c>
      <c r="I112" s="3">
        <f ca="1">AVERAGE(-(Model!R193+Model!R190),-(Model!S193+Model!S190))</f>
        <v>-566.11777343397239</v>
      </c>
      <c r="J112" s="3">
        <f ca="1">AVERAGE(-(Model!S193+Model!S190),-(Model!T193+Model!T190))</f>
        <v>-616.39874370485541</v>
      </c>
      <c r="K112" s="3">
        <f ca="1">AVERAGE(-(Model!T193+Model!T190),-(Model!U193+Model!U190))</f>
        <v>-657.54240567131569</v>
      </c>
      <c r="L112" s="3">
        <f ca="1">AVERAGE(-(Model!U193+Model!U190),-(Model!V193+Model!V190))</f>
        <v>-694.39517545066587</v>
      </c>
      <c r="M112" s="3"/>
    </row>
    <row r="113" spans="2:13" x14ac:dyDescent="0.35">
      <c r="B113" t="s">
        <v>60</v>
      </c>
      <c r="C113" s="3">
        <f ca="1">SUM(C111:C112)</f>
        <v>4706.5788960544251</v>
      </c>
      <c r="D113" s="3">
        <f t="shared" ref="D113:L113" ca="1" si="35">SUM(D111:D112)</f>
        <v>4906.2242968967957</v>
      </c>
      <c r="E113" s="3">
        <f t="shared" ca="1" si="35"/>
        <v>5103.2673850250721</v>
      </c>
      <c r="F113" s="3">
        <f t="shared" ca="1" si="35"/>
        <v>5308.1797222732348</v>
      </c>
      <c r="G113" s="3">
        <f t="shared" ca="1" si="35"/>
        <v>5513.7251713697024</v>
      </c>
      <c r="H113" s="3">
        <f t="shared" ca="1" si="35"/>
        <v>5743.6352635749045</v>
      </c>
      <c r="I113" s="3">
        <f t="shared" ca="1" si="35"/>
        <v>5953.8346862407852</v>
      </c>
      <c r="J113" s="3">
        <f t="shared" ca="1" si="35"/>
        <v>6135.0207113683509</v>
      </c>
      <c r="K113" s="3">
        <f t="shared" ca="1" si="35"/>
        <v>6325.3440448006741</v>
      </c>
      <c r="L113" s="3">
        <f t="shared" ca="1" si="35"/>
        <v>6519.9582704201066</v>
      </c>
      <c r="M113" s="3"/>
    </row>
    <row r="114" spans="2:13" x14ac:dyDescent="0.35">
      <c r="B114" t="s">
        <v>133</v>
      </c>
      <c r="C114" s="7">
        <f t="shared" ref="C114:K114" ca="1" si="36">-C112/C111</f>
        <v>8.2743936725395595E-2</v>
      </c>
      <c r="D114" s="7">
        <f t="shared" ca="1" si="36"/>
        <v>8.5106421868166776E-2</v>
      </c>
      <c r="E114" s="7">
        <f t="shared" ca="1" si="36"/>
        <v>8.7738591540286195E-2</v>
      </c>
      <c r="F114" s="7">
        <f t="shared" ca="1" si="36"/>
        <v>8.8810776724937701E-2</v>
      </c>
      <c r="G114" s="7">
        <f t="shared" ca="1" si="36"/>
        <v>8.9696490162907053E-2</v>
      </c>
      <c r="H114" s="7">
        <f t="shared" ca="1" si="36"/>
        <v>8.6642515721346097E-2</v>
      </c>
      <c r="I114" s="7">
        <f t="shared" ca="1" si="36"/>
        <v>8.6828512467744687E-2</v>
      </c>
      <c r="J114" s="7">
        <f t="shared" ca="1" si="36"/>
        <v>9.1299133138835878E-2</v>
      </c>
      <c r="K114" s="7">
        <f t="shared" ca="1" si="36"/>
        <v>9.4164842910609101E-2</v>
      </c>
      <c r="L114" s="7">
        <f ca="1">-L112/L111</f>
        <v>9.6251892932707889E-2</v>
      </c>
      <c r="M114" s="7"/>
    </row>
    <row r="115" spans="2:13" x14ac:dyDescent="0.35">
      <c r="B115" t="s">
        <v>134</v>
      </c>
      <c r="C115" s="7">
        <f>+Model!M232*(1-Model!M129)</f>
        <v>5.9565083021201795E-2</v>
      </c>
      <c r="D115" s="7">
        <f ca="1">+Model!N232*(1-Model!N129)</f>
        <v>6.1497176778729186E-2</v>
      </c>
      <c r="E115" s="7">
        <f ca="1">+Model!O232*(1-Model!O129)</f>
        <v>5.8889864987336851E-2</v>
      </c>
      <c r="F115" s="7">
        <f ca="1">+Model!P232*(1-Model!P129)</f>
        <v>5.9638222343740402E-2</v>
      </c>
      <c r="G115" s="7">
        <f ca="1">+Model!Q232*(1-Model!Q129)</f>
        <v>5.8211494326195878E-2</v>
      </c>
      <c r="H115" s="7">
        <f ca="1">+Model!R232*(1-Model!R129)</f>
        <v>5.693052205589394E-2</v>
      </c>
      <c r="I115" s="7">
        <f ca="1">+Model!S232*(1-Model!S129)</f>
        <v>5.980912706018135E-2</v>
      </c>
      <c r="J115" s="7">
        <f ca="1">+Model!T232*(1-Model!T129)</f>
        <v>5.8887381938031162E-2</v>
      </c>
      <c r="K115" s="7">
        <f ca="1">+Model!U232*(1-Model!U129)</f>
        <v>5.8063318836203318E-2</v>
      </c>
      <c r="L115" s="7">
        <f ca="1">+Model!V232*(1-Model!V129)</f>
        <v>5.7845518652161088E-2</v>
      </c>
      <c r="M115" s="7"/>
    </row>
    <row r="116" spans="2:13" x14ac:dyDescent="0.35">
      <c r="B116" s="20" t="s">
        <v>63</v>
      </c>
      <c r="C116" s="32">
        <f t="shared" ref="C116:L116" ca="1" si="37">+C115*C114+(1-C114)*C29</f>
        <v>8.7481695155263647E-2</v>
      </c>
      <c r="D116" s="32">
        <f t="shared" ca="1" si="37"/>
        <v>8.7574226702496746E-2</v>
      </c>
      <c r="E116" s="32">
        <f t="shared" ca="1" si="37"/>
        <v>8.7270440571360783E-2</v>
      </c>
      <c r="F116" s="32">
        <f t="shared" ca="1" si="37"/>
        <v>8.7303546943597723E-2</v>
      </c>
      <c r="G116" s="32">
        <f t="shared" ca="1" si="37"/>
        <v>8.7148682613536102E-2</v>
      </c>
      <c r="H116" s="32">
        <f t="shared" ca="1" si="37"/>
        <v>8.7134777237331082E-2</v>
      </c>
      <c r="I116" s="32">
        <f t="shared" ca="1" si="37"/>
        <v>8.7378571412532857E-2</v>
      </c>
      <c r="J116" s="32">
        <f t="shared" ca="1" si="37"/>
        <v>8.7159444941262557E-2</v>
      </c>
      <c r="K116" s="32">
        <f t="shared" ca="1" si="37"/>
        <v>8.699268743512488E-2</v>
      </c>
      <c r="L116" s="32">
        <f t="shared" ca="1" si="37"/>
        <v>8.6905070304001061E-2</v>
      </c>
      <c r="M116" s="7"/>
    </row>
    <row r="118" spans="2:13" x14ac:dyDescent="0.35">
      <c r="B118" s="40" t="s">
        <v>13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2:13" x14ac:dyDescent="0.35">
      <c r="B119" s="3">
        <f>-C20+$C$58</f>
        <v>-2041.4694028799995</v>
      </c>
      <c r="C119" s="3">
        <f t="shared" ref="C119:L119" ca="1" si="38">+C53*(1+$C$9)^(SUM($C$69:$C$70))</f>
        <v>122.41399897172741</v>
      </c>
      <c r="D119" s="3">
        <f t="shared" ca="1" si="38"/>
        <v>146.39022260789008</v>
      </c>
      <c r="E119" s="3">
        <f t="shared" ca="1" si="38"/>
        <v>180.53794349214522</v>
      </c>
      <c r="F119" s="3">
        <f t="shared" ca="1" si="38"/>
        <v>258.99092615364549</v>
      </c>
      <c r="G119" s="3">
        <f t="shared" ca="1" si="38"/>
        <v>287.73592480207839</v>
      </c>
      <c r="H119" s="3">
        <f t="shared" ca="1" si="38"/>
        <v>282.49927644254996</v>
      </c>
      <c r="I119" s="3">
        <f t="shared" ca="1" si="38"/>
        <v>402.57411931049683</v>
      </c>
      <c r="J119" s="3">
        <f t="shared" ca="1" si="38"/>
        <v>437.41069933279101</v>
      </c>
      <c r="K119" s="3">
        <f t="shared" ca="1" si="38"/>
        <v>447.93343021630255</v>
      </c>
      <c r="L119" s="3">
        <f t="shared" ca="1" si="38"/>
        <v>7441.0776622489002</v>
      </c>
    </row>
    <row r="120" spans="2:13" x14ac:dyDescent="0.35">
      <c r="B120" s="7">
        <f ca="1">IRR(B119:L119)</f>
        <v>0.2077685796870965</v>
      </c>
    </row>
    <row r="123" spans="2:13" x14ac:dyDescent="0.35"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2:13" x14ac:dyDescent="0.35">
      <c r="B124" s="99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2:13" x14ac:dyDescent="0.35">
      <c r="B125" s="9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014F-CEFF-494C-B70C-53C7F7494CA6}">
  <sheetPr>
    <tabColor theme="9" tint="-0.499984740745262"/>
  </sheetPr>
  <dimension ref="B1:X339"/>
  <sheetViews>
    <sheetView showGridLines="0" zoomScale="85" zoomScaleNormal="85" workbookViewId="0">
      <pane xSplit="2" ySplit="3" topLeftCell="C42" activePane="bottomRight" state="frozen"/>
      <selection activeCell="E35" sqref="E35"/>
      <selection pane="topRight" activeCell="E35" sqref="E35"/>
      <selection pane="bottomLeft" activeCell="E35" sqref="E35"/>
      <selection pane="bottomRight" activeCell="U259" sqref="U259"/>
    </sheetView>
  </sheetViews>
  <sheetFormatPr defaultRowHeight="14.5" outlineLevelRow="2" x14ac:dyDescent="0.35"/>
  <cols>
    <col min="1" max="1" width="1.6328125" customWidth="1"/>
    <col min="2" max="2" width="61.453125" bestFit="1" customWidth="1"/>
  </cols>
  <sheetData>
    <row r="1" spans="2:23" x14ac:dyDescent="0.35">
      <c r="B1" s="1">
        <f ca="1">+DCF!M9</f>
        <v>46.638182400088048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2:23" x14ac:dyDescent="0.35">
      <c r="B2" s="1">
        <f ca="1">+DCF!M10</f>
        <v>46.721525836717035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2:23" x14ac:dyDescent="0.35">
      <c r="B3" s="40" t="s">
        <v>197</v>
      </c>
      <c r="C3" s="40">
        <v>2014</v>
      </c>
      <c r="D3" s="40">
        <f t="shared" ref="D3:J3" si="0">+C3+1</f>
        <v>2015</v>
      </c>
      <c r="E3" s="40">
        <f t="shared" si="0"/>
        <v>2016</v>
      </c>
      <c r="F3" s="40">
        <f t="shared" si="0"/>
        <v>2017</v>
      </c>
      <c r="G3" s="40">
        <f t="shared" si="0"/>
        <v>2018</v>
      </c>
      <c r="H3" s="40">
        <f t="shared" si="0"/>
        <v>2019</v>
      </c>
      <c r="I3" s="40">
        <f t="shared" si="0"/>
        <v>2020</v>
      </c>
      <c r="J3" s="40">
        <f t="shared" si="0"/>
        <v>2021</v>
      </c>
      <c r="K3" s="40">
        <f t="shared" ref="K3:U3" si="1">+J3+1</f>
        <v>2022</v>
      </c>
      <c r="L3" s="40">
        <f t="shared" si="1"/>
        <v>2023</v>
      </c>
      <c r="M3" s="86">
        <f t="shared" si="1"/>
        <v>2024</v>
      </c>
      <c r="N3" s="86">
        <f t="shared" si="1"/>
        <v>2025</v>
      </c>
      <c r="O3" s="86">
        <f t="shared" si="1"/>
        <v>2026</v>
      </c>
      <c r="P3" s="86">
        <f t="shared" si="1"/>
        <v>2027</v>
      </c>
      <c r="Q3" s="86">
        <f t="shared" si="1"/>
        <v>2028</v>
      </c>
      <c r="R3" s="86">
        <f t="shared" si="1"/>
        <v>2029</v>
      </c>
      <c r="S3" s="86">
        <f t="shared" si="1"/>
        <v>2030</v>
      </c>
      <c r="T3" s="86">
        <f t="shared" si="1"/>
        <v>2031</v>
      </c>
      <c r="U3" s="86">
        <f t="shared" si="1"/>
        <v>2032</v>
      </c>
      <c r="V3" s="86">
        <f t="shared" ref="V3" si="2">+U3+1</f>
        <v>2033</v>
      </c>
      <c r="W3" s="86">
        <f t="shared" ref="W3" si="3">+V3+1</f>
        <v>2034</v>
      </c>
    </row>
    <row r="4" spans="2:23" x14ac:dyDescent="0.35">
      <c r="B4" s="87" t="s">
        <v>259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</row>
    <row r="5" spans="2:23" ht="5" customHeight="1" x14ac:dyDescent="0.35"/>
    <row r="6" spans="2:23" hidden="1" outlineLevel="1" x14ac:dyDescent="0.35">
      <c r="B6" t="s">
        <v>260</v>
      </c>
      <c r="C6" s="3">
        <f t="shared" ref="C6:K6" si="4">+C32</f>
        <v>3.9000000000000101</v>
      </c>
      <c r="D6" s="3">
        <f t="shared" si="4"/>
        <v>26.668999999999997</v>
      </c>
      <c r="E6" s="3">
        <f t="shared" si="4"/>
        <v>40.954000000000036</v>
      </c>
      <c r="F6" s="3">
        <f t="shared" ref="F6" si="5">+F32</f>
        <v>40.500000000000028</v>
      </c>
      <c r="G6" s="3">
        <f t="shared" si="4"/>
        <v>138.10000000000002</v>
      </c>
      <c r="H6" s="3">
        <f t="shared" si="4"/>
        <v>196.7</v>
      </c>
      <c r="I6" s="3">
        <f t="shared" si="4"/>
        <v>192.10000000000005</v>
      </c>
      <c r="J6" s="3">
        <f t="shared" si="4"/>
        <v>116.99999999999997</v>
      </c>
      <c r="K6" s="3">
        <f t="shared" si="4"/>
        <v>156.70000000000022</v>
      </c>
      <c r="L6" s="3">
        <f>+L32</f>
        <v>135.49999999999991</v>
      </c>
      <c r="M6" s="3">
        <f t="shared" ref="M6:W6" si="6">+M32</f>
        <v>207.27752500000005</v>
      </c>
      <c r="N6" s="3">
        <f t="shared" ca="1" si="6"/>
        <v>266.72736024999995</v>
      </c>
      <c r="O6" s="3">
        <f t="shared" ca="1" si="6"/>
        <v>332.7629856599998</v>
      </c>
      <c r="P6" s="3">
        <f t="shared" ca="1" si="6"/>
        <v>405.40829789337477</v>
      </c>
      <c r="Q6" s="3">
        <f t="shared" ca="1" si="6"/>
        <v>473.86519667184621</v>
      </c>
      <c r="R6" s="3">
        <f t="shared" ca="1" si="6"/>
        <v>534.96253371594003</v>
      </c>
      <c r="S6" s="3">
        <f t="shared" ca="1" si="6"/>
        <v>588.13117307447828</v>
      </c>
      <c r="T6" s="3">
        <f t="shared" ca="1" si="6"/>
        <v>635.19265778770193</v>
      </c>
      <c r="U6" s="3">
        <f t="shared" ca="1" si="6"/>
        <v>670.74070611709328</v>
      </c>
      <c r="V6" s="3">
        <f t="shared" ca="1" si="6"/>
        <v>708.32015599833119</v>
      </c>
      <c r="W6" s="3">
        <f t="shared" ca="1" si="6"/>
        <v>748.04856428339917</v>
      </c>
    </row>
    <row r="7" spans="2:23" hidden="1" outlineLevel="1" x14ac:dyDescent="0.35">
      <c r="B7" s="122" t="s">
        <v>252</v>
      </c>
      <c r="C7" s="16"/>
      <c r="D7" s="16"/>
      <c r="E7" s="16"/>
      <c r="F7" s="16">
        <v>-0.10199999999999999</v>
      </c>
      <c r="G7" s="16">
        <v>-6.7859999999999996</v>
      </c>
      <c r="H7" s="16">
        <v>0.9</v>
      </c>
      <c r="I7" s="16">
        <v>-1.6</v>
      </c>
      <c r="J7" s="16">
        <v>-1.7</v>
      </c>
      <c r="K7" s="16">
        <v>2.7</v>
      </c>
      <c r="L7" s="16">
        <v>12.1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</row>
    <row r="8" spans="2:23" hidden="1" outlineLevel="1" x14ac:dyDescent="0.35">
      <c r="B8" s="122" t="s">
        <v>253</v>
      </c>
      <c r="C8" s="16"/>
      <c r="D8" s="16"/>
      <c r="E8" s="16"/>
      <c r="F8" s="16">
        <v>0</v>
      </c>
      <c r="G8" s="16">
        <v>0</v>
      </c>
      <c r="H8" s="16">
        <v>0</v>
      </c>
      <c r="I8" s="16">
        <v>1.7</v>
      </c>
      <c r="J8" s="16">
        <v>7.5</v>
      </c>
      <c r="K8" s="16">
        <v>0.2</v>
      </c>
      <c r="L8" s="16">
        <v>3.2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</row>
    <row r="9" spans="2:23" hidden="1" outlineLevel="1" x14ac:dyDescent="0.35">
      <c r="B9" s="122" t="s">
        <v>254</v>
      </c>
      <c r="C9" s="16"/>
      <c r="D9" s="16"/>
      <c r="E9" s="16"/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6.7</v>
      </c>
      <c r="M9" s="16">
        <v>1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</row>
    <row r="10" spans="2:23" hidden="1" outlineLevel="1" x14ac:dyDescent="0.35">
      <c r="B10" s="122" t="s">
        <v>255</v>
      </c>
      <c r="C10" s="16"/>
      <c r="D10" s="16"/>
      <c r="E10" s="16"/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0.7</v>
      </c>
      <c r="L10" s="16">
        <v>10.199999999999999</v>
      </c>
      <c r="M10" s="144">
        <v>5</v>
      </c>
      <c r="N10" s="144">
        <v>5</v>
      </c>
      <c r="O10" s="144">
        <v>5</v>
      </c>
      <c r="P10" s="144">
        <v>0</v>
      </c>
      <c r="Q10" s="144">
        <v>0</v>
      </c>
      <c r="R10" s="144">
        <v>0</v>
      </c>
      <c r="S10" s="144">
        <v>0</v>
      </c>
      <c r="T10" s="144">
        <v>0</v>
      </c>
      <c r="U10" s="144">
        <v>0</v>
      </c>
      <c r="V10" s="144">
        <v>0</v>
      </c>
      <c r="W10" s="144">
        <v>0</v>
      </c>
    </row>
    <row r="11" spans="2:23" hidden="1" outlineLevel="1" x14ac:dyDescent="0.35">
      <c r="B11" s="122" t="s">
        <v>256</v>
      </c>
      <c r="C11" s="16"/>
      <c r="D11" s="16"/>
      <c r="E11" s="16"/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7.7</v>
      </c>
      <c r="L11" s="16">
        <v>1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</row>
    <row r="12" spans="2:23" hidden="1" outlineLevel="1" x14ac:dyDescent="0.35">
      <c r="B12" s="122" t="s">
        <v>257</v>
      </c>
      <c r="C12" s="16"/>
      <c r="D12" s="16"/>
      <c r="E12" s="16"/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4.0999999999999996</v>
      </c>
      <c r="M12" s="16">
        <v>4</v>
      </c>
      <c r="N12" s="16">
        <v>4</v>
      </c>
      <c r="O12" s="16">
        <v>4</v>
      </c>
      <c r="P12" s="16">
        <v>4</v>
      </c>
      <c r="Q12" s="16">
        <v>2</v>
      </c>
      <c r="R12" s="16">
        <v>2</v>
      </c>
      <c r="S12" s="16">
        <v>2</v>
      </c>
      <c r="T12" s="16">
        <v>2</v>
      </c>
      <c r="U12" s="16">
        <v>2</v>
      </c>
      <c r="V12" s="16">
        <v>2</v>
      </c>
      <c r="W12" s="16">
        <v>2</v>
      </c>
    </row>
    <row r="13" spans="2:23" hidden="1" outlineLevel="1" x14ac:dyDescent="0.35">
      <c r="B13" s="122" t="s">
        <v>258</v>
      </c>
      <c r="C13" s="16"/>
      <c r="D13" s="16"/>
      <c r="E13" s="16"/>
      <c r="F13" s="16">
        <v>10.042</v>
      </c>
      <c r="G13" s="16">
        <v>1.546</v>
      </c>
      <c r="H13" s="16">
        <v>0</v>
      </c>
      <c r="I13" s="16">
        <v>0</v>
      </c>
      <c r="J13" s="16">
        <v>0</v>
      </c>
      <c r="K13" s="16">
        <v>2.9</v>
      </c>
      <c r="L13" s="16">
        <v>2.2000000000000002</v>
      </c>
      <c r="M13" s="16">
        <v>2</v>
      </c>
      <c r="N13" s="16">
        <v>2</v>
      </c>
      <c r="O13" s="16">
        <v>2</v>
      </c>
      <c r="P13" s="16">
        <v>2</v>
      </c>
      <c r="Q13" s="16">
        <v>2</v>
      </c>
      <c r="R13" s="16">
        <v>2</v>
      </c>
      <c r="S13" s="16">
        <v>2</v>
      </c>
      <c r="T13" s="16">
        <v>2</v>
      </c>
      <c r="U13" s="16">
        <v>2</v>
      </c>
      <c r="V13" s="16">
        <v>2</v>
      </c>
      <c r="W13" s="16">
        <v>2</v>
      </c>
    </row>
    <row r="14" spans="2:23" hidden="1" outlineLevel="1" x14ac:dyDescent="0.35">
      <c r="B14" s="122" t="s">
        <v>263</v>
      </c>
      <c r="C14" s="16"/>
      <c r="D14" s="16"/>
      <c r="E14" s="16"/>
      <c r="F14" s="16">
        <v>0</v>
      </c>
      <c r="G14" s="16">
        <v>0</v>
      </c>
      <c r="H14" s="16">
        <v>1.4</v>
      </c>
      <c r="I14" s="16">
        <v>8.1999999999999993</v>
      </c>
      <c r="J14" s="16">
        <v>5.2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</row>
    <row r="15" spans="2:23" hidden="1" outlineLevel="1" x14ac:dyDescent="0.35">
      <c r="B15" s="122" t="s">
        <v>264</v>
      </c>
      <c r="C15" s="16"/>
      <c r="D15" s="16"/>
      <c r="E15" s="16"/>
      <c r="F15" s="16">
        <v>0</v>
      </c>
      <c r="G15" s="16">
        <v>0</v>
      </c>
      <c r="H15" s="16">
        <v>0</v>
      </c>
      <c r="I15" s="16">
        <v>1.2</v>
      </c>
      <c r="J15" s="16">
        <v>4.3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</row>
    <row r="16" spans="2:23" hidden="1" outlineLevel="1" x14ac:dyDescent="0.35">
      <c r="B16" s="122" t="s">
        <v>266</v>
      </c>
      <c r="C16" s="16"/>
      <c r="D16" s="16"/>
      <c r="E16" s="16"/>
      <c r="F16" s="16">
        <v>0</v>
      </c>
      <c r="G16" s="16">
        <v>0</v>
      </c>
      <c r="H16" s="16">
        <v>2.8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</row>
    <row r="17" spans="2:23" hidden="1" outlineLevel="1" x14ac:dyDescent="0.35">
      <c r="B17" s="122" t="s">
        <v>1</v>
      </c>
      <c r="C17" s="3"/>
      <c r="D17" s="3"/>
      <c r="E17" s="3"/>
      <c r="F17" s="3">
        <f t="shared" ref="F17:I17" si="7">F18-SUM(F6:F16)</f>
        <v>22.069999999999972</v>
      </c>
      <c r="G17" s="3">
        <f t="shared" si="7"/>
        <v>2.1129999999999995</v>
      </c>
      <c r="H17" s="3">
        <f t="shared" si="7"/>
        <v>5.0999999999999943</v>
      </c>
      <c r="I17" s="3">
        <f t="shared" si="7"/>
        <v>5.7999999999999829</v>
      </c>
      <c r="J17" s="3">
        <f>J18-SUM(J6:J16)</f>
        <v>0.20000000000001705</v>
      </c>
      <c r="K17" s="3">
        <f>K18-SUM(K6:K16)</f>
        <v>0.39999999999983515</v>
      </c>
      <c r="L17" s="3">
        <f>L18-SUM(L6:L16)</f>
        <v>0.10000000000013642</v>
      </c>
      <c r="M17" s="16">
        <v>2</v>
      </c>
      <c r="N17" s="16">
        <v>2</v>
      </c>
      <c r="O17" s="16">
        <v>2</v>
      </c>
      <c r="P17" s="16">
        <v>2</v>
      </c>
      <c r="Q17" s="16">
        <v>2</v>
      </c>
      <c r="R17" s="16">
        <v>2</v>
      </c>
      <c r="S17" s="16">
        <v>2</v>
      </c>
      <c r="T17" s="16">
        <v>2</v>
      </c>
      <c r="U17" s="16">
        <v>2</v>
      </c>
      <c r="V17" s="16">
        <v>2</v>
      </c>
      <c r="W17" s="16">
        <v>2</v>
      </c>
    </row>
    <row r="18" spans="2:23" hidden="1" outlineLevel="1" x14ac:dyDescent="0.35">
      <c r="B18" s="23" t="s">
        <v>259</v>
      </c>
      <c r="C18" s="129"/>
      <c r="D18" s="129"/>
      <c r="E18" s="129"/>
      <c r="F18" s="129">
        <f>81.01+F31</f>
        <v>72.510000000000005</v>
      </c>
      <c r="G18" s="129">
        <f>149.173+G31</f>
        <v>134.97300000000001</v>
      </c>
      <c r="H18" s="129">
        <v>206.9</v>
      </c>
      <c r="I18" s="129">
        <v>207.4</v>
      </c>
      <c r="J18" s="129">
        <v>132.5</v>
      </c>
      <c r="K18" s="129">
        <v>171.3</v>
      </c>
      <c r="L18" s="129">
        <v>175.1</v>
      </c>
      <c r="M18" s="120">
        <f>SUM(M6:M17)</f>
        <v>221.27752500000005</v>
      </c>
      <c r="N18" s="120">
        <f t="shared" ref="N18:W18" ca="1" si="8">SUM(N6:N17)</f>
        <v>279.72736024999995</v>
      </c>
      <c r="O18" s="120">
        <f t="shared" ca="1" si="8"/>
        <v>345.7629856599998</v>
      </c>
      <c r="P18" s="120">
        <f t="shared" ca="1" si="8"/>
        <v>413.40829789337477</v>
      </c>
      <c r="Q18" s="120">
        <f t="shared" ca="1" si="8"/>
        <v>479.86519667184621</v>
      </c>
      <c r="R18" s="120">
        <f t="shared" ca="1" si="8"/>
        <v>540.96253371594003</v>
      </c>
      <c r="S18" s="120">
        <f t="shared" ca="1" si="8"/>
        <v>594.13117307447828</v>
      </c>
      <c r="T18" s="120">
        <f t="shared" ca="1" si="8"/>
        <v>641.19265778770193</v>
      </c>
      <c r="U18" s="120">
        <f t="shared" ca="1" si="8"/>
        <v>676.74070611709328</v>
      </c>
      <c r="V18" s="120">
        <f t="shared" ca="1" si="8"/>
        <v>714.32015599833119</v>
      </c>
      <c r="W18" s="120">
        <f t="shared" ca="1" si="8"/>
        <v>754.04856428339917</v>
      </c>
    </row>
    <row r="19" spans="2:23" hidden="1" outlineLevel="1" x14ac:dyDescent="0.35">
      <c r="B19" s="122" t="s">
        <v>261</v>
      </c>
      <c r="C19" s="95">
        <f t="shared" ref="C19:F19" si="9">+C6/C$26</f>
        <v>2.5643554591182626E-2</v>
      </c>
      <c r="D19" s="95">
        <f t="shared" si="9"/>
        <v>0.12210297874678361</v>
      </c>
      <c r="E19" s="95">
        <f t="shared" si="9"/>
        <v>0.14081765980125857</v>
      </c>
      <c r="F19" s="95">
        <f t="shared" si="9"/>
        <v>0.1002971768202081</v>
      </c>
      <c r="G19" s="95">
        <f t="shared" ref="G19:J19" si="10">+G6/G$26</f>
        <v>0.23359269282814615</v>
      </c>
      <c r="H19" s="95">
        <f t="shared" si="10"/>
        <v>0.23684527393136665</v>
      </c>
      <c r="I19" s="95">
        <f t="shared" si="10"/>
        <v>0.20050099154576773</v>
      </c>
      <c r="J19" s="95">
        <f t="shared" si="10"/>
        <v>0.1294677437202611</v>
      </c>
      <c r="K19" s="95">
        <f t="shared" ref="K19" si="11">+K6/K$26</f>
        <v>0.14266205389657702</v>
      </c>
      <c r="L19" s="95">
        <f>+L6/L$26</f>
        <v>0.11133935907970412</v>
      </c>
      <c r="M19" s="95">
        <f t="shared" ref="M19:W19" si="12">+M6/M$26</f>
        <v>0.14793121844166504</v>
      </c>
      <c r="N19" s="95">
        <f t="shared" ca="1" si="12"/>
        <v>0.16151027330372492</v>
      </c>
      <c r="O19" s="95">
        <f t="shared" ca="1" si="12"/>
        <v>0.1784526529408374</v>
      </c>
      <c r="P19" s="95">
        <f t="shared" ca="1" si="12"/>
        <v>0.19494364157456079</v>
      </c>
      <c r="Q19" s="95">
        <f ca="1">+Q6/Q$26</f>
        <v>0.20613684611049682</v>
      </c>
      <c r="R19" s="95">
        <f t="shared" ca="1" si="12"/>
        <v>0.21285992275413526</v>
      </c>
      <c r="S19" s="95">
        <f t="shared" ca="1" si="12"/>
        <v>0.21890042543784993</v>
      </c>
      <c r="T19" s="95">
        <f t="shared" ca="1" si="12"/>
        <v>0.22451715700522007</v>
      </c>
      <c r="U19" s="95">
        <f t="shared" ca="1" si="12"/>
        <v>0.22512116626016893</v>
      </c>
      <c r="V19" s="95">
        <f t="shared" ca="1" si="12"/>
        <v>0.22571263761314034</v>
      </c>
      <c r="W19" s="95">
        <f t="shared" ca="1" si="12"/>
        <v>0.22629175621101585</v>
      </c>
    </row>
    <row r="20" spans="2:23" hidden="1" outlineLevel="1" x14ac:dyDescent="0.35">
      <c r="B20" s="122" t="s">
        <v>262</v>
      </c>
      <c r="C20" s="95"/>
      <c r="D20" s="95"/>
      <c r="E20" s="95"/>
      <c r="F20" s="95">
        <f t="shared" ref="F20" si="13">+F18/F$26</f>
        <v>0.17956909361069837</v>
      </c>
      <c r="G20" s="95">
        <f t="shared" ref="G20:J20" si="14">+G18/G$26</f>
        <v>0.22830345060893098</v>
      </c>
      <c r="H20" s="95">
        <f t="shared" si="14"/>
        <v>0.24912703190848887</v>
      </c>
      <c r="I20" s="95">
        <f t="shared" si="14"/>
        <v>0.21647009706711198</v>
      </c>
      <c r="J20" s="95">
        <f t="shared" si="14"/>
        <v>0.14661945335841539</v>
      </c>
      <c r="K20" s="95">
        <f t="shared" ref="K20" si="15">+K18/K$26</f>
        <v>0.15595411507647486</v>
      </c>
      <c r="L20" s="95">
        <f>+L18/L$26</f>
        <v>0.14387838948233361</v>
      </c>
      <c r="M20" s="95">
        <f t="shared" ref="M20:W20" si="16">+M18/M$26</f>
        <v>0.15792283262262033</v>
      </c>
      <c r="N20" s="95">
        <f t="shared" ca="1" si="16"/>
        <v>0.16938210749044075</v>
      </c>
      <c r="O20" s="95">
        <f t="shared" ca="1" si="16"/>
        <v>0.1854242350824919</v>
      </c>
      <c r="P20" s="95">
        <f t="shared" ca="1" si="16"/>
        <v>0.1987905019883717</v>
      </c>
      <c r="Q20" s="95">
        <f ca="1">+Q18/Q$26</f>
        <v>0.20874691556769623</v>
      </c>
      <c r="R20" s="95">
        <f t="shared" ca="1" si="16"/>
        <v>0.21524730403045278</v>
      </c>
      <c r="S20" s="95">
        <f t="shared" ca="1" si="16"/>
        <v>0.22113360506300267</v>
      </c>
      <c r="T20" s="95">
        <f t="shared" ca="1" si="16"/>
        <v>0.22663793552102207</v>
      </c>
      <c r="U20" s="95">
        <f t="shared" ca="1" si="16"/>
        <v>0.22713495040245002</v>
      </c>
      <c r="V20" s="95">
        <f t="shared" ca="1" si="16"/>
        <v>0.22762459199451759</v>
      </c>
      <c r="W20" s="95">
        <f t="shared" ca="1" si="16"/>
        <v>0.22810681288259274</v>
      </c>
    </row>
    <row r="21" spans="2:23" hidden="1" outlineLevel="1" x14ac:dyDescent="0.35">
      <c r="B21" s="122" t="s">
        <v>269</v>
      </c>
      <c r="C21" s="95"/>
      <c r="D21" s="95"/>
      <c r="E21" s="95"/>
      <c r="F21" s="95"/>
      <c r="G21" s="95"/>
      <c r="H21" s="95"/>
      <c r="I21" s="95"/>
      <c r="J21" s="95"/>
      <c r="K21" s="95"/>
      <c r="L21" s="11">
        <f>+L22-L20</f>
        <v>0.15612161051766638</v>
      </c>
      <c r="M21" s="11">
        <f>+M22-M20</f>
        <v>0.14207716737737966</v>
      </c>
      <c r="N21" s="11">
        <f t="shared" ref="N21:W21" ca="1" si="17">+N22-N20</f>
        <v>0.13061789250955924</v>
      </c>
      <c r="O21" s="11">
        <f t="shared" ca="1" si="17"/>
        <v>0.11457576491750809</v>
      </c>
      <c r="P21" s="11">
        <f t="shared" ca="1" si="17"/>
        <v>0.10120949801162829</v>
      </c>
      <c r="Q21" s="11">
        <f ca="1">+Q22-Q20</f>
        <v>9.125308443230376E-2</v>
      </c>
      <c r="R21" s="11">
        <f t="shared" ca="1" si="17"/>
        <v>8.4752695969547209E-2</v>
      </c>
      <c r="S21" s="11">
        <f t="shared" ca="1" si="17"/>
        <v>7.8866394936997319E-2</v>
      </c>
      <c r="T21" s="11">
        <f t="shared" ca="1" si="17"/>
        <v>7.3362064478977917E-2</v>
      </c>
      <c r="U21" s="11">
        <f t="shared" ca="1" si="17"/>
        <v>7.2865049597549969E-2</v>
      </c>
      <c r="V21" s="11">
        <f t="shared" ca="1" si="17"/>
        <v>7.2375408005482395E-2</v>
      </c>
      <c r="W21" s="11">
        <f t="shared" ca="1" si="17"/>
        <v>7.1893187117407248E-2</v>
      </c>
    </row>
    <row r="22" spans="2:23" hidden="1" outlineLevel="1" x14ac:dyDescent="0.35">
      <c r="B22" s="122" t="s">
        <v>265</v>
      </c>
      <c r="C22" s="95"/>
      <c r="D22" s="95"/>
      <c r="E22" s="95"/>
      <c r="F22" s="95"/>
      <c r="G22" s="95"/>
      <c r="H22" s="95"/>
      <c r="I22" s="95"/>
      <c r="J22" s="95"/>
      <c r="K22" s="95"/>
      <c r="L22" s="116">
        <v>0.3</v>
      </c>
      <c r="M22" s="116">
        <v>0.3</v>
      </c>
      <c r="N22" s="116">
        <v>0.3</v>
      </c>
      <c r="O22" s="116">
        <v>0.3</v>
      </c>
      <c r="P22" s="116">
        <v>0.3</v>
      </c>
      <c r="Q22" s="116">
        <v>0.3</v>
      </c>
      <c r="R22" s="116">
        <v>0.3</v>
      </c>
      <c r="S22" s="116">
        <v>0.3</v>
      </c>
      <c r="T22" s="116">
        <v>0.3</v>
      </c>
      <c r="U22" s="116">
        <v>0.3</v>
      </c>
      <c r="V22" s="116">
        <v>0.3</v>
      </c>
      <c r="W22" s="116">
        <v>0.3</v>
      </c>
    </row>
    <row r="23" spans="2:23" hidden="1" outlineLevel="1" x14ac:dyDescent="0.35"/>
    <row r="24" spans="2:23" collapsed="1" x14ac:dyDescent="0.35">
      <c r="B24" s="87" t="s">
        <v>15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</row>
    <row r="25" spans="2:23" ht="5" customHeight="1" x14ac:dyDescent="0.35"/>
    <row r="26" spans="2:23" outlineLevel="1" x14ac:dyDescent="0.35">
      <c r="B26" s="22" t="s">
        <v>0</v>
      </c>
      <c r="C26" s="16">
        <f>134.822+17.263</f>
        <v>152.08500000000001</v>
      </c>
      <c r="D26" s="3">
        <f t="shared" ref="D26:K26" si="18">+D42</f>
        <v>218.41400000000002</v>
      </c>
      <c r="E26" s="3">
        <f t="shared" si="18"/>
        <v>290.83000000000004</v>
      </c>
      <c r="F26" s="3">
        <f t="shared" si="18"/>
        <v>403.8</v>
      </c>
      <c r="G26" s="3">
        <f t="shared" si="18"/>
        <v>591.20000000000005</v>
      </c>
      <c r="H26" s="3">
        <f t="shared" si="18"/>
        <v>830.5</v>
      </c>
      <c r="I26" s="3">
        <f t="shared" si="18"/>
        <v>958.1</v>
      </c>
      <c r="J26" s="3">
        <f t="shared" si="18"/>
        <v>903.7</v>
      </c>
      <c r="K26" s="3">
        <f t="shared" si="18"/>
        <v>1098.4000000000001</v>
      </c>
      <c r="L26" s="3">
        <f>+L42</f>
        <v>1217</v>
      </c>
      <c r="M26" s="3">
        <f t="shared" ref="M26:W26" si="19">+M42</f>
        <v>1401.1750000000002</v>
      </c>
      <c r="N26" s="3">
        <f t="shared" si="19"/>
        <v>1651.4575500000001</v>
      </c>
      <c r="O26" s="3">
        <f t="shared" si="19"/>
        <v>1864.7130215000002</v>
      </c>
      <c r="P26" s="3">
        <f t="shared" si="19"/>
        <v>2079.6179583950002</v>
      </c>
      <c r="Q26" s="3">
        <f t="shared" si="19"/>
        <v>2298.7893994353503</v>
      </c>
      <c r="R26" s="3">
        <f t="shared" si="19"/>
        <v>2513.2139803219357</v>
      </c>
      <c r="S26" s="3">
        <f t="shared" si="19"/>
        <v>2686.7520787046624</v>
      </c>
      <c r="T26" s="3">
        <f t="shared" si="19"/>
        <v>2829.1497463284445</v>
      </c>
      <c r="U26" s="3">
        <f t="shared" si="19"/>
        <v>2979.4653131013411</v>
      </c>
      <c r="V26" s="3">
        <f t="shared" si="19"/>
        <v>3138.1501872852814</v>
      </c>
      <c r="W26" s="3">
        <f t="shared" si="19"/>
        <v>3305.6819073243123</v>
      </c>
    </row>
    <row r="27" spans="2:23" outlineLevel="1" x14ac:dyDescent="0.35">
      <c r="B27" s="10" t="s">
        <v>202</v>
      </c>
      <c r="C27" s="16">
        <f>-81.613-14.708</f>
        <v>-96.320999999999998</v>
      </c>
      <c r="D27" s="3">
        <f t="shared" ref="D27:K27" si="20">+D119</f>
        <v>-129.03400000000002</v>
      </c>
      <c r="E27" s="3">
        <f t="shared" si="20"/>
        <v>-143.857</v>
      </c>
      <c r="F27" s="3">
        <f t="shared" si="20"/>
        <v>-189.89999999999998</v>
      </c>
      <c r="G27" s="3">
        <f t="shared" si="20"/>
        <v>-238.70000000000002</v>
      </c>
      <c r="H27" s="3">
        <f t="shared" si="20"/>
        <v>-309</v>
      </c>
      <c r="I27" s="3">
        <f t="shared" si="20"/>
        <v>-352.40000000000003</v>
      </c>
      <c r="J27" s="3">
        <f t="shared" si="20"/>
        <v>-334.90000000000003</v>
      </c>
      <c r="K27" s="3">
        <f t="shared" si="20"/>
        <v>-350.09999999999997</v>
      </c>
      <c r="L27" s="3">
        <f>+L119</f>
        <v>-392.1</v>
      </c>
      <c r="M27" s="3">
        <f t="shared" ref="M27:W27" si="21">+M119</f>
        <v>-427.83492997250227</v>
      </c>
      <c r="N27" s="3">
        <f t="shared" ca="1" si="21"/>
        <v>-489.58844368652626</v>
      </c>
      <c r="O27" s="3">
        <f t="shared" ca="1" si="21"/>
        <v>-540.92110967461986</v>
      </c>
      <c r="P27" s="3">
        <f t="shared" ca="1" si="21"/>
        <v>-593.29710450115101</v>
      </c>
      <c r="Q27" s="3">
        <f t="shared" ca="1" si="21"/>
        <v>-646.76152627855924</v>
      </c>
      <c r="R27" s="3">
        <f t="shared" ca="1" si="21"/>
        <v>-699.50007847463951</v>
      </c>
      <c r="S27" s="3">
        <f t="shared" ca="1" si="21"/>
        <v>-742.21564412920145</v>
      </c>
      <c r="T27" s="3">
        <f t="shared" ca="1" si="21"/>
        <v>-777.98173171825169</v>
      </c>
      <c r="U27" s="3">
        <f t="shared" ca="1" si="21"/>
        <v>-816.07392550924067</v>
      </c>
      <c r="V27" s="3">
        <f t="shared" ca="1" si="21"/>
        <v>-856.19732004415721</v>
      </c>
      <c r="W27" s="3">
        <f t="shared" ca="1" si="21"/>
        <v>-898.46497678745675</v>
      </c>
    </row>
    <row r="28" spans="2:23" outlineLevel="1" x14ac:dyDescent="0.35">
      <c r="B28" s="23" t="s">
        <v>194</v>
      </c>
      <c r="C28" s="120">
        <f t="shared" ref="C28:K28" si="22">SUM(C26:C27)</f>
        <v>55.76400000000001</v>
      </c>
      <c r="D28" s="120">
        <f t="shared" si="22"/>
        <v>89.38</v>
      </c>
      <c r="E28" s="120">
        <f t="shared" si="22"/>
        <v>146.97300000000004</v>
      </c>
      <c r="F28" s="120">
        <f t="shared" si="22"/>
        <v>213.90000000000003</v>
      </c>
      <c r="G28" s="120">
        <f t="shared" si="22"/>
        <v>352.5</v>
      </c>
      <c r="H28" s="120">
        <f t="shared" si="22"/>
        <v>521.5</v>
      </c>
      <c r="I28" s="120">
        <f t="shared" si="22"/>
        <v>605.70000000000005</v>
      </c>
      <c r="J28" s="120">
        <f t="shared" si="22"/>
        <v>568.79999999999995</v>
      </c>
      <c r="K28" s="120">
        <f t="shared" si="22"/>
        <v>748.30000000000018</v>
      </c>
      <c r="L28" s="120">
        <f>SUM(L26:L27)</f>
        <v>824.9</v>
      </c>
      <c r="M28" s="120">
        <f t="shared" ref="M28:W28" si="23">SUM(M26:M27)</f>
        <v>973.34007002749786</v>
      </c>
      <c r="N28" s="120">
        <f t="shared" ca="1" si="23"/>
        <v>1161.8691063134738</v>
      </c>
      <c r="O28" s="120">
        <f t="shared" ca="1" si="23"/>
        <v>1323.7919118253803</v>
      </c>
      <c r="P28" s="120">
        <f t="shared" ca="1" si="23"/>
        <v>1486.3208538938493</v>
      </c>
      <c r="Q28" s="120">
        <f t="shared" ca="1" si="23"/>
        <v>1652.027873156791</v>
      </c>
      <c r="R28" s="120">
        <f t="shared" ca="1" si="23"/>
        <v>1813.7139018472963</v>
      </c>
      <c r="S28" s="120">
        <f t="shared" ca="1" si="23"/>
        <v>1944.536434575461</v>
      </c>
      <c r="T28" s="120">
        <f t="shared" ca="1" si="23"/>
        <v>2051.1680146101926</v>
      </c>
      <c r="U28" s="120">
        <f t="shared" ca="1" si="23"/>
        <v>2163.3913875921003</v>
      </c>
      <c r="V28" s="120">
        <f t="shared" ca="1" si="23"/>
        <v>2281.9528672411243</v>
      </c>
      <c r="W28" s="120">
        <f t="shared" ca="1" si="23"/>
        <v>2407.2169305368557</v>
      </c>
    </row>
    <row r="29" spans="2:23" outlineLevel="1" x14ac:dyDescent="0.35">
      <c r="B29" s="10" t="s">
        <v>203</v>
      </c>
      <c r="C29" s="16">
        <f>-30.119-20.494</f>
        <v>-50.613</v>
      </c>
      <c r="D29" s="3">
        <f t="shared" ref="D29:K29" si="24">+D121</f>
        <v>-59.317</v>
      </c>
      <c r="E29" s="3">
        <f t="shared" si="24"/>
        <v>-100.10300000000001</v>
      </c>
      <c r="F29" s="3">
        <f t="shared" si="24"/>
        <v>-164.9</v>
      </c>
      <c r="G29" s="3">
        <f t="shared" si="24"/>
        <v>-200.2</v>
      </c>
      <c r="H29" s="3">
        <f t="shared" si="24"/>
        <v>-302.10000000000002</v>
      </c>
      <c r="I29" s="3">
        <f t="shared" si="24"/>
        <v>-350.5</v>
      </c>
      <c r="J29" s="3">
        <f t="shared" si="24"/>
        <v>-367.2</v>
      </c>
      <c r="K29" s="3">
        <f t="shared" si="24"/>
        <v>-495.79999999999995</v>
      </c>
      <c r="L29" s="3">
        <f>+L121</f>
        <v>-580.30000000000007</v>
      </c>
      <c r="M29" s="3">
        <f t="shared" ref="M29:W29" si="25">+M121</f>
        <v>-642.6145450274978</v>
      </c>
      <c r="N29" s="3">
        <f t="shared" si="25"/>
        <v>-759.49978206347384</v>
      </c>
      <c r="O29" s="3">
        <f t="shared" si="25"/>
        <v>-825.00091479538048</v>
      </c>
      <c r="P29" s="3">
        <f t="shared" si="25"/>
        <v>-890.81807012437446</v>
      </c>
      <c r="Q29" s="3">
        <f t="shared" si="25"/>
        <v>-963.73526112131174</v>
      </c>
      <c r="R29" s="3">
        <f t="shared" si="25"/>
        <v>-1043.6191707390597</v>
      </c>
      <c r="S29" s="3">
        <f t="shared" si="25"/>
        <v>-1097.1518130152049</v>
      </c>
      <c r="T29" s="3">
        <f t="shared" si="25"/>
        <v>-1137.4133684422904</v>
      </c>
      <c r="U29" s="3">
        <f t="shared" si="25"/>
        <v>-1198.4534461276717</v>
      </c>
      <c r="V29" s="3">
        <f t="shared" si="25"/>
        <v>-1262.9045931322216</v>
      </c>
      <c r="W29" s="3">
        <f t="shared" si="25"/>
        <v>-1330.9618375690325</v>
      </c>
    </row>
    <row r="30" spans="2:23" outlineLevel="1" x14ac:dyDescent="0.35">
      <c r="B30" s="23" t="s">
        <v>101</v>
      </c>
      <c r="C30" s="120">
        <f t="shared" ref="C30:K30" si="26">SUM(C28:C29)</f>
        <v>5.1510000000000105</v>
      </c>
      <c r="D30" s="120">
        <f t="shared" si="26"/>
        <v>30.062999999999995</v>
      </c>
      <c r="E30" s="120">
        <f t="shared" si="26"/>
        <v>46.870000000000033</v>
      </c>
      <c r="F30" s="120">
        <f t="shared" si="26"/>
        <v>49.000000000000028</v>
      </c>
      <c r="G30" s="120">
        <f t="shared" si="26"/>
        <v>152.30000000000001</v>
      </c>
      <c r="H30" s="120">
        <f t="shared" si="26"/>
        <v>219.39999999999998</v>
      </c>
      <c r="I30" s="120">
        <f t="shared" si="26"/>
        <v>255.20000000000005</v>
      </c>
      <c r="J30" s="120">
        <f t="shared" si="26"/>
        <v>201.59999999999997</v>
      </c>
      <c r="K30" s="120">
        <f t="shared" si="26"/>
        <v>252.50000000000023</v>
      </c>
      <c r="L30" s="120">
        <f>SUM(L28:L29)</f>
        <v>244.59999999999991</v>
      </c>
      <c r="M30" s="120">
        <f t="shared" ref="M30:W30" si="27">SUM(M28:M29)</f>
        <v>330.72552500000006</v>
      </c>
      <c r="N30" s="120">
        <f t="shared" ca="1" si="27"/>
        <v>402.36932424999998</v>
      </c>
      <c r="O30" s="120">
        <f t="shared" ca="1" si="27"/>
        <v>498.79099702999986</v>
      </c>
      <c r="P30" s="120">
        <f t="shared" ca="1" si="27"/>
        <v>595.50278376947483</v>
      </c>
      <c r="Q30" s="120">
        <f t="shared" ca="1" si="27"/>
        <v>688.29261203547924</v>
      </c>
      <c r="R30" s="120">
        <f t="shared" ca="1" si="27"/>
        <v>770.0947311082366</v>
      </c>
      <c r="S30" s="120">
        <f t="shared" ca="1" si="27"/>
        <v>847.38462156025616</v>
      </c>
      <c r="T30" s="120">
        <f t="shared" ca="1" si="27"/>
        <v>913.75464616790214</v>
      </c>
      <c r="U30" s="120">
        <f t="shared" ca="1" si="27"/>
        <v>964.9379414644286</v>
      </c>
      <c r="V30" s="120">
        <f t="shared" ca="1" si="27"/>
        <v>1019.0482741089027</v>
      </c>
      <c r="W30" s="120">
        <f t="shared" ca="1" si="27"/>
        <v>1076.2550929678232</v>
      </c>
    </row>
    <row r="31" spans="2:23" outlineLevel="1" x14ac:dyDescent="0.35">
      <c r="B31" s="10" t="s">
        <v>158</v>
      </c>
      <c r="C31" s="16">
        <f>-0.447-0.804</f>
        <v>-1.2510000000000001</v>
      </c>
      <c r="D31" s="3">
        <f t="shared" ref="D31:K31" si="28">D124</f>
        <v>-3.3940000000000001</v>
      </c>
      <c r="E31" s="3">
        <f t="shared" si="28"/>
        <v>-5.9160000000000004</v>
      </c>
      <c r="F31" s="3">
        <f t="shared" si="28"/>
        <v>-8.5</v>
      </c>
      <c r="G31" s="3">
        <f t="shared" si="28"/>
        <v>-14.2</v>
      </c>
      <c r="H31" s="3">
        <f t="shared" si="28"/>
        <v>-22.7</v>
      </c>
      <c r="I31" s="3">
        <f t="shared" si="28"/>
        <v>-63.1</v>
      </c>
      <c r="J31" s="3">
        <f t="shared" si="28"/>
        <v>-84.6</v>
      </c>
      <c r="K31" s="3">
        <f t="shared" si="28"/>
        <v>-95.8</v>
      </c>
      <c r="L31" s="3">
        <f>L124</f>
        <v>-109.1</v>
      </c>
      <c r="M31" s="3">
        <f t="shared" ref="M31:W31" si="29">M124</f>
        <v>-123.44800000000001</v>
      </c>
      <c r="N31" s="3">
        <f t="shared" si="29"/>
        <v>-135.641964</v>
      </c>
      <c r="O31" s="3">
        <f t="shared" si="29"/>
        <v>-166.02801137000003</v>
      </c>
      <c r="P31" s="3">
        <f t="shared" si="29"/>
        <v>-190.09448587610004</v>
      </c>
      <c r="Q31" s="3">
        <f t="shared" si="29"/>
        <v>-214.42741536363303</v>
      </c>
      <c r="R31" s="3">
        <f t="shared" si="29"/>
        <v>-235.13219739229652</v>
      </c>
      <c r="S31" s="3">
        <f t="shared" si="29"/>
        <v>-259.25344848577782</v>
      </c>
      <c r="T31" s="3">
        <f t="shared" si="29"/>
        <v>-278.56198838020021</v>
      </c>
      <c r="U31" s="3">
        <f t="shared" si="29"/>
        <v>-294.19723534733532</v>
      </c>
      <c r="V31" s="3">
        <f t="shared" si="29"/>
        <v>-310.72811811057147</v>
      </c>
      <c r="W31" s="3">
        <f t="shared" si="29"/>
        <v>-328.20652868442397</v>
      </c>
    </row>
    <row r="32" spans="2:23" outlineLevel="1" x14ac:dyDescent="0.35">
      <c r="B32" s="23" t="s">
        <v>2</v>
      </c>
      <c r="C32" s="120">
        <f t="shared" ref="C32:K32" si="30">SUM(C30:C31)</f>
        <v>3.9000000000000101</v>
      </c>
      <c r="D32" s="120">
        <f t="shared" si="30"/>
        <v>26.668999999999997</v>
      </c>
      <c r="E32" s="120">
        <f t="shared" si="30"/>
        <v>40.954000000000036</v>
      </c>
      <c r="F32" s="120">
        <f t="shared" si="30"/>
        <v>40.500000000000028</v>
      </c>
      <c r="G32" s="120">
        <f t="shared" si="30"/>
        <v>138.10000000000002</v>
      </c>
      <c r="H32" s="120">
        <f t="shared" si="30"/>
        <v>196.7</v>
      </c>
      <c r="I32" s="120">
        <f t="shared" si="30"/>
        <v>192.10000000000005</v>
      </c>
      <c r="J32" s="120">
        <f t="shared" si="30"/>
        <v>116.99999999999997</v>
      </c>
      <c r="K32" s="120">
        <f t="shared" si="30"/>
        <v>156.70000000000022</v>
      </c>
      <c r="L32" s="120">
        <f>SUM(L30:L31)</f>
        <v>135.49999999999991</v>
      </c>
      <c r="M32" s="120">
        <f t="shared" ref="M32:W32" si="31">SUM(M30:M31)</f>
        <v>207.27752500000005</v>
      </c>
      <c r="N32" s="120">
        <f t="shared" ca="1" si="31"/>
        <v>266.72736024999995</v>
      </c>
      <c r="O32" s="120">
        <f t="shared" ca="1" si="31"/>
        <v>332.7629856599998</v>
      </c>
      <c r="P32" s="120">
        <f t="shared" ca="1" si="31"/>
        <v>405.40829789337477</v>
      </c>
      <c r="Q32" s="120">
        <f t="shared" ca="1" si="31"/>
        <v>473.86519667184621</v>
      </c>
      <c r="R32" s="120">
        <f t="shared" ca="1" si="31"/>
        <v>534.96253371594003</v>
      </c>
      <c r="S32" s="120">
        <f t="shared" ca="1" si="31"/>
        <v>588.13117307447828</v>
      </c>
      <c r="T32" s="120">
        <f t="shared" ca="1" si="31"/>
        <v>635.19265778770193</v>
      </c>
      <c r="U32" s="120">
        <f t="shared" ca="1" si="31"/>
        <v>670.74070611709328</v>
      </c>
      <c r="V32" s="120">
        <f t="shared" ca="1" si="31"/>
        <v>708.32015599833119</v>
      </c>
      <c r="W32" s="120">
        <f t="shared" ca="1" si="31"/>
        <v>748.04856428339917</v>
      </c>
    </row>
    <row r="33" spans="2:23" outlineLevel="1" x14ac:dyDescent="0.35">
      <c r="B33" t="s">
        <v>196</v>
      </c>
      <c r="C33" s="121">
        <f t="shared" ref="C33:J33" si="32">+C28/C26</f>
        <v>0.36666337903146273</v>
      </c>
      <c r="D33" s="121">
        <f t="shared" si="32"/>
        <v>0.40922285201498065</v>
      </c>
      <c r="E33" s="121">
        <f t="shared" si="32"/>
        <v>0.50535708145652103</v>
      </c>
      <c r="F33" s="121">
        <f t="shared" si="32"/>
        <v>0.52971768202080249</v>
      </c>
      <c r="G33" s="121">
        <f t="shared" si="32"/>
        <v>0.59624492557510145</v>
      </c>
      <c r="H33" s="121">
        <f t="shared" si="32"/>
        <v>0.62793497892835637</v>
      </c>
      <c r="I33" s="121">
        <f t="shared" si="32"/>
        <v>0.63218870681557249</v>
      </c>
      <c r="J33" s="121">
        <f t="shared" si="32"/>
        <v>0.62941241562465411</v>
      </c>
      <c r="K33" s="121">
        <f>+K28/K26</f>
        <v>0.68126365622723972</v>
      </c>
      <c r="L33" s="121">
        <f>+L28/L26</f>
        <v>0.67781429745275268</v>
      </c>
      <c r="M33" s="121">
        <f t="shared" ref="M33:W33" si="33">+M28/M26</f>
        <v>0.69465988904133869</v>
      </c>
      <c r="N33" s="121">
        <f t="shared" ca="1" si="33"/>
        <v>0.7035416116590304</v>
      </c>
      <c r="O33" s="121">
        <f t="shared" ca="1" si="33"/>
        <v>0.70991723474988355</v>
      </c>
      <c r="P33" s="121">
        <f t="shared" ca="1" si="33"/>
        <v>0.71470860688323568</v>
      </c>
      <c r="Q33" s="121">
        <f t="shared" ca="1" si="33"/>
        <v>0.71865124902810895</v>
      </c>
      <c r="R33" s="121">
        <f t="shared" ca="1" si="33"/>
        <v>0.72167110164450243</v>
      </c>
      <c r="S33" s="121">
        <f t="shared" ca="1" si="33"/>
        <v>0.72374985767684286</v>
      </c>
      <c r="T33" s="121">
        <f t="shared" ca="1" si="33"/>
        <v>0.72501217628091796</v>
      </c>
      <c r="U33" s="121">
        <f t="shared" ca="1" si="33"/>
        <v>0.72610054498007059</v>
      </c>
      <c r="V33" s="121">
        <f t="shared" ca="1" si="33"/>
        <v>0.72716496376968265</v>
      </c>
      <c r="W33" s="121">
        <f t="shared" ca="1" si="33"/>
        <v>0.72820585828395912</v>
      </c>
    </row>
    <row r="34" spans="2:23" s="113" customFormat="1" outlineLevel="1" x14ac:dyDescent="0.35">
      <c r="B34" s="106" t="s">
        <v>231</v>
      </c>
      <c r="C34" s="128">
        <f>+C33-C35</f>
        <v>0.3327941611598777</v>
      </c>
      <c r="D34" s="128">
        <f>+D33-D35</f>
        <v>0.27158057633668164</v>
      </c>
      <c r="E34" s="128">
        <f t="shared" ref="E34:W34" si="34">+E33-E35</f>
        <v>0.34419764123371033</v>
      </c>
      <c r="F34" s="128">
        <f t="shared" si="34"/>
        <v>0.40837048043585938</v>
      </c>
      <c r="G34" s="128">
        <f t="shared" si="34"/>
        <v>0.33863328822733418</v>
      </c>
      <c r="H34" s="128">
        <f t="shared" si="34"/>
        <v>0.36375677302829618</v>
      </c>
      <c r="I34" s="128">
        <f t="shared" si="34"/>
        <v>0.36582820164909713</v>
      </c>
      <c r="J34" s="128">
        <f t="shared" si="34"/>
        <v>0.40632953413743494</v>
      </c>
      <c r="K34" s="128">
        <f t="shared" si="34"/>
        <v>0.45138383102694823</v>
      </c>
      <c r="L34" s="128">
        <f t="shared" si="34"/>
        <v>0.47682826622843066</v>
      </c>
      <c r="M34" s="128">
        <f t="shared" si="34"/>
        <v>0.45862547149891891</v>
      </c>
      <c r="N34" s="128">
        <f t="shared" ca="1" si="34"/>
        <v>0.45989664225003773</v>
      </c>
      <c r="O34" s="128">
        <f t="shared" ca="1" si="34"/>
        <v>0.44242781880277676</v>
      </c>
      <c r="P34" s="128">
        <f t="shared" ca="1" si="34"/>
        <v>0.4283565962336115</v>
      </c>
      <c r="Q34" s="128">
        <f ca="1">+Q33-Q35</f>
        <v>0.41923599497980685</v>
      </c>
      <c r="R34" s="128">
        <f t="shared" ca="1" si="34"/>
        <v>0.41525281130474012</v>
      </c>
      <c r="S34" s="128">
        <f t="shared" ca="1" si="34"/>
        <v>0.40835617908748917</v>
      </c>
      <c r="T34" s="128">
        <f t="shared" ca="1" si="34"/>
        <v>0.40203363922972946</v>
      </c>
      <c r="U34" s="128">
        <f t="shared" ca="1" si="34"/>
        <v>0.40223775751233543</v>
      </c>
      <c r="V34" s="128">
        <f t="shared" ca="1" si="34"/>
        <v>0.40243599501677207</v>
      </c>
      <c r="W34" s="128">
        <f t="shared" ca="1" si="34"/>
        <v>0.40262852714898417</v>
      </c>
    </row>
    <row r="35" spans="2:23" outlineLevel="1" x14ac:dyDescent="0.35">
      <c r="B35" t="s">
        <v>204</v>
      </c>
      <c r="C35" s="121">
        <f t="shared" ref="C35:K35" si="35">+C30/C26</f>
        <v>3.3869217871585033E-2</v>
      </c>
      <c r="D35" s="121">
        <f t="shared" si="35"/>
        <v>0.13764227567829898</v>
      </c>
      <c r="E35" s="121">
        <f t="shared" si="35"/>
        <v>0.16115944022281067</v>
      </c>
      <c r="F35" s="121">
        <f t="shared" si="35"/>
        <v>0.12134720158494311</v>
      </c>
      <c r="G35" s="121">
        <f t="shared" si="35"/>
        <v>0.25761163734776726</v>
      </c>
      <c r="H35" s="121">
        <f t="shared" si="35"/>
        <v>0.26417820590006019</v>
      </c>
      <c r="I35" s="121">
        <f t="shared" si="35"/>
        <v>0.26636050516647536</v>
      </c>
      <c r="J35" s="121">
        <f t="shared" si="35"/>
        <v>0.22308288148721916</v>
      </c>
      <c r="K35" s="121">
        <f t="shared" si="35"/>
        <v>0.22987982520029152</v>
      </c>
      <c r="L35" s="121">
        <f>+L30/L26</f>
        <v>0.20098603122432204</v>
      </c>
      <c r="M35" s="121">
        <f t="shared" ref="M35:W35" si="36">+M30/M26</f>
        <v>0.23603441754241977</v>
      </c>
      <c r="N35" s="121">
        <f t="shared" ca="1" si="36"/>
        <v>0.24364496940899266</v>
      </c>
      <c r="O35" s="121">
        <f t="shared" ca="1" si="36"/>
        <v>0.26748941594710679</v>
      </c>
      <c r="P35" s="121">
        <f t="shared" ca="1" si="36"/>
        <v>0.28635201064962418</v>
      </c>
      <c r="Q35" s="121">
        <f t="shared" ca="1" si="36"/>
        <v>0.2994152540483021</v>
      </c>
      <c r="R35" s="121">
        <f t="shared" ca="1" si="36"/>
        <v>0.30641829033976231</v>
      </c>
      <c r="S35" s="121">
        <f t="shared" ca="1" si="36"/>
        <v>0.31539367858935369</v>
      </c>
      <c r="T35" s="121">
        <f t="shared" ca="1" si="36"/>
        <v>0.32297853705118851</v>
      </c>
      <c r="U35" s="121">
        <f t="shared" ca="1" si="36"/>
        <v>0.32386278746773517</v>
      </c>
      <c r="V35" s="121">
        <f t="shared" ca="1" si="36"/>
        <v>0.32472896875291057</v>
      </c>
      <c r="W35" s="121">
        <f t="shared" ca="1" si="36"/>
        <v>0.32557733113497495</v>
      </c>
    </row>
    <row r="36" spans="2:23" s="113" customFormat="1" outlineLevel="1" x14ac:dyDescent="0.35">
      <c r="B36" s="106" t="s">
        <v>238</v>
      </c>
      <c r="C36" s="128">
        <f t="shared" ref="C36:V36" si="37">+C35-C37</f>
        <v>8.2256632804024073E-3</v>
      </c>
      <c r="D36" s="128">
        <f t="shared" si="37"/>
        <v>1.5539296931515373E-2</v>
      </c>
      <c r="E36" s="128">
        <f t="shared" si="37"/>
        <v>2.0341780421552103E-2</v>
      </c>
      <c r="F36" s="128">
        <f t="shared" si="37"/>
        <v>2.1050024764735012E-2</v>
      </c>
      <c r="G36" s="128">
        <f t="shared" si="37"/>
        <v>2.401894451962111E-2</v>
      </c>
      <c r="H36" s="128">
        <f t="shared" si="37"/>
        <v>2.7332931968693547E-2</v>
      </c>
      <c r="I36" s="128">
        <f t="shared" si="37"/>
        <v>6.5859513620707633E-2</v>
      </c>
      <c r="J36" s="128">
        <f t="shared" si="37"/>
        <v>9.3615137766958068E-2</v>
      </c>
      <c r="K36" s="128">
        <f t="shared" si="37"/>
        <v>8.7217771303714497E-2</v>
      </c>
      <c r="L36" s="128">
        <f t="shared" si="37"/>
        <v>8.9646672144617925E-2</v>
      </c>
      <c r="M36" s="128">
        <f t="shared" si="37"/>
        <v>8.8103199100754731E-2</v>
      </c>
      <c r="N36" s="128">
        <f t="shared" ca="1" si="37"/>
        <v>8.2134696105267746E-2</v>
      </c>
      <c r="O36" s="128">
        <f t="shared" ca="1" si="37"/>
        <v>8.9036763006269393E-2</v>
      </c>
      <c r="P36" s="128">
        <f t="shared" ca="1" si="37"/>
        <v>9.1408369075063389E-2</v>
      </c>
      <c r="Q36" s="128">
        <f t="shared" ca="1" si="37"/>
        <v>9.3278407937805285E-2</v>
      </c>
      <c r="R36" s="128">
        <f t="shared" ca="1" si="37"/>
        <v>9.355836758562705E-2</v>
      </c>
      <c r="S36" s="128">
        <f t="shared" ca="1" si="37"/>
        <v>9.6493253151503755E-2</v>
      </c>
      <c r="T36" s="128">
        <f t="shared" ca="1" si="37"/>
        <v>9.8461380045968439E-2</v>
      </c>
      <c r="U36" s="128">
        <f t="shared" ca="1" si="37"/>
        <v>9.8741621207566244E-2</v>
      </c>
      <c r="V36" s="128">
        <f t="shared" ca="1" si="37"/>
        <v>9.9016331139770236E-2</v>
      </c>
      <c r="W36" s="128">
        <f ca="1">+W35-W37</f>
        <v>9.9285574923959091E-2</v>
      </c>
    </row>
    <row r="37" spans="2:23" outlineLevel="1" x14ac:dyDescent="0.35">
      <c r="B37" t="s">
        <v>11</v>
      </c>
      <c r="C37" s="121">
        <f t="shared" ref="C37:L37" si="38">+C32/C26</f>
        <v>2.5643554591182626E-2</v>
      </c>
      <c r="D37" s="121">
        <f t="shared" si="38"/>
        <v>0.12210297874678361</v>
      </c>
      <c r="E37" s="121">
        <f t="shared" si="38"/>
        <v>0.14081765980125857</v>
      </c>
      <c r="F37" s="121">
        <f t="shared" si="38"/>
        <v>0.1002971768202081</v>
      </c>
      <c r="G37" s="121">
        <f t="shared" si="38"/>
        <v>0.23359269282814615</v>
      </c>
      <c r="H37" s="121">
        <f t="shared" si="38"/>
        <v>0.23684527393136665</v>
      </c>
      <c r="I37" s="121">
        <f t="shared" si="38"/>
        <v>0.20050099154576773</v>
      </c>
      <c r="J37" s="121">
        <f t="shared" si="38"/>
        <v>0.1294677437202611</v>
      </c>
      <c r="K37" s="121">
        <f t="shared" si="38"/>
        <v>0.14266205389657702</v>
      </c>
      <c r="L37" s="121">
        <f t="shared" si="38"/>
        <v>0.11133935907970412</v>
      </c>
      <c r="M37" s="121">
        <f t="shared" ref="M37:W37" si="39">+M32/M26</f>
        <v>0.14793121844166504</v>
      </c>
      <c r="N37" s="121">
        <f t="shared" ca="1" si="39"/>
        <v>0.16151027330372492</v>
      </c>
      <c r="O37" s="121">
        <f t="shared" ca="1" si="39"/>
        <v>0.1784526529408374</v>
      </c>
      <c r="P37" s="121">
        <f t="shared" ca="1" si="39"/>
        <v>0.19494364157456079</v>
      </c>
      <c r="Q37" s="121">
        <f t="shared" ca="1" si="39"/>
        <v>0.20613684611049682</v>
      </c>
      <c r="R37" s="121">
        <f t="shared" ca="1" si="39"/>
        <v>0.21285992275413526</v>
      </c>
      <c r="S37" s="121">
        <f t="shared" ca="1" si="39"/>
        <v>0.21890042543784993</v>
      </c>
      <c r="T37" s="121">
        <f t="shared" ca="1" si="39"/>
        <v>0.22451715700522007</v>
      </c>
      <c r="U37" s="121">
        <f t="shared" ca="1" si="39"/>
        <v>0.22512116626016893</v>
      </c>
      <c r="V37" s="121">
        <f t="shared" ca="1" si="39"/>
        <v>0.22571263761314034</v>
      </c>
      <c r="W37" s="121">
        <f t="shared" ca="1" si="39"/>
        <v>0.22629175621101585</v>
      </c>
    </row>
    <row r="38" spans="2:23" outlineLevel="1" x14ac:dyDescent="0.35">
      <c r="B38" s="10"/>
      <c r="C38" s="3"/>
      <c r="D38" s="3"/>
      <c r="E38" s="3"/>
      <c r="F38" s="3"/>
      <c r="G38" s="3"/>
      <c r="H38" s="3"/>
      <c r="I38" s="3"/>
      <c r="J38" s="3"/>
      <c r="K38" s="3"/>
      <c r="L38" s="121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2:23" outlineLevel="1" x14ac:dyDescent="0.35">
      <c r="B39" s="10" t="s">
        <v>191</v>
      </c>
      <c r="C39" s="3"/>
      <c r="D39" s="3">
        <f t="shared" ref="D39:J39" si="40">+D67</f>
        <v>7.9960000000000004</v>
      </c>
      <c r="E39" s="3">
        <f t="shared" si="40"/>
        <v>33.023000000000003</v>
      </c>
      <c r="F39" s="3">
        <f t="shared" si="40"/>
        <v>115.2</v>
      </c>
      <c r="G39" s="3">
        <f t="shared" si="40"/>
        <v>255</v>
      </c>
      <c r="H39" s="3">
        <f t="shared" si="40"/>
        <v>431.3</v>
      </c>
      <c r="I39" s="3">
        <f t="shared" si="40"/>
        <v>525</v>
      </c>
      <c r="J39" s="3">
        <f t="shared" si="40"/>
        <v>527.20000000000005</v>
      </c>
      <c r="K39" s="3">
        <f>+K67</f>
        <v>740.4</v>
      </c>
      <c r="L39" s="3">
        <f>+L67</f>
        <v>807.3</v>
      </c>
      <c r="M39" s="3">
        <f>+M67</f>
        <v>1026.0650000000001</v>
      </c>
      <c r="N39" s="3">
        <f t="shared" ref="N39:W39" si="41">+N67</f>
        <v>1265.69425</v>
      </c>
      <c r="O39" s="3">
        <f t="shared" si="41"/>
        <v>1467.9768225000003</v>
      </c>
      <c r="P39" s="3">
        <f t="shared" si="41"/>
        <v>1671.5796734250002</v>
      </c>
      <c r="Q39" s="3">
        <f t="shared" si="41"/>
        <v>1879.1099659162503</v>
      </c>
      <c r="R39" s="3">
        <f t="shared" si="41"/>
        <v>2081.5441637972626</v>
      </c>
      <c r="S39" s="3">
        <f t="shared" si="41"/>
        <v>2242.7321676842489</v>
      </c>
      <c r="T39" s="3">
        <f t="shared" si="41"/>
        <v>2372.4092379774188</v>
      </c>
      <c r="U39" s="3">
        <f t="shared" si="41"/>
        <v>2509.6225894997847</v>
      </c>
      <c r="V39" s="3">
        <f t="shared" si="41"/>
        <v>2654.8121819756784</v>
      </c>
      <c r="W39" s="3">
        <f t="shared" si="41"/>
        <v>2808.4437618554211</v>
      </c>
    </row>
    <row r="40" spans="2:23" outlineLevel="1" x14ac:dyDescent="0.35">
      <c r="B40" s="10" t="s">
        <v>192</v>
      </c>
      <c r="C40" s="3"/>
      <c r="D40" s="3">
        <f t="shared" ref="D40:J40" si="42">+D94</f>
        <v>210.41800000000001</v>
      </c>
      <c r="E40" s="3">
        <f t="shared" si="42"/>
        <v>257.80700000000002</v>
      </c>
      <c r="F40" s="3">
        <f t="shared" si="42"/>
        <v>288.60000000000002</v>
      </c>
      <c r="G40" s="3">
        <f t="shared" si="42"/>
        <v>334.6</v>
      </c>
      <c r="H40" s="3">
        <f t="shared" si="42"/>
        <v>394.7</v>
      </c>
      <c r="I40" s="3">
        <f t="shared" si="42"/>
        <v>424</v>
      </c>
      <c r="J40" s="3">
        <f t="shared" si="42"/>
        <v>322.2</v>
      </c>
      <c r="K40" s="3">
        <f>+K94</f>
        <v>348.5</v>
      </c>
      <c r="L40" s="3">
        <f>+L94</f>
        <v>373.8</v>
      </c>
      <c r="M40" s="3">
        <f>+M94</f>
        <v>355.11</v>
      </c>
      <c r="N40" s="3">
        <f t="shared" ref="N40:W40" si="43">+N94</f>
        <v>365.76330000000002</v>
      </c>
      <c r="O40" s="3">
        <f t="shared" si="43"/>
        <v>376.736199</v>
      </c>
      <c r="P40" s="3">
        <f t="shared" si="43"/>
        <v>388.03828497000001</v>
      </c>
      <c r="Q40" s="3">
        <f t="shared" si="43"/>
        <v>399.67943351910003</v>
      </c>
      <c r="R40" s="3">
        <f t="shared" si="43"/>
        <v>411.66981652467302</v>
      </c>
      <c r="S40" s="3">
        <f t="shared" si="43"/>
        <v>424.01991102041325</v>
      </c>
      <c r="T40" s="3">
        <f t="shared" si="43"/>
        <v>436.74050835102565</v>
      </c>
      <c r="U40" s="3">
        <f t="shared" si="43"/>
        <v>449.84272360155643</v>
      </c>
      <c r="V40" s="3">
        <f t="shared" si="43"/>
        <v>463.33800530960315</v>
      </c>
      <c r="W40" s="3">
        <f t="shared" si="43"/>
        <v>477.23814546889128</v>
      </c>
    </row>
    <row r="41" spans="2:23" outlineLevel="1" x14ac:dyDescent="0.35">
      <c r="B41" s="10" t="s">
        <v>1</v>
      </c>
      <c r="C41" s="3"/>
      <c r="D41" s="3">
        <f t="shared" ref="D41:J41" si="44">+D108</f>
        <v>0</v>
      </c>
      <c r="E41" s="3">
        <f t="shared" si="44"/>
        <v>0</v>
      </c>
      <c r="F41" s="3">
        <f t="shared" si="44"/>
        <v>0</v>
      </c>
      <c r="G41" s="3">
        <f t="shared" si="44"/>
        <v>1.6</v>
      </c>
      <c r="H41" s="3">
        <f t="shared" si="44"/>
        <v>4.5</v>
      </c>
      <c r="I41" s="3">
        <f t="shared" si="44"/>
        <v>9.1</v>
      </c>
      <c r="J41" s="3">
        <f t="shared" si="44"/>
        <v>54.3</v>
      </c>
      <c r="K41" s="3">
        <f>+K108</f>
        <v>9.5</v>
      </c>
      <c r="L41" s="3">
        <f>+L108</f>
        <v>35.9</v>
      </c>
      <c r="M41" s="3">
        <f>+M108</f>
        <v>20</v>
      </c>
      <c r="N41" s="3">
        <f t="shared" ref="N41:W41" si="45">+N108</f>
        <v>20</v>
      </c>
      <c r="O41" s="3">
        <f t="shared" si="45"/>
        <v>20</v>
      </c>
      <c r="P41" s="3">
        <f t="shared" si="45"/>
        <v>20</v>
      </c>
      <c r="Q41" s="3">
        <f t="shared" si="45"/>
        <v>20</v>
      </c>
      <c r="R41" s="3">
        <f t="shared" si="45"/>
        <v>20</v>
      </c>
      <c r="S41" s="3">
        <f t="shared" si="45"/>
        <v>20</v>
      </c>
      <c r="T41" s="3">
        <f t="shared" si="45"/>
        <v>20</v>
      </c>
      <c r="U41" s="3">
        <f t="shared" si="45"/>
        <v>20</v>
      </c>
      <c r="V41" s="3">
        <f t="shared" si="45"/>
        <v>20</v>
      </c>
      <c r="W41" s="3">
        <f t="shared" si="45"/>
        <v>20</v>
      </c>
    </row>
    <row r="42" spans="2:23" outlineLevel="1" x14ac:dyDescent="0.35">
      <c r="B42" s="23" t="s">
        <v>0</v>
      </c>
      <c r="C42" s="120"/>
      <c r="D42" s="120">
        <f t="shared" ref="D42:J42" si="46">SUM(D39:D41)</f>
        <v>218.41400000000002</v>
      </c>
      <c r="E42" s="120">
        <f t="shared" si="46"/>
        <v>290.83000000000004</v>
      </c>
      <c r="F42" s="120">
        <f t="shared" si="46"/>
        <v>403.8</v>
      </c>
      <c r="G42" s="120">
        <f t="shared" si="46"/>
        <v>591.20000000000005</v>
      </c>
      <c r="H42" s="120">
        <f t="shared" si="46"/>
        <v>830.5</v>
      </c>
      <c r="I42" s="120">
        <f t="shared" si="46"/>
        <v>958.1</v>
      </c>
      <c r="J42" s="120">
        <f t="shared" si="46"/>
        <v>903.7</v>
      </c>
      <c r="K42" s="120">
        <f>SUM(K39:K41)</f>
        <v>1098.4000000000001</v>
      </c>
      <c r="L42" s="120">
        <f>SUM(L39:L41)</f>
        <v>1217</v>
      </c>
      <c r="M42" s="120">
        <f>SUM(M39:M41)</f>
        <v>1401.1750000000002</v>
      </c>
      <c r="N42" s="120">
        <f t="shared" ref="N42:W42" si="47">SUM(N39:N41)</f>
        <v>1651.4575500000001</v>
      </c>
      <c r="O42" s="120">
        <f t="shared" si="47"/>
        <v>1864.7130215000002</v>
      </c>
      <c r="P42" s="120">
        <f t="shared" si="47"/>
        <v>2079.6179583950002</v>
      </c>
      <c r="Q42" s="120">
        <f t="shared" si="47"/>
        <v>2298.7893994353503</v>
      </c>
      <c r="R42" s="120">
        <f t="shared" si="47"/>
        <v>2513.2139803219357</v>
      </c>
      <c r="S42" s="120">
        <f t="shared" si="47"/>
        <v>2686.7520787046624</v>
      </c>
      <c r="T42" s="120">
        <f t="shared" si="47"/>
        <v>2829.1497463284445</v>
      </c>
      <c r="U42" s="120">
        <f t="shared" si="47"/>
        <v>2979.4653131013411</v>
      </c>
      <c r="V42" s="120">
        <f t="shared" si="47"/>
        <v>3138.1501872852814</v>
      </c>
      <c r="W42" s="120">
        <f t="shared" si="47"/>
        <v>3305.6819073243123</v>
      </c>
    </row>
    <row r="43" spans="2:23" outlineLevel="1" x14ac:dyDescent="0.35">
      <c r="B43" t="s">
        <v>216</v>
      </c>
      <c r="C43" s="6"/>
      <c r="D43" s="6">
        <f t="shared" ref="D43" si="48">+D39/D42</f>
        <v>3.6609374856923088E-2</v>
      </c>
      <c r="E43" s="6">
        <f t="shared" ref="E43" si="49">+E39/E42</f>
        <v>0.11354743320840353</v>
      </c>
      <c r="F43" s="6">
        <f t="shared" ref="F43" si="50">+F39/F42</f>
        <v>0.28528974739970281</v>
      </c>
      <c r="G43" s="6">
        <f t="shared" ref="G43:K43" si="51">+G39/G42</f>
        <v>0.43132611637347762</v>
      </c>
      <c r="H43" s="6">
        <f t="shared" si="51"/>
        <v>0.51932570740517758</v>
      </c>
      <c r="I43" s="6">
        <f t="shared" si="51"/>
        <v>0.54795950318338382</v>
      </c>
      <c r="J43" s="6">
        <f t="shared" si="51"/>
        <v>0.58337944007967246</v>
      </c>
      <c r="K43" s="6">
        <f t="shared" si="51"/>
        <v>0.67407137654770566</v>
      </c>
      <c r="L43" s="6">
        <f>+L39/L42</f>
        <v>0.66335250616269514</v>
      </c>
      <c r="M43" s="6">
        <f>+M39/M42</f>
        <v>0.73228897175584773</v>
      </c>
      <c r="N43" s="6">
        <f t="shared" ref="N43:W43" si="52">+N39/N42</f>
        <v>0.76641040515997516</v>
      </c>
      <c r="O43" s="6">
        <f t="shared" si="52"/>
        <v>0.78724007693105502</v>
      </c>
      <c r="P43" s="6">
        <f t="shared" si="52"/>
        <v>0.80379170927870125</v>
      </c>
      <c r="Q43" s="6">
        <f t="shared" si="52"/>
        <v>0.81743458812617387</v>
      </c>
      <c r="R43" s="6">
        <f t="shared" si="52"/>
        <v>0.82823992707959659</v>
      </c>
      <c r="S43" s="6">
        <f t="shared" si="52"/>
        <v>0.83473729692451393</v>
      </c>
      <c r="T43" s="6">
        <f t="shared" si="52"/>
        <v>0.8385590904321113</v>
      </c>
      <c r="U43" s="6">
        <f t="shared" si="52"/>
        <v>0.84230636230750588</v>
      </c>
      <c r="V43" s="6">
        <f t="shared" si="52"/>
        <v>0.84597996384369223</v>
      </c>
      <c r="W43" s="6">
        <f t="shared" si="52"/>
        <v>0.84958076445069508</v>
      </c>
    </row>
    <row r="44" spans="2:23" outlineLevel="1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2:23" hidden="1" outlineLevel="2" x14ac:dyDescent="0.35">
      <c r="B45" t="s">
        <v>242</v>
      </c>
      <c r="C45" s="3"/>
      <c r="D45" s="3"/>
      <c r="E45" s="3"/>
      <c r="F45" s="3"/>
      <c r="G45" s="6">
        <f t="shared" ref="G45:K45" si="53">+G39/F39-1</f>
        <v>1.2135416666666665</v>
      </c>
      <c r="H45" s="6">
        <f t="shared" si="53"/>
        <v>0.69137254901960787</v>
      </c>
      <c r="I45" s="6">
        <f t="shared" si="53"/>
        <v>0.21725017389288204</v>
      </c>
      <c r="J45" s="6">
        <f t="shared" si="53"/>
        <v>4.1904761904762999E-3</v>
      </c>
      <c r="K45" s="6">
        <f t="shared" si="53"/>
        <v>0.40440060698027303</v>
      </c>
      <c r="L45" s="6">
        <f>+L39/K39-1</f>
        <v>9.0356564019449026E-2</v>
      </c>
      <c r="M45" s="6">
        <f>+M39/L39-1</f>
        <v>0.2709835253313515</v>
      </c>
      <c r="N45" s="6">
        <f t="shared" ref="N45:W45" si="54">+N39/M39-1</f>
        <v>0.23354197833470591</v>
      </c>
      <c r="O45" s="6">
        <f t="shared" si="54"/>
        <v>0.15981946074259268</v>
      </c>
      <c r="P45" s="6">
        <f t="shared" si="54"/>
        <v>0.13869622994337161</v>
      </c>
      <c r="Q45" s="6">
        <f t="shared" si="54"/>
        <v>0.1241521991386918</v>
      </c>
      <c r="R45" s="6">
        <f t="shared" si="54"/>
        <v>0.10772876603967441</v>
      </c>
      <c r="S45" s="6">
        <f t="shared" si="54"/>
        <v>7.743674464871253E-2</v>
      </c>
      <c r="T45" s="6">
        <f t="shared" si="54"/>
        <v>5.7821023910790359E-2</v>
      </c>
      <c r="U45" s="6">
        <f t="shared" si="54"/>
        <v>5.7837134220294129E-2</v>
      </c>
      <c r="V45" s="6">
        <f t="shared" si="54"/>
        <v>5.7853158113640113E-2</v>
      </c>
      <c r="W45" s="6">
        <f t="shared" si="54"/>
        <v>5.7869095570223017E-2</v>
      </c>
    </row>
    <row r="46" spans="2:23" hidden="1" outlineLevel="2" x14ac:dyDescent="0.35">
      <c r="B46" t="s">
        <v>244</v>
      </c>
      <c r="C46" s="3"/>
      <c r="D46" s="3"/>
      <c r="E46" s="3"/>
      <c r="F46" s="3"/>
      <c r="G46" s="97">
        <v>1.2330000000000001</v>
      </c>
      <c r="H46" s="97">
        <v>0.67900000000000005</v>
      </c>
      <c r="I46" s="97">
        <v>0.224</v>
      </c>
      <c r="J46" s="97">
        <v>-6.0000000000000001E-3</v>
      </c>
      <c r="K46" s="97">
        <v>0.41799999999999998</v>
      </c>
      <c r="L46" s="97">
        <v>8.5999999999999993E-2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2:23" hidden="1" outlineLevel="2" x14ac:dyDescent="0.35">
      <c r="B47" t="s">
        <v>243</v>
      </c>
      <c r="C47" s="3"/>
      <c r="D47" s="3"/>
      <c r="E47" s="3"/>
      <c r="F47" s="3"/>
      <c r="G47" s="6">
        <f t="shared" ref="G47:K47" si="55">+G40/F40-1</f>
        <v>0.15939015939015944</v>
      </c>
      <c r="H47" s="6">
        <f t="shared" si="55"/>
        <v>0.17961745367603088</v>
      </c>
      <c r="I47" s="6">
        <f t="shared" si="55"/>
        <v>7.4233595135545949E-2</v>
      </c>
      <c r="J47" s="6">
        <f t="shared" si="55"/>
        <v>-0.24009433962264148</v>
      </c>
      <c r="K47" s="6">
        <f t="shared" si="55"/>
        <v>8.1626319056486762E-2</v>
      </c>
      <c r="L47" s="6">
        <f>+L40/K40-1</f>
        <v>7.2596843615495121E-2</v>
      </c>
      <c r="M47" s="6">
        <f>+M40/L40-1</f>
        <v>-5.0000000000000044E-2</v>
      </c>
      <c r="N47" s="6">
        <f t="shared" ref="N47:W47" si="56">+N40/M40-1</f>
        <v>3.0000000000000027E-2</v>
      </c>
      <c r="O47" s="6">
        <f t="shared" si="56"/>
        <v>3.0000000000000027E-2</v>
      </c>
      <c r="P47" s="6">
        <f t="shared" si="56"/>
        <v>3.0000000000000027E-2</v>
      </c>
      <c r="Q47" s="6">
        <f t="shared" si="56"/>
        <v>3.0000000000000027E-2</v>
      </c>
      <c r="R47" s="6">
        <f t="shared" si="56"/>
        <v>3.0000000000000027E-2</v>
      </c>
      <c r="S47" s="6">
        <f t="shared" si="56"/>
        <v>3.0000000000000027E-2</v>
      </c>
      <c r="T47" s="6">
        <f t="shared" si="56"/>
        <v>3.0000000000000027E-2</v>
      </c>
      <c r="U47" s="6">
        <f t="shared" si="56"/>
        <v>3.0000000000000027E-2</v>
      </c>
      <c r="V47" s="6">
        <f t="shared" si="56"/>
        <v>3.0000000000000027E-2</v>
      </c>
      <c r="W47" s="6">
        <f t="shared" si="56"/>
        <v>3.0000000000000027E-2</v>
      </c>
    </row>
    <row r="48" spans="2:23" hidden="1" outlineLevel="2" x14ac:dyDescent="0.35">
      <c r="B48" t="s">
        <v>245</v>
      </c>
      <c r="C48" s="3"/>
      <c r="D48" s="3"/>
      <c r="E48" s="3"/>
      <c r="F48" s="3"/>
      <c r="G48" s="97">
        <v>0.17499999999999999</v>
      </c>
      <c r="H48" s="97">
        <v>0.17</v>
      </c>
      <c r="I48" s="97">
        <v>7.9000000000000001E-2</v>
      </c>
      <c r="J48" s="97">
        <v>-0.252</v>
      </c>
      <c r="K48" s="97">
        <v>0.107</v>
      </c>
      <c r="L48" s="97">
        <v>8.5000000000000006E-2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2:23" hidden="1" outlineLevel="2" x14ac:dyDescent="0.35">
      <c r="B49" t="s">
        <v>246</v>
      </c>
      <c r="C49" s="3"/>
      <c r="D49" s="3"/>
      <c r="E49" s="3"/>
      <c r="F49" s="3"/>
      <c r="G49" s="6">
        <f t="shared" ref="G49:I49" si="57">+G42/F42-1</f>
        <v>0.46409113422486392</v>
      </c>
      <c r="H49" s="6">
        <f t="shared" si="57"/>
        <v>0.40476995940460081</v>
      </c>
      <c r="I49" s="6">
        <f t="shared" si="57"/>
        <v>0.15364238410596021</v>
      </c>
      <c r="J49" s="6">
        <f>+J42/I42-1</f>
        <v>-5.6779041853668666E-2</v>
      </c>
      <c r="K49" s="6">
        <f>+K42/J42-1</f>
        <v>0.21544760429346033</v>
      </c>
      <c r="L49" s="6">
        <f>+L42/K42-1</f>
        <v>0.10797523670793874</v>
      </c>
      <c r="M49" s="6">
        <f>+M42/L42-1</f>
        <v>0.15133525061626973</v>
      </c>
      <c r="N49" s="6">
        <f t="shared" ref="N49:W49" si="58">+N42/M42-1</f>
        <v>0.17862333398754604</v>
      </c>
      <c r="O49" s="6">
        <f t="shared" si="58"/>
        <v>0.1291316700813776</v>
      </c>
      <c r="P49" s="6">
        <f t="shared" si="58"/>
        <v>0.11524826309312064</v>
      </c>
      <c r="Q49" s="6">
        <f t="shared" si="58"/>
        <v>0.10539024254700191</v>
      </c>
      <c r="R49" s="6">
        <f t="shared" si="58"/>
        <v>9.3277174907477001E-2</v>
      </c>
      <c r="S49" s="6">
        <f t="shared" si="58"/>
        <v>6.9050267801111342E-2</v>
      </c>
      <c r="T49" s="6">
        <f t="shared" si="58"/>
        <v>5.2999928334450219E-2</v>
      </c>
      <c r="U49" s="6">
        <f t="shared" si="58"/>
        <v>5.313100410042626E-2</v>
      </c>
      <c r="V49" s="6">
        <f t="shared" si="58"/>
        <v>5.3259513875247855E-2</v>
      </c>
      <c r="W49" s="6">
        <f t="shared" si="58"/>
        <v>5.3385501024715953E-2</v>
      </c>
    </row>
    <row r="50" spans="2:23" hidden="1" outlineLevel="2" x14ac:dyDescent="0.35">
      <c r="B50" t="s">
        <v>247</v>
      </c>
      <c r="C50" s="3"/>
      <c r="D50" s="3"/>
      <c r="E50" s="3"/>
      <c r="F50" s="3"/>
      <c r="G50" s="97">
        <v>0.47699999999999998</v>
      </c>
      <c r="H50" s="97">
        <v>0.39</v>
      </c>
      <c r="I50" s="97">
        <v>0.159</v>
      </c>
      <c r="J50" s="97">
        <v>-6.8000000000000005E-2</v>
      </c>
      <c r="K50" s="97">
        <v>0.23200000000000001</v>
      </c>
      <c r="L50" s="97">
        <v>0.109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2:23" hidden="1" outlineLevel="2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2:23" outlineLevel="1" collapsed="1" x14ac:dyDescent="0.35">
      <c r="B52" s="10" t="s">
        <v>191</v>
      </c>
      <c r="C52" s="3"/>
      <c r="D52" s="3">
        <f t="shared" ref="D52:J52" si="59">+D71</f>
        <v>4.4810000000000008</v>
      </c>
      <c r="E52" s="3">
        <f t="shared" si="59"/>
        <v>10.081000000000001</v>
      </c>
      <c r="F52" s="3">
        <f t="shared" si="59"/>
        <v>59.5</v>
      </c>
      <c r="G52" s="3">
        <f t="shared" si="59"/>
        <v>128.20000000000002</v>
      </c>
      <c r="H52" s="3">
        <f t="shared" si="59"/>
        <v>223.3</v>
      </c>
      <c r="I52" s="3">
        <f t="shared" si="59"/>
        <v>249</v>
      </c>
      <c r="J52" s="3">
        <f t="shared" si="59"/>
        <v>232.90000000000003</v>
      </c>
      <c r="K52" s="3">
        <f>+K71</f>
        <v>333.1</v>
      </c>
      <c r="L52" s="3">
        <f>+L71</f>
        <v>359.39999999999992</v>
      </c>
      <c r="M52" s="3">
        <f>+M71</f>
        <v>461.72925000000009</v>
      </c>
      <c r="N52" s="3">
        <f t="shared" ref="N52:W52" ca="1" si="60">+N71</f>
        <v>575.89088375000006</v>
      </c>
      <c r="O52" s="3">
        <f t="shared" ca="1" si="60"/>
        <v>675.26933835000011</v>
      </c>
      <c r="P52" s="3">
        <f t="shared" ca="1" si="60"/>
        <v>777.284548142625</v>
      </c>
      <c r="Q52" s="3">
        <f t="shared" si="60"/>
        <v>883.18168398063767</v>
      </c>
      <c r="R52" s="3">
        <f t="shared" ca="1" si="60"/>
        <v>978.32575698471385</v>
      </c>
      <c r="S52" s="3">
        <f t="shared" ca="1" si="60"/>
        <v>1054.0841188115976</v>
      </c>
      <c r="T52" s="3">
        <f t="shared" ca="1" si="60"/>
        <v>1115.0323418493876</v>
      </c>
      <c r="U52" s="3">
        <f t="shared" ca="1" si="60"/>
        <v>1179.5226170648991</v>
      </c>
      <c r="V52" s="3">
        <f t="shared" si="60"/>
        <v>1247.7617255285691</v>
      </c>
      <c r="W52" s="3">
        <f t="shared" si="60"/>
        <v>1319.9685680720481</v>
      </c>
    </row>
    <row r="53" spans="2:23" outlineLevel="1" x14ac:dyDescent="0.35">
      <c r="B53" s="10" t="s">
        <v>192</v>
      </c>
      <c r="C53" s="3"/>
      <c r="D53" s="3">
        <f t="shared" ref="D53:J53" si="61">+D98</f>
        <v>45.577000000000012</v>
      </c>
      <c r="E53" s="3">
        <f t="shared" si="61"/>
        <v>94.366000000000028</v>
      </c>
      <c r="F53" s="3">
        <f t="shared" si="61"/>
        <v>94.40000000000002</v>
      </c>
      <c r="G53" s="3">
        <f t="shared" si="61"/>
        <v>121.10000000000002</v>
      </c>
      <c r="H53" s="3">
        <f t="shared" si="61"/>
        <v>151.1</v>
      </c>
      <c r="I53" s="3">
        <f t="shared" si="61"/>
        <v>145.10000000000002</v>
      </c>
      <c r="J53" s="3">
        <f t="shared" si="61"/>
        <v>104.29999999999998</v>
      </c>
      <c r="K53" s="3">
        <f>+K98</f>
        <v>111.2</v>
      </c>
      <c r="L53" s="3">
        <f>+L98</f>
        <v>118.60000000000002</v>
      </c>
      <c r="M53" s="3">
        <f>+M98</f>
        <v>111.85965</v>
      </c>
      <c r="N53" s="3">
        <f t="shared" ref="N53:W53" ca="1" si="62">+N98</f>
        <v>115.21543949999989</v>
      </c>
      <c r="O53" s="3">
        <f t="shared" ca="1" si="62"/>
        <v>118.67190268499978</v>
      </c>
      <c r="P53" s="3">
        <f t="shared" ca="1" si="62"/>
        <v>122.23205976554966</v>
      </c>
      <c r="Q53" s="3">
        <f t="shared" ca="1" si="62"/>
        <v>125.89902155851605</v>
      </c>
      <c r="R53" s="3">
        <f t="shared" ca="1" si="62"/>
        <v>129.67599220527148</v>
      </c>
      <c r="S53" s="3">
        <f t="shared" ca="1" si="62"/>
        <v>133.56627197142956</v>
      </c>
      <c r="T53" s="3">
        <f t="shared" ca="1" si="62"/>
        <v>137.57326013057241</v>
      </c>
      <c r="U53" s="3">
        <f t="shared" ca="1" si="62"/>
        <v>141.70045793448958</v>
      </c>
      <c r="V53" s="3">
        <f t="shared" ca="1" si="62"/>
        <v>145.95147167252424</v>
      </c>
      <c r="W53" s="3">
        <f t="shared" ca="1" si="62"/>
        <v>150.33001582269998</v>
      </c>
    </row>
    <row r="54" spans="2:23" outlineLevel="1" x14ac:dyDescent="0.35">
      <c r="B54" s="10" t="s">
        <v>1</v>
      </c>
      <c r="C54" s="3"/>
      <c r="D54" s="3">
        <f t="shared" ref="D54:J54" si="63">+D112</f>
        <v>-23.388999999999999</v>
      </c>
      <c r="E54" s="3">
        <f t="shared" si="63"/>
        <v>-63.493000000000002</v>
      </c>
      <c r="F54" s="3">
        <f t="shared" si="63"/>
        <v>-113.39999999999999</v>
      </c>
      <c r="G54" s="3">
        <f t="shared" si="63"/>
        <v>-111.2</v>
      </c>
      <c r="H54" s="3">
        <f t="shared" si="63"/>
        <v>-177.70000000000002</v>
      </c>
      <c r="I54" s="3">
        <f t="shared" si="63"/>
        <v>-202</v>
      </c>
      <c r="J54" s="3">
        <f t="shared" si="63"/>
        <v>-220.20000000000002</v>
      </c>
      <c r="K54" s="3">
        <f>+K112</f>
        <v>-287.59999999999997</v>
      </c>
      <c r="L54" s="3">
        <f>+L112</f>
        <v>-342.5</v>
      </c>
      <c r="M54" s="3">
        <f>+M112</f>
        <v>-366.31137500000006</v>
      </c>
      <c r="N54" s="3">
        <f t="shared" ref="N54:W54" si="64">+N112</f>
        <v>-424.37896300000006</v>
      </c>
      <c r="O54" s="3">
        <f t="shared" si="64"/>
        <v>-461.17825537500005</v>
      </c>
      <c r="P54" s="3">
        <f t="shared" si="64"/>
        <v>-494.10831001480005</v>
      </c>
      <c r="Q54" s="3">
        <f t="shared" si="64"/>
        <v>-535.21550886730734</v>
      </c>
      <c r="R54" s="3">
        <f t="shared" si="64"/>
        <v>-573.03921547404525</v>
      </c>
      <c r="S54" s="3">
        <f t="shared" si="64"/>
        <v>-599.51921770854904</v>
      </c>
      <c r="T54" s="3">
        <f t="shared" si="64"/>
        <v>-617.41294419225778</v>
      </c>
      <c r="U54" s="3">
        <f t="shared" si="64"/>
        <v>-650.48236888229508</v>
      </c>
      <c r="V54" s="3">
        <f t="shared" si="64"/>
        <v>-685.39304120276188</v>
      </c>
      <c r="W54" s="3">
        <f t="shared" si="64"/>
        <v>-722.25001961134876</v>
      </c>
    </row>
    <row r="55" spans="2:23" outlineLevel="1" x14ac:dyDescent="0.35">
      <c r="B55" s="23" t="s">
        <v>2</v>
      </c>
      <c r="C55" s="120"/>
      <c r="D55" s="120">
        <f t="shared" ref="D55:J55" si="65">SUM(D52:D54)</f>
        <v>26.669000000000015</v>
      </c>
      <c r="E55" s="120">
        <f t="shared" si="65"/>
        <v>40.954000000000029</v>
      </c>
      <c r="F55" s="120">
        <f t="shared" si="65"/>
        <v>40.500000000000043</v>
      </c>
      <c r="G55" s="120">
        <f t="shared" si="65"/>
        <v>138.10000000000002</v>
      </c>
      <c r="H55" s="120">
        <f t="shared" si="65"/>
        <v>196.69999999999996</v>
      </c>
      <c r="I55" s="120">
        <f t="shared" si="65"/>
        <v>192.10000000000002</v>
      </c>
      <c r="J55" s="120">
        <f t="shared" si="65"/>
        <v>117.00000000000003</v>
      </c>
      <c r="K55" s="120">
        <f>SUM(K52:K54)</f>
        <v>156.70000000000005</v>
      </c>
      <c r="L55" s="120">
        <f>SUM(L52:L54)</f>
        <v>135.49999999999994</v>
      </c>
      <c r="M55" s="120">
        <f>SUM(M52:M54)</f>
        <v>207.27752500000003</v>
      </c>
      <c r="N55" s="120">
        <f t="shared" ref="N55:W55" ca="1" si="66">SUM(N52:N54)</f>
        <v>266.72736024999989</v>
      </c>
      <c r="O55" s="120">
        <f t="shared" ca="1" si="66"/>
        <v>332.7629856599998</v>
      </c>
      <c r="P55" s="120">
        <f t="shared" ca="1" si="66"/>
        <v>405.40829789337465</v>
      </c>
      <c r="Q55" s="120">
        <f t="shared" ca="1" si="66"/>
        <v>473.86519667184643</v>
      </c>
      <c r="R55" s="120">
        <f t="shared" ca="1" si="66"/>
        <v>534.96253371594003</v>
      </c>
      <c r="S55" s="120">
        <f t="shared" ca="1" si="66"/>
        <v>588.13117307447817</v>
      </c>
      <c r="T55" s="120">
        <f t="shared" ca="1" si="66"/>
        <v>635.19265778770227</v>
      </c>
      <c r="U55" s="120">
        <f t="shared" ca="1" si="66"/>
        <v>670.74070611709362</v>
      </c>
      <c r="V55" s="120">
        <f t="shared" ca="1" si="66"/>
        <v>708.32015599833153</v>
      </c>
      <c r="W55" s="120">
        <f t="shared" ca="1" si="66"/>
        <v>748.0485642833994</v>
      </c>
    </row>
    <row r="56" spans="2:23" outlineLevel="1" x14ac:dyDescent="0.35">
      <c r="B56" s="10" t="s">
        <v>11</v>
      </c>
      <c r="C56" s="6"/>
      <c r="D56" s="6">
        <f t="shared" ref="D56:W56" si="67">+D55/D42</f>
        <v>0.12210297874678369</v>
      </c>
      <c r="E56" s="6">
        <f t="shared" si="67"/>
        <v>0.14081765980125854</v>
      </c>
      <c r="F56" s="6">
        <f t="shared" si="67"/>
        <v>0.10029717682020813</v>
      </c>
      <c r="G56" s="6">
        <f t="shared" si="67"/>
        <v>0.23359269282814615</v>
      </c>
      <c r="H56" s="6">
        <f t="shared" si="67"/>
        <v>0.23684527393136659</v>
      </c>
      <c r="I56" s="6">
        <f t="shared" si="67"/>
        <v>0.20050099154576767</v>
      </c>
      <c r="J56" s="6">
        <f t="shared" si="67"/>
        <v>0.12946774372026118</v>
      </c>
      <c r="K56" s="6">
        <f t="shared" si="67"/>
        <v>0.14266205389657688</v>
      </c>
      <c r="L56" s="6">
        <f t="shared" si="67"/>
        <v>0.11133935907970414</v>
      </c>
      <c r="M56" s="6">
        <f t="shared" si="67"/>
        <v>0.14793121844166504</v>
      </c>
      <c r="N56" s="6">
        <f t="shared" ca="1" si="67"/>
        <v>0.16151027330372486</v>
      </c>
      <c r="O56" s="6">
        <f t="shared" ca="1" si="67"/>
        <v>0.1784526529408374</v>
      </c>
      <c r="P56" s="6">
        <f t="shared" ca="1" si="67"/>
        <v>0.19494364157456073</v>
      </c>
      <c r="Q56" s="6">
        <f t="shared" ca="1" si="67"/>
        <v>0.2061368461104969</v>
      </c>
      <c r="R56" s="6">
        <f t="shared" ca="1" si="67"/>
        <v>0.21285992275413526</v>
      </c>
      <c r="S56" s="6">
        <f t="shared" ca="1" si="67"/>
        <v>0.2189004254378499</v>
      </c>
      <c r="T56" s="6">
        <f t="shared" ca="1" si="67"/>
        <v>0.22451715700522021</v>
      </c>
      <c r="U56" s="6">
        <f t="shared" ca="1" si="67"/>
        <v>0.22512116626016904</v>
      </c>
      <c r="V56" s="6">
        <f t="shared" ca="1" si="67"/>
        <v>0.22571263761314045</v>
      </c>
      <c r="W56" s="6">
        <f t="shared" ca="1" si="67"/>
        <v>0.22629175621101591</v>
      </c>
    </row>
    <row r="57" spans="2:23" outlineLevel="1" x14ac:dyDescent="0.35">
      <c r="C57" s="3"/>
      <c r="D57" s="3"/>
      <c r="E57" s="3"/>
      <c r="F57" s="3"/>
      <c r="G57" s="3"/>
      <c r="H57" s="3"/>
      <c r="I57" s="3"/>
      <c r="J57" s="102"/>
      <c r="K57" s="3"/>
      <c r="L57" s="3"/>
    </row>
    <row r="58" spans="2:23" outlineLevel="1" x14ac:dyDescent="0.35">
      <c r="B58" s="10" t="s">
        <v>187</v>
      </c>
      <c r="C58" s="16">
        <v>72.5</v>
      </c>
      <c r="D58" s="16">
        <v>75.7</v>
      </c>
      <c r="E58" s="16">
        <v>95.2</v>
      </c>
      <c r="F58" s="16">
        <v>155.1</v>
      </c>
      <c r="G58" s="16">
        <v>228.8</v>
      </c>
      <c r="H58" s="16">
        <v>293.3</v>
      </c>
      <c r="I58" s="16">
        <v>293.10000000000002</v>
      </c>
      <c r="J58" s="16">
        <v>217.7</v>
      </c>
      <c r="K58" s="16">
        <v>213.1</v>
      </c>
      <c r="L58" s="16">
        <v>241</v>
      </c>
    </row>
    <row r="59" spans="2:23" outlineLevel="1" x14ac:dyDescent="0.35">
      <c r="B59" s="10" t="s">
        <v>186</v>
      </c>
      <c r="C59" s="16">
        <v>33.6</v>
      </c>
      <c r="D59" s="16">
        <v>57</v>
      </c>
      <c r="E59" s="16">
        <v>103.4</v>
      </c>
      <c r="F59" s="16">
        <v>131.9</v>
      </c>
      <c r="G59" s="16">
        <v>184.2</v>
      </c>
      <c r="H59" s="16">
        <v>251.1</v>
      </c>
      <c r="I59" s="16">
        <v>279</v>
      </c>
      <c r="J59" s="16">
        <v>226.1</v>
      </c>
      <c r="K59" s="16">
        <v>305.89999999999998</v>
      </c>
      <c r="L59" s="16">
        <v>340.2</v>
      </c>
    </row>
    <row r="60" spans="2:23" outlineLevel="1" x14ac:dyDescent="0.35">
      <c r="B60" s="10" t="s">
        <v>198</v>
      </c>
      <c r="C60" s="96" t="s">
        <v>148</v>
      </c>
      <c r="D60" s="96" t="s">
        <v>148</v>
      </c>
      <c r="E60" s="96" t="s">
        <v>148</v>
      </c>
      <c r="F60" s="96" t="s">
        <v>148</v>
      </c>
      <c r="G60" s="16">
        <v>36.1</v>
      </c>
      <c r="H60" s="16">
        <v>112.1</v>
      </c>
      <c r="I60" s="16">
        <v>199.9</v>
      </c>
      <c r="J60" s="16">
        <v>264</v>
      </c>
      <c r="K60" s="16">
        <v>327.10000000000002</v>
      </c>
      <c r="L60" s="16">
        <v>354.2</v>
      </c>
    </row>
    <row r="61" spans="2:23" outlineLevel="1" x14ac:dyDescent="0.35">
      <c r="B61" s="10" t="s">
        <v>188</v>
      </c>
      <c r="C61" s="16">
        <v>46</v>
      </c>
      <c r="D61" s="16">
        <v>85.7</v>
      </c>
      <c r="E61" s="16">
        <v>92.2</v>
      </c>
      <c r="F61" s="16">
        <v>116.8</v>
      </c>
      <c r="G61" s="16">
        <v>142.1</v>
      </c>
      <c r="H61" s="16">
        <v>174</v>
      </c>
      <c r="I61" s="16">
        <v>186.1</v>
      </c>
      <c r="J61" s="16">
        <v>195.9</v>
      </c>
      <c r="K61" s="16">
        <v>252.3</v>
      </c>
      <c r="L61" s="16">
        <v>281.60000000000002</v>
      </c>
    </row>
    <row r="62" spans="2:23" outlineLevel="1" x14ac:dyDescent="0.35">
      <c r="B62" s="23" t="s">
        <v>0</v>
      </c>
      <c r="C62" s="120">
        <f t="shared" ref="C62:K62" si="68">SUM(C58:C61)</f>
        <v>152.1</v>
      </c>
      <c r="D62" s="120">
        <f t="shared" si="68"/>
        <v>218.39999999999998</v>
      </c>
      <c r="E62" s="120">
        <f t="shared" si="68"/>
        <v>290.8</v>
      </c>
      <c r="F62" s="120">
        <f t="shared" si="68"/>
        <v>403.8</v>
      </c>
      <c r="G62" s="120">
        <f t="shared" si="68"/>
        <v>591.20000000000005</v>
      </c>
      <c r="H62" s="120">
        <f t="shared" si="68"/>
        <v>830.5</v>
      </c>
      <c r="I62" s="120">
        <f t="shared" si="68"/>
        <v>958.1</v>
      </c>
      <c r="J62" s="120">
        <f t="shared" si="68"/>
        <v>903.69999999999993</v>
      </c>
      <c r="K62" s="120">
        <f t="shared" si="68"/>
        <v>1098.4000000000001</v>
      </c>
      <c r="L62" s="120">
        <f>SUM(L58:L61)</f>
        <v>1217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</row>
    <row r="63" spans="2:23" outlineLevel="1" x14ac:dyDescent="0.35">
      <c r="B63" s="106" t="s">
        <v>48</v>
      </c>
      <c r="C63" s="3"/>
      <c r="D63" s="107" t="b">
        <f t="shared" ref="D63:L63" si="69">ABS(D62-D42)&lt;1</f>
        <v>1</v>
      </c>
      <c r="E63" s="107" t="b">
        <f t="shared" si="69"/>
        <v>1</v>
      </c>
      <c r="F63" s="107" t="b">
        <f t="shared" si="69"/>
        <v>1</v>
      </c>
      <c r="G63" s="107" t="b">
        <f t="shared" si="69"/>
        <v>1</v>
      </c>
      <c r="H63" s="107" t="b">
        <f t="shared" si="69"/>
        <v>1</v>
      </c>
      <c r="I63" s="107" t="b">
        <f t="shared" si="69"/>
        <v>1</v>
      </c>
      <c r="J63" s="107" t="b">
        <f t="shared" si="69"/>
        <v>1</v>
      </c>
      <c r="K63" s="107" t="b">
        <f t="shared" si="69"/>
        <v>1</v>
      </c>
      <c r="L63" s="107" t="b">
        <f t="shared" si="69"/>
        <v>1</v>
      </c>
    </row>
    <row r="64" spans="2:23" outlineLevel="1" x14ac:dyDescent="0.35"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23" outlineLevel="1" x14ac:dyDescent="0.35">
      <c r="B65" s="90" t="s">
        <v>191</v>
      </c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</row>
    <row r="66" spans="2:23" ht="5" customHeight="1" outlineLevel="1" x14ac:dyDescent="0.35"/>
    <row r="67" spans="2:23" hidden="1" outlineLevel="2" x14ac:dyDescent="0.35">
      <c r="B67" t="s">
        <v>0</v>
      </c>
      <c r="C67" s="96"/>
      <c r="D67" s="96">
        <v>7.9960000000000004</v>
      </c>
      <c r="E67" s="96">
        <v>33.023000000000003</v>
      </c>
      <c r="F67" s="96">
        <v>115.2</v>
      </c>
      <c r="G67" s="96">
        <v>255</v>
      </c>
      <c r="H67" s="96">
        <v>431.3</v>
      </c>
      <c r="I67" s="96">
        <v>525</v>
      </c>
      <c r="J67" s="96">
        <v>527.20000000000005</v>
      </c>
      <c r="K67" s="96">
        <v>740.4</v>
      </c>
      <c r="L67" s="96">
        <v>807.3</v>
      </c>
      <c r="M67" s="4">
        <f>+M88</f>
        <v>1026.0650000000001</v>
      </c>
      <c r="N67" s="4">
        <f t="shared" ref="N67:W67" si="70">+N88</f>
        <v>1265.69425</v>
      </c>
      <c r="O67" s="4">
        <f t="shared" si="70"/>
        <v>1467.9768225000003</v>
      </c>
      <c r="P67" s="4">
        <f t="shared" si="70"/>
        <v>1671.5796734250002</v>
      </c>
      <c r="Q67" s="4">
        <f t="shared" si="70"/>
        <v>1879.1099659162503</v>
      </c>
      <c r="R67" s="4">
        <f t="shared" si="70"/>
        <v>2081.5441637972626</v>
      </c>
      <c r="S67" s="4">
        <f t="shared" si="70"/>
        <v>2242.7321676842489</v>
      </c>
      <c r="T67" s="4">
        <f t="shared" si="70"/>
        <v>2372.4092379774188</v>
      </c>
      <c r="U67" s="4">
        <f t="shared" si="70"/>
        <v>2509.6225894997847</v>
      </c>
      <c r="V67" s="4">
        <f t="shared" si="70"/>
        <v>2654.8121819756784</v>
      </c>
      <c r="W67" s="4">
        <f t="shared" si="70"/>
        <v>2808.4437618554211</v>
      </c>
    </row>
    <row r="68" spans="2:23" hidden="1" outlineLevel="2" x14ac:dyDescent="0.35">
      <c r="B68" s="10" t="s">
        <v>193</v>
      </c>
      <c r="C68" s="96"/>
      <c r="D68" s="96">
        <v>-2.13</v>
      </c>
      <c r="E68" s="96">
        <v>-8.81</v>
      </c>
      <c r="F68" s="96">
        <v>-28.2</v>
      </c>
      <c r="G68" s="96">
        <v>-65.2</v>
      </c>
      <c r="H68" s="96">
        <v>-106.7</v>
      </c>
      <c r="I68" s="96">
        <v>-130</v>
      </c>
      <c r="J68" s="96">
        <v>-124.8</v>
      </c>
      <c r="K68" s="96">
        <v>-177.4</v>
      </c>
      <c r="L68" s="96">
        <v>-191.1</v>
      </c>
      <c r="M68" s="3">
        <f>+M69-M67</f>
        <v>-246.25559999999996</v>
      </c>
      <c r="N68" s="3">
        <f t="shared" ref="N68" ca="1" si="71">+N69-N67</f>
        <v>-303.76661999999999</v>
      </c>
      <c r="O68" s="3">
        <f t="shared" ref="O68" ca="1" si="72">+O69-O67</f>
        <v>-352.31443740000009</v>
      </c>
      <c r="P68" s="3">
        <f t="shared" ref="P68" ca="1" si="73">+P69-P67</f>
        <v>-401.17912162200014</v>
      </c>
      <c r="Q68" s="3">
        <f t="shared" ref="Q68" si="74">+Q69-Q67</f>
        <v>-450.98639181990006</v>
      </c>
      <c r="R68" s="3">
        <f t="shared" ref="R68" ca="1" si="75">+R69-R67</f>
        <v>-499.57059931134268</v>
      </c>
      <c r="S68" s="3">
        <f t="shared" ref="S68" ca="1" si="76">+S69-S67</f>
        <v>-538.25572024421922</v>
      </c>
      <c r="T68" s="3">
        <f t="shared" ref="T68" ca="1" si="77">+T69-T67</f>
        <v>-569.37821711457991</v>
      </c>
      <c r="U68" s="3">
        <f t="shared" ref="U68" ca="1" si="78">+U69-U67</f>
        <v>-602.30942147994801</v>
      </c>
      <c r="V68" s="3">
        <f t="shared" ref="V68" si="79">+V69-V67</f>
        <v>-637.15492367416277</v>
      </c>
      <c r="W68" s="3">
        <f t="shared" ref="W68" si="80">+W69-W67</f>
        <v>-674.02650284530091</v>
      </c>
    </row>
    <row r="69" spans="2:23" hidden="1" outlineLevel="2" x14ac:dyDescent="0.35">
      <c r="B69" s="23" t="s">
        <v>194</v>
      </c>
      <c r="C69" s="120"/>
      <c r="D69" s="120">
        <f t="shared" ref="D69:J69" si="81">SUM(D67:D68)</f>
        <v>5.8660000000000005</v>
      </c>
      <c r="E69" s="120">
        <f t="shared" si="81"/>
        <v>24.213000000000001</v>
      </c>
      <c r="F69" s="120">
        <f t="shared" si="81"/>
        <v>87</v>
      </c>
      <c r="G69" s="120">
        <f t="shared" si="81"/>
        <v>189.8</v>
      </c>
      <c r="H69" s="120">
        <f t="shared" si="81"/>
        <v>324.60000000000002</v>
      </c>
      <c r="I69" s="120">
        <f t="shared" si="81"/>
        <v>395</v>
      </c>
      <c r="J69" s="120">
        <f t="shared" si="81"/>
        <v>402.40000000000003</v>
      </c>
      <c r="K69" s="120">
        <f>SUM(K67:K68)</f>
        <v>563</v>
      </c>
      <c r="L69" s="120">
        <f>SUM(L67:L68)</f>
        <v>616.19999999999993</v>
      </c>
      <c r="M69" s="25">
        <f>+M67*M72</f>
        <v>779.8094000000001</v>
      </c>
      <c r="N69" s="25">
        <f t="shared" ref="N69:W69" ca="1" si="82">+N67*N72</f>
        <v>961.92763000000002</v>
      </c>
      <c r="O69" s="25">
        <f t="shared" ca="1" si="82"/>
        <v>1115.6623851000002</v>
      </c>
      <c r="P69" s="25">
        <f t="shared" ca="1" si="82"/>
        <v>1270.4005518030001</v>
      </c>
      <c r="Q69" s="25">
        <f t="shared" si="82"/>
        <v>1428.1235740963502</v>
      </c>
      <c r="R69" s="25">
        <f t="shared" ca="1" si="82"/>
        <v>1581.97356448592</v>
      </c>
      <c r="S69" s="25">
        <f t="shared" ca="1" si="82"/>
        <v>1704.4764474400297</v>
      </c>
      <c r="T69" s="25">
        <f t="shared" ca="1" si="82"/>
        <v>1803.0310208628389</v>
      </c>
      <c r="U69" s="25">
        <f t="shared" ca="1" si="82"/>
        <v>1907.3131680198367</v>
      </c>
      <c r="V69" s="25">
        <f t="shared" si="82"/>
        <v>2017.6572583015156</v>
      </c>
      <c r="W69" s="25">
        <f t="shared" si="82"/>
        <v>2134.4172590101202</v>
      </c>
    </row>
    <row r="70" spans="2:23" hidden="1" outlineLevel="2" x14ac:dyDescent="0.35">
      <c r="B70" s="10" t="s">
        <v>195</v>
      </c>
      <c r="C70" s="96"/>
      <c r="D70" s="96">
        <v>-1.385</v>
      </c>
      <c r="E70" s="96">
        <v>-14.132</v>
      </c>
      <c r="F70" s="96">
        <v>-27.5</v>
      </c>
      <c r="G70" s="96">
        <f>-58-3.6</f>
        <v>-61.6</v>
      </c>
      <c r="H70" s="96">
        <f>-93.9-7.4</f>
        <v>-101.30000000000001</v>
      </c>
      <c r="I70" s="96">
        <f>-107.4-38.6</f>
        <v>-146</v>
      </c>
      <c r="J70" s="96">
        <v>-169.5</v>
      </c>
      <c r="K70" s="96">
        <v>-229.9</v>
      </c>
      <c r="L70" s="96">
        <v>-256.8</v>
      </c>
      <c r="M70" s="3">
        <f>-M74*M67</f>
        <v>-318.08015</v>
      </c>
      <c r="N70" s="3">
        <f t="shared" ref="N70:W70" si="83">-N74*N67</f>
        <v>-386.03674625000002</v>
      </c>
      <c r="O70" s="3">
        <f t="shared" si="83"/>
        <v>-440.39304675000005</v>
      </c>
      <c r="P70" s="3">
        <f t="shared" si="83"/>
        <v>-493.11600366037504</v>
      </c>
      <c r="Q70" s="3">
        <f t="shared" si="83"/>
        <v>-544.94189011571257</v>
      </c>
      <c r="R70" s="3">
        <f t="shared" si="83"/>
        <v>-603.6478075012061</v>
      </c>
      <c r="S70" s="3">
        <f t="shared" si="83"/>
        <v>-650.3923286284321</v>
      </c>
      <c r="T70" s="3">
        <f t="shared" si="83"/>
        <v>-687.99867901345135</v>
      </c>
      <c r="U70" s="3">
        <f t="shared" si="83"/>
        <v>-727.79055095493754</v>
      </c>
      <c r="V70" s="3">
        <f t="shared" si="83"/>
        <v>-769.89553277294669</v>
      </c>
      <c r="W70" s="3">
        <f t="shared" si="83"/>
        <v>-814.4486909380721</v>
      </c>
    </row>
    <row r="71" spans="2:23" hidden="1" outlineLevel="2" x14ac:dyDescent="0.35">
      <c r="B71" s="23" t="s">
        <v>2</v>
      </c>
      <c r="C71" s="120"/>
      <c r="D71" s="120">
        <f t="shared" ref="D71:L71" si="84">SUM(D69:D70)</f>
        <v>4.4810000000000008</v>
      </c>
      <c r="E71" s="120">
        <f t="shared" si="84"/>
        <v>10.081000000000001</v>
      </c>
      <c r="F71" s="120">
        <f t="shared" si="84"/>
        <v>59.5</v>
      </c>
      <c r="G71" s="120">
        <f t="shared" si="84"/>
        <v>128.20000000000002</v>
      </c>
      <c r="H71" s="120">
        <f t="shared" si="84"/>
        <v>223.3</v>
      </c>
      <c r="I71" s="120">
        <f t="shared" si="84"/>
        <v>249</v>
      </c>
      <c r="J71" s="120">
        <f t="shared" si="84"/>
        <v>232.90000000000003</v>
      </c>
      <c r="K71" s="120">
        <f t="shared" si="84"/>
        <v>333.1</v>
      </c>
      <c r="L71" s="120">
        <f t="shared" si="84"/>
        <v>359.39999999999992</v>
      </c>
      <c r="M71" s="25">
        <f>SUM(M69:M70)</f>
        <v>461.72925000000009</v>
      </c>
      <c r="N71" s="25">
        <f t="shared" ref="N71:W71" ca="1" si="85">SUM(N69:N70)</f>
        <v>575.89088375000006</v>
      </c>
      <c r="O71" s="25">
        <f t="shared" ca="1" si="85"/>
        <v>675.26933835000011</v>
      </c>
      <c r="P71" s="25">
        <f t="shared" ca="1" si="85"/>
        <v>777.284548142625</v>
      </c>
      <c r="Q71" s="25">
        <f t="shared" si="85"/>
        <v>883.18168398063767</v>
      </c>
      <c r="R71" s="25">
        <f t="shared" ca="1" si="85"/>
        <v>978.32575698471385</v>
      </c>
      <c r="S71" s="25">
        <f t="shared" ca="1" si="85"/>
        <v>1054.0841188115976</v>
      </c>
      <c r="T71" s="25">
        <f t="shared" ca="1" si="85"/>
        <v>1115.0323418493876</v>
      </c>
      <c r="U71" s="25">
        <f t="shared" ca="1" si="85"/>
        <v>1179.5226170648991</v>
      </c>
      <c r="V71" s="25">
        <f t="shared" si="85"/>
        <v>1247.7617255285691</v>
      </c>
      <c r="W71" s="25">
        <f t="shared" si="85"/>
        <v>1319.9685680720481</v>
      </c>
    </row>
    <row r="72" spans="2:23" hidden="1" outlineLevel="2" x14ac:dyDescent="0.35">
      <c r="B72" s="10" t="s">
        <v>196</v>
      </c>
      <c r="C72" s="121"/>
      <c r="D72" s="95">
        <f t="shared" ref="D72:J72" si="86">+D69/D67</f>
        <v>0.73361680840420218</v>
      </c>
      <c r="E72" s="95">
        <f t="shared" si="86"/>
        <v>0.73321624322441925</v>
      </c>
      <c r="F72" s="95">
        <f t="shared" si="86"/>
        <v>0.75520833333333326</v>
      </c>
      <c r="G72" s="95">
        <f t="shared" si="86"/>
        <v>0.74431372549019614</v>
      </c>
      <c r="H72" s="95">
        <f t="shared" si="86"/>
        <v>0.75260839322977047</v>
      </c>
      <c r="I72" s="95">
        <f t="shared" si="86"/>
        <v>0.75238095238095237</v>
      </c>
      <c r="J72" s="95">
        <f t="shared" si="86"/>
        <v>0.7632776934749621</v>
      </c>
      <c r="K72" s="95">
        <f>+K69/K67</f>
        <v>0.76039978390059426</v>
      </c>
      <c r="L72" s="95">
        <f>+L69/L67</f>
        <v>0.76328502415458932</v>
      </c>
      <c r="M72" s="116">
        <v>0.76</v>
      </c>
      <c r="N72" s="116">
        <f t="shared" ref="N72:T72" ca="1" si="87">IFERROR(AVERAGE(O72,M72),$M$72)</f>
        <v>0.76</v>
      </c>
      <c r="O72" s="116">
        <f t="shared" ca="1" si="87"/>
        <v>0.76</v>
      </c>
      <c r="P72" s="116">
        <f t="shared" ca="1" si="87"/>
        <v>0.76</v>
      </c>
      <c r="Q72" s="116">
        <v>0.76</v>
      </c>
      <c r="R72" s="116">
        <f t="shared" ca="1" si="87"/>
        <v>0.76000000000000012</v>
      </c>
      <c r="S72" s="116">
        <f t="shared" ca="1" si="87"/>
        <v>0.76000000000000023</v>
      </c>
      <c r="T72" s="116">
        <f t="shared" ca="1" si="87"/>
        <v>0.76000000000000023</v>
      </c>
      <c r="U72" s="116">
        <f ca="1">IFERROR(AVERAGE(V72,T72),$M$72)</f>
        <v>0.76000000000000012</v>
      </c>
      <c r="V72" s="153">
        <v>0.76</v>
      </c>
      <c r="W72" s="116">
        <f>+V72</f>
        <v>0.76</v>
      </c>
    </row>
    <row r="73" spans="2:23" hidden="1" outlineLevel="2" x14ac:dyDescent="0.35">
      <c r="B73" s="10" t="s">
        <v>11</v>
      </c>
      <c r="C73" s="6"/>
      <c r="D73" s="11">
        <f t="shared" ref="D73:J73" si="88">+D71/D67</f>
        <v>0.56040520260130067</v>
      </c>
      <c r="E73" s="11">
        <f t="shared" si="88"/>
        <v>0.30527208309360143</v>
      </c>
      <c r="F73" s="11">
        <f t="shared" si="88"/>
        <v>0.51649305555555558</v>
      </c>
      <c r="G73" s="11">
        <f t="shared" si="88"/>
        <v>0.50274509803921574</v>
      </c>
      <c r="H73" s="11">
        <f t="shared" si="88"/>
        <v>0.51773707396243918</v>
      </c>
      <c r="I73" s="11">
        <f t="shared" si="88"/>
        <v>0.47428571428571431</v>
      </c>
      <c r="J73" s="11">
        <f t="shared" si="88"/>
        <v>0.44176783004552356</v>
      </c>
      <c r="K73" s="11">
        <f>+K71/K67</f>
        <v>0.44989195029713674</v>
      </c>
      <c r="L73" s="11">
        <f>+L71/L67</f>
        <v>0.44518766257896686</v>
      </c>
      <c r="M73" s="148">
        <f>+M72-M74</f>
        <v>0.45</v>
      </c>
      <c r="N73" s="148">
        <f t="shared" ref="N73" ca="1" si="89">+N72-N74</f>
        <v>0.45500000000000002</v>
      </c>
      <c r="O73" s="148">
        <f t="shared" ref="O73" ca="1" si="90">+O72-O74</f>
        <v>0.46</v>
      </c>
      <c r="P73" s="148">
        <f t="shared" ref="P73" ca="1" si="91">+P72-P74</f>
        <v>0.46500000000000002</v>
      </c>
      <c r="Q73" s="148">
        <f t="shared" ref="Q73" si="92">+Q72-Q74</f>
        <v>0.47000000000000003</v>
      </c>
      <c r="R73" s="148">
        <f t="shared" ref="R73" ca="1" si="93">+R72-R74</f>
        <v>0.47000000000000014</v>
      </c>
      <c r="S73" s="148">
        <f t="shared" ref="S73" ca="1" si="94">+S72-S74</f>
        <v>0.47000000000000025</v>
      </c>
      <c r="T73" s="148">
        <f t="shared" ref="T73" ca="1" si="95">+T72-T74</f>
        <v>0.47000000000000025</v>
      </c>
      <c r="U73" s="148">
        <f t="shared" ref="U73" ca="1" si="96">+U72-U74</f>
        <v>0.47000000000000014</v>
      </c>
      <c r="V73" s="148">
        <f t="shared" ref="V73" si="97">+V72-V74</f>
        <v>0.47000000000000003</v>
      </c>
      <c r="W73" s="148">
        <f t="shared" ref="W73" si="98">+W72-W74</f>
        <v>0.47000000000000003</v>
      </c>
    </row>
    <row r="74" spans="2:23" hidden="1" outlineLevel="2" x14ac:dyDescent="0.35">
      <c r="B74" s="10" t="s">
        <v>231</v>
      </c>
      <c r="C74" s="96"/>
      <c r="D74" s="11">
        <f t="shared" ref="D74" si="99">+D72-D73</f>
        <v>0.17321160580290151</v>
      </c>
      <c r="E74" s="11">
        <f t="shared" ref="E74" si="100">+E72-E73</f>
        <v>0.42794416013081782</v>
      </c>
      <c r="F74" s="11">
        <f t="shared" ref="F74" si="101">+F72-F73</f>
        <v>0.23871527777777768</v>
      </c>
      <c r="G74" s="11">
        <f t="shared" ref="G74" si="102">+G72-G73</f>
        <v>0.2415686274509804</v>
      </c>
      <c r="H74" s="11">
        <f t="shared" ref="H74" si="103">+H72-H73</f>
        <v>0.23487131926733129</v>
      </c>
      <c r="I74" s="11">
        <f t="shared" ref="I74" si="104">+I72-I73</f>
        <v>0.27809523809523806</v>
      </c>
      <c r="J74" s="11">
        <f t="shared" ref="J74" si="105">+J72-J73</f>
        <v>0.32150986342943855</v>
      </c>
      <c r="K74" s="11">
        <f t="shared" ref="K74" si="106">+K72-K73</f>
        <v>0.31050783360345752</v>
      </c>
      <c r="L74" s="11">
        <f>+L72-L73</f>
        <v>0.31809736157562246</v>
      </c>
      <c r="M74" s="15">
        <v>0.31</v>
      </c>
      <c r="N74" s="15">
        <v>0.30499999999999999</v>
      </c>
      <c r="O74" s="15">
        <v>0.3</v>
      </c>
      <c r="P74" s="15">
        <v>0.29499999999999998</v>
      </c>
      <c r="Q74" s="15">
        <v>0.28999999999999998</v>
      </c>
      <c r="R74" s="15">
        <v>0.28999999999999998</v>
      </c>
      <c r="S74" s="15">
        <v>0.28999999999999998</v>
      </c>
      <c r="T74" s="15">
        <v>0.28999999999999998</v>
      </c>
      <c r="U74" s="15">
        <v>0.28999999999999998</v>
      </c>
      <c r="V74" s="15">
        <v>0.28999999999999998</v>
      </c>
      <c r="W74" s="15">
        <v>0.28999999999999998</v>
      </c>
    </row>
    <row r="75" spans="2:23" hidden="1" outlineLevel="2" x14ac:dyDescent="0.35"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2:23" hidden="1" outlineLevel="2" x14ac:dyDescent="0.35">
      <c r="B76" s="10" t="s">
        <v>286</v>
      </c>
      <c r="C76" s="39"/>
      <c r="D76" s="96"/>
      <c r="E76" s="96">
        <v>0</v>
      </c>
      <c r="F76" s="96">
        <v>2</v>
      </c>
      <c r="G76" s="96">
        <v>6</v>
      </c>
      <c r="H76" s="96">
        <v>11</v>
      </c>
      <c r="I76" s="96">
        <v>20</v>
      </c>
      <c r="J76" s="96">
        <v>28</v>
      </c>
      <c r="K76" s="96">
        <v>41</v>
      </c>
      <c r="L76" s="96">
        <v>51</v>
      </c>
      <c r="M76" s="29">
        <f>+L76</f>
        <v>51</v>
      </c>
      <c r="N76" s="29">
        <f t="shared" ref="N76:W76" si="107">+M76</f>
        <v>51</v>
      </c>
      <c r="O76" s="29">
        <f t="shared" si="107"/>
        <v>51</v>
      </c>
      <c r="P76" s="29">
        <f t="shared" si="107"/>
        <v>51</v>
      </c>
      <c r="Q76" s="29">
        <f t="shared" si="107"/>
        <v>51</v>
      </c>
      <c r="R76" s="29">
        <f t="shared" si="107"/>
        <v>51</v>
      </c>
      <c r="S76" s="29">
        <f t="shared" si="107"/>
        <v>51</v>
      </c>
      <c r="T76" s="29">
        <f t="shared" si="107"/>
        <v>51</v>
      </c>
      <c r="U76" s="29">
        <f t="shared" si="107"/>
        <v>51</v>
      </c>
      <c r="V76" s="29">
        <f t="shared" si="107"/>
        <v>51</v>
      </c>
      <c r="W76" s="29">
        <f t="shared" si="107"/>
        <v>51</v>
      </c>
    </row>
    <row r="77" spans="2:23" hidden="1" outlineLevel="2" x14ac:dyDescent="0.35">
      <c r="B77" s="10" t="s">
        <v>287</v>
      </c>
      <c r="C77" s="39"/>
      <c r="D77" s="96"/>
      <c r="E77" s="96">
        <v>0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29">
        <f>+L77+M79</f>
        <v>16</v>
      </c>
      <c r="N77" s="29">
        <f t="shared" ref="N77:W77" si="108">+M77+N79</f>
        <v>28</v>
      </c>
      <c r="O77" s="29">
        <f t="shared" si="108"/>
        <v>40</v>
      </c>
      <c r="P77" s="29">
        <f t="shared" si="108"/>
        <v>50</v>
      </c>
      <c r="Q77" s="29">
        <f t="shared" si="108"/>
        <v>60</v>
      </c>
      <c r="R77" s="29">
        <f t="shared" si="108"/>
        <v>66</v>
      </c>
      <c r="S77" s="29">
        <f t="shared" si="108"/>
        <v>66</v>
      </c>
      <c r="T77" s="29">
        <f t="shared" si="108"/>
        <v>66</v>
      </c>
      <c r="U77" s="29">
        <f t="shared" si="108"/>
        <v>66</v>
      </c>
      <c r="V77" s="29">
        <f t="shared" si="108"/>
        <v>66</v>
      </c>
      <c r="W77" s="29">
        <f t="shared" si="108"/>
        <v>66</v>
      </c>
    </row>
    <row r="78" spans="2:23" hidden="1" outlineLevel="2" x14ac:dyDescent="0.35">
      <c r="B78" s="136" t="s">
        <v>288</v>
      </c>
      <c r="C78" s="120"/>
      <c r="D78" s="129"/>
      <c r="E78" s="131">
        <f t="shared" ref="E78:L78" si="109">SUM(E76:E77)</f>
        <v>0</v>
      </c>
      <c r="F78" s="131">
        <f t="shared" si="109"/>
        <v>2</v>
      </c>
      <c r="G78" s="131">
        <f t="shared" si="109"/>
        <v>6</v>
      </c>
      <c r="H78" s="131">
        <f t="shared" si="109"/>
        <v>11</v>
      </c>
      <c r="I78" s="131">
        <f t="shared" si="109"/>
        <v>20</v>
      </c>
      <c r="J78" s="131">
        <f t="shared" si="109"/>
        <v>28</v>
      </c>
      <c r="K78" s="131">
        <f t="shared" si="109"/>
        <v>41</v>
      </c>
      <c r="L78" s="131">
        <f t="shared" si="109"/>
        <v>51</v>
      </c>
      <c r="M78" s="131">
        <f>SUM(M76:M77)</f>
        <v>67</v>
      </c>
      <c r="N78" s="131">
        <f t="shared" ref="N78:W78" si="110">SUM(N76:N77)</f>
        <v>79</v>
      </c>
      <c r="O78" s="131">
        <f t="shared" si="110"/>
        <v>91</v>
      </c>
      <c r="P78" s="131">
        <f t="shared" si="110"/>
        <v>101</v>
      </c>
      <c r="Q78" s="131">
        <f t="shared" si="110"/>
        <v>111</v>
      </c>
      <c r="R78" s="131">
        <f t="shared" si="110"/>
        <v>117</v>
      </c>
      <c r="S78" s="131">
        <f t="shared" si="110"/>
        <v>117</v>
      </c>
      <c r="T78" s="131">
        <f t="shared" si="110"/>
        <v>117</v>
      </c>
      <c r="U78" s="131">
        <f t="shared" si="110"/>
        <v>117</v>
      </c>
      <c r="V78" s="131">
        <f t="shared" si="110"/>
        <v>117</v>
      </c>
      <c r="W78" s="131">
        <f t="shared" si="110"/>
        <v>117</v>
      </c>
    </row>
    <row r="79" spans="2:23" hidden="1" outlineLevel="2" x14ac:dyDescent="0.35">
      <c r="B79" s="10" t="s">
        <v>271</v>
      </c>
      <c r="C79" s="39"/>
      <c r="D79" s="96"/>
      <c r="E79" s="96"/>
      <c r="F79" s="29">
        <f t="shared" ref="F79:L79" si="111">+F76-E76</f>
        <v>2</v>
      </c>
      <c r="G79" s="29">
        <f t="shared" si="111"/>
        <v>4</v>
      </c>
      <c r="H79" s="29">
        <f t="shared" si="111"/>
        <v>5</v>
      </c>
      <c r="I79" s="29">
        <f t="shared" si="111"/>
        <v>9</v>
      </c>
      <c r="J79" s="29">
        <f t="shared" si="111"/>
        <v>8</v>
      </c>
      <c r="K79" s="29">
        <f t="shared" si="111"/>
        <v>13</v>
      </c>
      <c r="L79" s="29">
        <f t="shared" si="111"/>
        <v>10</v>
      </c>
      <c r="M79" s="96">
        <v>16</v>
      </c>
      <c r="N79" s="96">
        <v>12</v>
      </c>
      <c r="O79" s="96">
        <v>12</v>
      </c>
      <c r="P79" s="96">
        <v>10</v>
      </c>
      <c r="Q79" s="96">
        <v>10</v>
      </c>
      <c r="R79" s="96">
        <v>6</v>
      </c>
      <c r="S79" s="96">
        <v>0</v>
      </c>
      <c r="T79" s="96">
        <v>0</v>
      </c>
      <c r="U79" s="96">
        <v>0</v>
      </c>
      <c r="V79" s="96">
        <v>0</v>
      </c>
      <c r="W79" s="96">
        <v>0</v>
      </c>
    </row>
    <row r="80" spans="2:23" hidden="1" outlineLevel="2" x14ac:dyDescent="0.35">
      <c r="B80" s="10" t="s">
        <v>270</v>
      </c>
      <c r="C80" s="39"/>
      <c r="D80" s="96"/>
      <c r="E80" s="96"/>
      <c r="F80" s="96"/>
      <c r="G80" s="96">
        <v>12</v>
      </c>
      <c r="H80" s="96">
        <v>12</v>
      </c>
      <c r="I80" s="96">
        <v>13</v>
      </c>
      <c r="J80" s="96">
        <v>51</v>
      </c>
      <c r="K80" s="96">
        <v>56</v>
      </c>
      <c r="L80" s="96">
        <v>57</v>
      </c>
      <c r="M80" s="3"/>
      <c r="N80" s="3"/>
      <c r="O80" s="3"/>
      <c r="P80" s="102"/>
      <c r="Q80" s="27"/>
      <c r="R80" s="3"/>
      <c r="S80" s="3"/>
      <c r="T80" s="3"/>
      <c r="U80" s="3"/>
      <c r="V80" s="3"/>
      <c r="W80" s="3"/>
    </row>
    <row r="81" spans="2:23" hidden="1" outlineLevel="2" x14ac:dyDescent="0.35">
      <c r="B81" s="10"/>
      <c r="C81" s="39"/>
      <c r="D81" s="39"/>
      <c r="E81" s="39"/>
      <c r="F81" s="121"/>
      <c r="G81" s="121"/>
      <c r="H81" s="121"/>
      <c r="I81" s="121"/>
      <c r="J81" s="121"/>
      <c r="K81" s="121"/>
      <c r="L81" s="39"/>
      <c r="M81" s="39"/>
      <c r="N81" s="39"/>
      <c r="O81" s="39"/>
      <c r="P81" s="39"/>
      <c r="Q81" s="127"/>
      <c r="R81" s="127"/>
      <c r="S81" s="127"/>
      <c r="T81" s="127"/>
      <c r="U81" s="127"/>
      <c r="V81" s="133"/>
      <c r="W81" s="132"/>
    </row>
    <row r="82" spans="2:23" hidden="1" outlineLevel="2" x14ac:dyDescent="0.35">
      <c r="B82" s="10" t="s">
        <v>289</v>
      </c>
      <c r="C82" s="39"/>
      <c r="D82" s="154">
        <f t="shared" ref="D82:J82" si="112">+E82/(1+E83)</f>
        <v>8.8697961969778092</v>
      </c>
      <c r="E82" s="154">
        <f t="shared" si="112"/>
        <v>9.3132860068267007</v>
      </c>
      <c r="F82" s="154">
        <f t="shared" si="112"/>
        <v>9.9652160273045709</v>
      </c>
      <c r="G82" s="154">
        <f t="shared" si="112"/>
        <v>10.662781149215892</v>
      </c>
      <c r="H82" s="154">
        <f t="shared" si="112"/>
        <v>11.409175829661004</v>
      </c>
      <c r="I82" s="154">
        <f t="shared" si="112"/>
        <v>12.093726379440666</v>
      </c>
      <c r="J82" s="154">
        <f t="shared" si="112"/>
        <v>9.0702947845804989</v>
      </c>
      <c r="K82" s="154">
        <f>+L82/(1+L83)</f>
        <v>9.5238095238095237</v>
      </c>
      <c r="L82" s="155">
        <v>10</v>
      </c>
      <c r="M82" s="156">
        <f>+L82*(1+M83)</f>
        <v>11.400000000000002</v>
      </c>
      <c r="N82" s="156">
        <f t="shared" ref="N82:W82" si="113">+M82*(1+N83)</f>
        <v>12.996000000000004</v>
      </c>
      <c r="O82" s="156">
        <f t="shared" si="113"/>
        <v>14.100660000000003</v>
      </c>
      <c r="P82" s="156">
        <f t="shared" si="113"/>
        <v>15.228712800000004</v>
      </c>
      <c r="Q82" s="156">
        <f t="shared" si="113"/>
        <v>16.370866260000003</v>
      </c>
      <c r="R82" s="156">
        <f t="shared" si="113"/>
        <v>17.516826898200005</v>
      </c>
      <c r="S82" s="156">
        <f t="shared" si="113"/>
        <v>18.655420646583003</v>
      </c>
      <c r="T82" s="156">
        <f t="shared" si="113"/>
        <v>19.774745885377985</v>
      </c>
      <c r="U82" s="156">
        <f t="shared" si="113"/>
        <v>20.961230638500666</v>
      </c>
      <c r="V82" s="156">
        <f t="shared" si="113"/>
        <v>22.218904476810707</v>
      </c>
      <c r="W82" s="156">
        <f t="shared" si="113"/>
        <v>23.552038745419349</v>
      </c>
    </row>
    <row r="83" spans="2:23" hidden="1" outlineLevel="2" x14ac:dyDescent="0.35">
      <c r="B83" s="145" t="s">
        <v>292</v>
      </c>
      <c r="C83" s="107"/>
      <c r="D83" s="134"/>
      <c r="E83" s="135">
        <v>0.05</v>
      </c>
      <c r="F83" s="135">
        <v>7.0000000000000007E-2</v>
      </c>
      <c r="G83" s="135">
        <v>7.0000000000000007E-2</v>
      </c>
      <c r="H83" s="135">
        <v>7.0000000000000007E-2</v>
      </c>
      <c r="I83" s="135">
        <v>0.06</v>
      </c>
      <c r="J83" s="135">
        <v>-0.25</v>
      </c>
      <c r="K83" s="135">
        <v>0.05</v>
      </c>
      <c r="L83" s="135">
        <v>0.05</v>
      </c>
      <c r="M83" s="135">
        <f>0.05+0.05+0.04</f>
        <v>0.14000000000000001</v>
      </c>
      <c r="N83" s="135">
        <f>0.05+0.05+0.04</f>
        <v>0.14000000000000001</v>
      </c>
      <c r="O83" s="135">
        <f>0.05+0.035</f>
        <v>8.5000000000000006E-2</v>
      </c>
      <c r="P83" s="135">
        <f>0.05+0.03</f>
        <v>0.08</v>
      </c>
      <c r="Q83" s="135">
        <f>0.05+0.025</f>
        <v>7.5000000000000011E-2</v>
      </c>
      <c r="R83" s="135">
        <f>0.05+0.02</f>
        <v>7.0000000000000007E-2</v>
      </c>
      <c r="S83" s="135">
        <f>0.05+0.015</f>
        <v>6.5000000000000002E-2</v>
      </c>
      <c r="T83" s="135">
        <f>0.05+0.01</f>
        <v>6.0000000000000005E-2</v>
      </c>
      <c r="U83" s="135">
        <f>0.05+0.01</f>
        <v>6.0000000000000005E-2</v>
      </c>
      <c r="V83" s="135">
        <f>0.05+0.01</f>
        <v>6.0000000000000005E-2</v>
      </c>
      <c r="W83" s="135">
        <f>0.05+0.01</f>
        <v>6.0000000000000005E-2</v>
      </c>
    </row>
    <row r="84" spans="2:23" hidden="1" outlineLevel="2" x14ac:dyDescent="0.35">
      <c r="B84" s="10" t="s">
        <v>290</v>
      </c>
      <c r="C84" s="107"/>
      <c r="D84" s="134"/>
      <c r="E84" s="135"/>
      <c r="F84" s="135"/>
      <c r="G84" s="135"/>
      <c r="H84" s="135"/>
      <c r="I84" s="135"/>
      <c r="J84" s="135"/>
      <c r="K84" s="135"/>
      <c r="L84" s="135"/>
      <c r="M84" s="132">
        <v>10</v>
      </c>
      <c r="N84" s="133">
        <f>+M84*(1+N85)</f>
        <v>10</v>
      </c>
      <c r="O84" s="133">
        <f t="shared" ref="O84:W84" si="114">+N84*(1+O85)</f>
        <v>10.199999999999999</v>
      </c>
      <c r="P84" s="133">
        <f t="shared" si="114"/>
        <v>10.506</v>
      </c>
      <c r="Q84" s="133">
        <f t="shared" si="114"/>
        <v>10.92624</v>
      </c>
      <c r="R84" s="133">
        <f t="shared" si="114"/>
        <v>11.472552</v>
      </c>
      <c r="S84" s="133">
        <f t="shared" si="114"/>
        <v>12.160905120000001</v>
      </c>
      <c r="T84" s="133">
        <f t="shared" si="114"/>
        <v>12.890559427200001</v>
      </c>
      <c r="U84" s="133">
        <f t="shared" si="114"/>
        <v>13.663992992832002</v>
      </c>
      <c r="V84" s="133">
        <f t="shared" si="114"/>
        <v>14.483832572401923</v>
      </c>
      <c r="W84" s="133">
        <f t="shared" si="114"/>
        <v>15.352862526746039</v>
      </c>
    </row>
    <row r="85" spans="2:23" hidden="1" outlineLevel="2" x14ac:dyDescent="0.35">
      <c r="B85" s="145" t="s">
        <v>291</v>
      </c>
      <c r="C85" s="107"/>
      <c r="D85" s="134"/>
      <c r="E85" s="135"/>
      <c r="F85" s="135"/>
      <c r="G85" s="135"/>
      <c r="H85" s="135"/>
      <c r="I85" s="135"/>
      <c r="J85" s="135"/>
      <c r="K85" s="135"/>
      <c r="L85" s="135"/>
      <c r="M85" s="135"/>
      <c r="N85" s="135">
        <v>0</v>
      </c>
      <c r="O85" s="135">
        <v>0.02</v>
      </c>
      <c r="P85" s="135">
        <v>0.03</v>
      </c>
      <c r="Q85" s="135">
        <v>0.04</v>
      </c>
      <c r="R85" s="135">
        <v>0.05</v>
      </c>
      <c r="S85" s="135">
        <v>0.06</v>
      </c>
      <c r="T85" s="135">
        <v>0.06</v>
      </c>
      <c r="U85" s="135">
        <v>0.06</v>
      </c>
      <c r="V85" s="135">
        <v>0.06</v>
      </c>
      <c r="W85" s="135">
        <v>0.06</v>
      </c>
    </row>
    <row r="86" spans="2:23" hidden="1" outlineLevel="2" x14ac:dyDescent="0.35">
      <c r="B86" s="10" t="s">
        <v>272</v>
      </c>
      <c r="C86" s="39"/>
      <c r="D86" s="39">
        <f t="shared" ref="D86:L86" si="115">IFERROR(AVERAGE(C76:D76)*D82,0)</f>
        <v>0</v>
      </c>
      <c r="E86" s="39">
        <f t="shared" si="115"/>
        <v>0</v>
      </c>
      <c r="F86" s="39">
        <f t="shared" si="115"/>
        <v>9.9652160273045709</v>
      </c>
      <c r="G86" s="39">
        <f t="shared" si="115"/>
        <v>42.651124596863568</v>
      </c>
      <c r="H86" s="39">
        <f t="shared" si="115"/>
        <v>96.977994552118531</v>
      </c>
      <c r="I86" s="39">
        <f t="shared" si="115"/>
        <v>187.45275888133031</v>
      </c>
      <c r="J86" s="39">
        <f t="shared" si="115"/>
        <v>217.68707482993199</v>
      </c>
      <c r="K86" s="39">
        <f t="shared" si="115"/>
        <v>328.57142857142856</v>
      </c>
      <c r="L86" s="39">
        <f t="shared" si="115"/>
        <v>460</v>
      </c>
      <c r="M86" s="138">
        <f t="shared" ref="M86:W86" si="116">AVERAGE(L76:M76)*M82+AVERAGE(L77:M77)*M84</f>
        <v>661.40000000000009</v>
      </c>
      <c r="N86" s="138">
        <f t="shared" si="116"/>
        <v>882.79600000000016</v>
      </c>
      <c r="O86" s="138">
        <f t="shared" si="116"/>
        <v>1065.9336600000001</v>
      </c>
      <c r="P86" s="138">
        <f t="shared" si="116"/>
        <v>1249.4343528000002</v>
      </c>
      <c r="Q86" s="138">
        <f t="shared" si="116"/>
        <v>1435.8573792600002</v>
      </c>
      <c r="R86" s="138">
        <f t="shared" si="116"/>
        <v>1616.1289478082003</v>
      </c>
      <c r="S86" s="138">
        <f t="shared" si="116"/>
        <v>1754.0461908957332</v>
      </c>
      <c r="T86" s="138">
        <f t="shared" si="116"/>
        <v>1859.2889623494773</v>
      </c>
      <c r="U86" s="138">
        <f t="shared" si="116"/>
        <v>1970.846300090446</v>
      </c>
      <c r="V86" s="138">
        <f t="shared" si="116"/>
        <v>2089.0970780958728</v>
      </c>
      <c r="W86" s="138">
        <f t="shared" si="116"/>
        <v>2214.4429027816254</v>
      </c>
    </row>
    <row r="87" spans="2:23" hidden="1" outlineLevel="2" x14ac:dyDescent="0.35">
      <c r="B87" s="10" t="s">
        <v>273</v>
      </c>
      <c r="C87" s="39"/>
      <c r="D87" s="39">
        <f>+D88-D86</f>
        <v>7.9960000000000004</v>
      </c>
      <c r="E87" s="39">
        <f t="shared" ref="E87:L87" si="117">+E88-E86</f>
        <v>33.023000000000003</v>
      </c>
      <c r="F87" s="39">
        <f t="shared" si="117"/>
        <v>105.23478397269542</v>
      </c>
      <c r="G87" s="39">
        <f t="shared" si="117"/>
        <v>212.34887540313645</v>
      </c>
      <c r="H87" s="39">
        <f t="shared" si="117"/>
        <v>334.32200544788145</v>
      </c>
      <c r="I87" s="39">
        <f t="shared" si="117"/>
        <v>337.54724111866972</v>
      </c>
      <c r="J87" s="39">
        <f t="shared" si="117"/>
        <v>309.51292517006806</v>
      </c>
      <c r="K87" s="39">
        <f t="shared" si="117"/>
        <v>411.82857142857142</v>
      </c>
      <c r="L87" s="39">
        <f t="shared" si="117"/>
        <v>347.29999999999995</v>
      </c>
      <c r="M87" s="138">
        <f>+L87*(1+M90)</f>
        <v>364.66499999999996</v>
      </c>
      <c r="N87" s="138">
        <f t="shared" ref="N87:W87" si="118">+M87*(1+N90)</f>
        <v>382.89824999999996</v>
      </c>
      <c r="O87" s="138">
        <f t="shared" si="118"/>
        <v>402.04316249999999</v>
      </c>
      <c r="P87" s="138">
        <f t="shared" si="118"/>
        <v>422.14532062500001</v>
      </c>
      <c r="Q87" s="138">
        <f t="shared" si="118"/>
        <v>443.25258665625</v>
      </c>
      <c r="R87" s="138">
        <f t="shared" si="118"/>
        <v>465.41521598906252</v>
      </c>
      <c r="S87" s="138">
        <f t="shared" si="118"/>
        <v>488.68597678851569</v>
      </c>
      <c r="T87" s="138">
        <f t="shared" si="118"/>
        <v>513.12027562794151</v>
      </c>
      <c r="U87" s="138">
        <f t="shared" si="118"/>
        <v>538.77628940933857</v>
      </c>
      <c r="V87" s="138">
        <f t="shared" si="118"/>
        <v>565.7151038798055</v>
      </c>
      <c r="W87" s="138">
        <f t="shared" si="118"/>
        <v>594.00085907379582</v>
      </c>
    </row>
    <row r="88" spans="2:23" hidden="1" outlineLevel="2" x14ac:dyDescent="0.35">
      <c r="B88" s="136" t="s">
        <v>274</v>
      </c>
      <c r="C88" s="120"/>
      <c r="D88" s="120">
        <f t="shared" ref="D88:L88" si="119">D67</f>
        <v>7.9960000000000004</v>
      </c>
      <c r="E88" s="120">
        <f t="shared" si="119"/>
        <v>33.023000000000003</v>
      </c>
      <c r="F88" s="120">
        <f t="shared" si="119"/>
        <v>115.2</v>
      </c>
      <c r="G88" s="120">
        <f t="shared" si="119"/>
        <v>255</v>
      </c>
      <c r="H88" s="120">
        <f t="shared" si="119"/>
        <v>431.3</v>
      </c>
      <c r="I88" s="120">
        <f t="shared" si="119"/>
        <v>525</v>
      </c>
      <c r="J88" s="120">
        <f t="shared" si="119"/>
        <v>527.20000000000005</v>
      </c>
      <c r="K88" s="120">
        <f t="shared" si="119"/>
        <v>740.4</v>
      </c>
      <c r="L88" s="120">
        <f t="shared" si="119"/>
        <v>807.3</v>
      </c>
      <c r="M88" s="137">
        <f>SUM(M86:M87)</f>
        <v>1026.0650000000001</v>
      </c>
      <c r="N88" s="137">
        <f t="shared" ref="N88:W88" si="120">SUM(N86:N87)</f>
        <v>1265.69425</v>
      </c>
      <c r="O88" s="137">
        <f t="shared" si="120"/>
        <v>1467.9768225000003</v>
      </c>
      <c r="P88" s="137">
        <f t="shared" si="120"/>
        <v>1671.5796734250002</v>
      </c>
      <c r="Q88" s="137">
        <f t="shared" si="120"/>
        <v>1879.1099659162503</v>
      </c>
      <c r="R88" s="137">
        <f t="shared" si="120"/>
        <v>2081.5441637972626</v>
      </c>
      <c r="S88" s="137">
        <f t="shared" si="120"/>
        <v>2242.7321676842489</v>
      </c>
      <c r="T88" s="137">
        <f t="shared" si="120"/>
        <v>2372.4092379774188</v>
      </c>
      <c r="U88" s="137">
        <f t="shared" si="120"/>
        <v>2509.6225894997847</v>
      </c>
      <c r="V88" s="137">
        <f t="shared" si="120"/>
        <v>2654.8121819756784</v>
      </c>
      <c r="W88" s="137">
        <f t="shared" si="120"/>
        <v>2808.4437618554211</v>
      </c>
    </row>
    <row r="89" spans="2:23" hidden="1" outlineLevel="2" x14ac:dyDescent="0.35">
      <c r="B89" s="10" t="s">
        <v>282</v>
      </c>
      <c r="C89" s="39"/>
      <c r="D89" s="121">
        <f t="shared" ref="D89:K89" si="121">+D86/D88</f>
        <v>0</v>
      </c>
      <c r="E89" s="121">
        <f t="shared" si="121"/>
        <v>0</v>
      </c>
      <c r="F89" s="121">
        <f t="shared" si="121"/>
        <v>8.650361134812995E-2</v>
      </c>
      <c r="G89" s="121">
        <f t="shared" si="121"/>
        <v>0.16725931214456302</v>
      </c>
      <c r="H89" s="121">
        <f t="shared" si="121"/>
        <v>0.22485043949018904</v>
      </c>
      <c r="I89" s="121">
        <f t="shared" si="121"/>
        <v>0.35705287405967678</v>
      </c>
      <c r="J89" s="121">
        <f t="shared" si="121"/>
        <v>0.41291175043613804</v>
      </c>
      <c r="K89" s="121">
        <f t="shared" si="121"/>
        <v>0.44377556533148105</v>
      </c>
      <c r="L89" s="121">
        <f>+L86/L88</f>
        <v>0.56980056980056981</v>
      </c>
      <c r="M89" s="121">
        <f t="shared" ref="M89:W89" si="122">+M86/M88</f>
        <v>0.64459853907890829</v>
      </c>
      <c r="N89" s="121">
        <f t="shared" si="122"/>
        <v>0.69747966382876447</v>
      </c>
      <c r="O89" s="121">
        <f t="shared" si="122"/>
        <v>0.72612431181623782</v>
      </c>
      <c r="P89" s="121">
        <f t="shared" si="122"/>
        <v>0.74745725415526199</v>
      </c>
      <c r="Q89" s="121">
        <f t="shared" si="122"/>
        <v>0.76411567460336416</v>
      </c>
      <c r="R89" s="121">
        <f t="shared" si="122"/>
        <v>0.77640867578806139</v>
      </c>
      <c r="S89" s="121">
        <f t="shared" si="122"/>
        <v>0.78210239107904156</v>
      </c>
      <c r="T89" s="121">
        <f t="shared" si="122"/>
        <v>0.78371342202941396</v>
      </c>
      <c r="U89" s="121">
        <f t="shared" si="122"/>
        <v>0.78531581136399997</v>
      </c>
      <c r="V89" s="121">
        <f t="shared" si="122"/>
        <v>0.7869095570222947</v>
      </c>
      <c r="W89" s="121">
        <f t="shared" si="122"/>
        <v>0.78849465773836103</v>
      </c>
    </row>
    <row r="90" spans="2:23" hidden="1" outlineLevel="2" x14ac:dyDescent="0.35">
      <c r="B90" s="10" t="s">
        <v>296</v>
      </c>
      <c r="C90" s="39"/>
      <c r="D90" s="39"/>
      <c r="E90" s="39"/>
      <c r="F90" s="121"/>
      <c r="G90" s="121"/>
      <c r="H90" s="121"/>
      <c r="I90" s="121"/>
      <c r="J90" s="121"/>
      <c r="K90" s="121"/>
      <c r="L90" s="39"/>
      <c r="M90" s="135">
        <v>0.05</v>
      </c>
      <c r="N90" s="135">
        <v>0.05</v>
      </c>
      <c r="O90" s="135">
        <v>0.05</v>
      </c>
      <c r="P90" s="135">
        <v>0.05</v>
      </c>
      <c r="Q90" s="135">
        <v>0.05</v>
      </c>
      <c r="R90" s="135">
        <v>0.05</v>
      </c>
      <c r="S90" s="135">
        <v>0.05</v>
      </c>
      <c r="T90" s="135">
        <v>0.05</v>
      </c>
      <c r="U90" s="135">
        <v>0.05</v>
      </c>
      <c r="V90" s="135">
        <v>0.05</v>
      </c>
      <c r="W90" s="135">
        <v>0.05</v>
      </c>
    </row>
    <row r="91" spans="2:23" hidden="1" outlineLevel="2" x14ac:dyDescent="0.35">
      <c r="B91" s="10"/>
      <c r="C91" s="39"/>
      <c r="D91" s="39"/>
      <c r="E91" s="39"/>
      <c r="F91" s="121"/>
      <c r="G91" s="121"/>
      <c r="H91" s="121"/>
      <c r="I91" s="121"/>
      <c r="J91" s="121"/>
      <c r="K91" s="121"/>
      <c r="L91" s="39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</row>
    <row r="92" spans="2:23" outlineLevel="1" collapsed="1" x14ac:dyDescent="0.35">
      <c r="B92" s="90" t="s">
        <v>192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</row>
    <row r="93" spans="2:23" ht="5" customHeight="1" outlineLevel="1" x14ac:dyDescent="0.35"/>
    <row r="94" spans="2:23" hidden="1" outlineLevel="2" x14ac:dyDescent="0.35">
      <c r="B94" t="s">
        <v>0</v>
      </c>
      <c r="C94" s="96"/>
      <c r="D94" s="96">
        <v>210.41800000000001</v>
      </c>
      <c r="E94" s="96">
        <v>257.80700000000002</v>
      </c>
      <c r="F94" s="96">
        <v>288.60000000000002</v>
      </c>
      <c r="G94" s="96">
        <v>334.6</v>
      </c>
      <c r="H94" s="96">
        <v>394.7</v>
      </c>
      <c r="I94" s="96">
        <v>424</v>
      </c>
      <c r="J94" s="96">
        <v>322.2</v>
      </c>
      <c r="K94" s="96">
        <v>348.5</v>
      </c>
      <c r="L94" s="96">
        <v>373.8</v>
      </c>
      <c r="M94" s="3">
        <f>L94*(1+M104)</f>
        <v>355.11</v>
      </c>
      <c r="N94" s="3">
        <f t="shared" ref="N94:W94" si="123">M94*(1+N104)</f>
        <v>365.76330000000002</v>
      </c>
      <c r="O94" s="3">
        <f t="shared" si="123"/>
        <v>376.736199</v>
      </c>
      <c r="P94" s="3">
        <f t="shared" si="123"/>
        <v>388.03828497000001</v>
      </c>
      <c r="Q94" s="3">
        <f t="shared" si="123"/>
        <v>399.67943351910003</v>
      </c>
      <c r="R94" s="3">
        <f t="shared" si="123"/>
        <v>411.66981652467302</v>
      </c>
      <c r="S94" s="3">
        <f t="shared" si="123"/>
        <v>424.01991102041325</v>
      </c>
      <c r="T94" s="3">
        <f t="shared" si="123"/>
        <v>436.74050835102565</v>
      </c>
      <c r="U94" s="3">
        <f t="shared" si="123"/>
        <v>449.84272360155643</v>
      </c>
      <c r="V94" s="3">
        <f t="shared" si="123"/>
        <v>463.33800530960315</v>
      </c>
      <c r="W94" s="3">
        <f t="shared" si="123"/>
        <v>477.23814546889128</v>
      </c>
    </row>
    <row r="95" spans="2:23" hidden="1" outlineLevel="2" x14ac:dyDescent="0.35">
      <c r="B95" s="10" t="s">
        <v>193</v>
      </c>
      <c r="C95" s="96"/>
      <c r="D95" s="96">
        <v>-127.675</v>
      </c>
      <c r="E95" s="96">
        <v>-136.39599999999999</v>
      </c>
      <c r="F95" s="96">
        <v>-163.5</v>
      </c>
      <c r="G95" s="96">
        <v>-177.1</v>
      </c>
      <c r="H95" s="96">
        <v>-202.2</v>
      </c>
      <c r="I95" s="96">
        <v>-226.2</v>
      </c>
      <c r="J95" s="96">
        <v>-169.8</v>
      </c>
      <c r="K95" s="96">
        <v>-182</v>
      </c>
      <c r="L95" s="96">
        <v>-188.1</v>
      </c>
      <c r="M95" s="3">
        <f>+M96-M94</f>
        <v>-177.55500000000001</v>
      </c>
      <c r="N95" s="3">
        <f t="shared" ref="N95:W95" ca="1" si="124">+N96-N94</f>
        <v>-182.88165000000012</v>
      </c>
      <c r="O95" s="3">
        <f t="shared" ca="1" si="124"/>
        <v>-188.36809950000023</v>
      </c>
      <c r="P95" s="3">
        <f t="shared" ca="1" si="124"/>
        <v>-194.01914248500034</v>
      </c>
      <c r="Q95" s="3">
        <f t="shared" ca="1" si="124"/>
        <v>-199.83971675955047</v>
      </c>
      <c r="R95" s="3">
        <f t="shared" ca="1" si="124"/>
        <v>-205.83490826233702</v>
      </c>
      <c r="S95" s="3">
        <f t="shared" ca="1" si="124"/>
        <v>-212.00995551020725</v>
      </c>
      <c r="T95" s="3">
        <f t="shared" ca="1" si="124"/>
        <v>-218.37025417551351</v>
      </c>
      <c r="U95" s="3">
        <f t="shared" ca="1" si="124"/>
        <v>-224.92136180077893</v>
      </c>
      <c r="V95" s="3">
        <f t="shared" ca="1" si="124"/>
        <v>-231.66900265480234</v>
      </c>
      <c r="W95" s="3">
        <f t="shared" ca="1" si="124"/>
        <v>-238.61907273444643</v>
      </c>
    </row>
    <row r="96" spans="2:23" hidden="1" outlineLevel="2" x14ac:dyDescent="0.35">
      <c r="B96" s="23" t="s">
        <v>194</v>
      </c>
      <c r="C96" s="120"/>
      <c r="D96" s="120">
        <f t="shared" ref="D96" si="125">SUM(D94:D95)</f>
        <v>82.743000000000009</v>
      </c>
      <c r="E96" s="120">
        <f t="shared" ref="E96" si="126">SUM(E94:E95)</f>
        <v>121.41100000000003</v>
      </c>
      <c r="F96" s="120">
        <f t="shared" ref="F96" si="127">SUM(F94:F95)</f>
        <v>125.10000000000002</v>
      </c>
      <c r="G96" s="120">
        <f t="shared" ref="G96" si="128">SUM(G94:G95)</f>
        <v>157.50000000000003</v>
      </c>
      <c r="H96" s="120">
        <f t="shared" ref="H96" si="129">SUM(H94:H95)</f>
        <v>192.5</v>
      </c>
      <c r="I96" s="120">
        <f t="shared" ref="I96" si="130">SUM(I94:I95)</f>
        <v>197.8</v>
      </c>
      <c r="J96" s="120">
        <f t="shared" ref="J96" si="131">SUM(J94:J95)</f>
        <v>152.39999999999998</v>
      </c>
      <c r="K96" s="120">
        <f>SUM(K94:K95)</f>
        <v>166.5</v>
      </c>
      <c r="L96" s="120">
        <f>SUM(L94:L95)</f>
        <v>185.70000000000002</v>
      </c>
      <c r="M96" s="25">
        <f>+M94*M99</f>
        <v>177.55500000000001</v>
      </c>
      <c r="N96" s="25">
        <f t="shared" ref="N96:W96" ca="1" si="132">+N94*N99</f>
        <v>182.88164999999989</v>
      </c>
      <c r="O96" s="25">
        <f t="shared" ca="1" si="132"/>
        <v>188.36809949999977</v>
      </c>
      <c r="P96" s="25">
        <f t="shared" ca="1" si="132"/>
        <v>194.01914248499966</v>
      </c>
      <c r="Q96" s="25">
        <f t="shared" ca="1" si="132"/>
        <v>199.83971675954956</v>
      </c>
      <c r="R96" s="25">
        <f t="shared" ca="1" si="132"/>
        <v>205.834908262336</v>
      </c>
      <c r="S96" s="25">
        <f t="shared" ca="1" si="132"/>
        <v>212.009955510206</v>
      </c>
      <c r="T96" s="25">
        <f t="shared" ca="1" si="132"/>
        <v>218.37025417551214</v>
      </c>
      <c r="U96" s="25">
        <f t="shared" ca="1" si="132"/>
        <v>224.9213618007775</v>
      </c>
      <c r="V96" s="25">
        <f t="shared" ca="1" si="132"/>
        <v>231.66900265480081</v>
      </c>
      <c r="W96" s="25">
        <f t="shared" ca="1" si="132"/>
        <v>238.61907273444484</v>
      </c>
    </row>
    <row r="97" spans="2:23" hidden="1" outlineLevel="2" x14ac:dyDescent="0.35">
      <c r="B97" s="10" t="s">
        <v>195</v>
      </c>
      <c r="C97" s="96"/>
      <c r="D97" s="96">
        <v>-37.165999999999997</v>
      </c>
      <c r="E97" s="96">
        <v>-27.045000000000002</v>
      </c>
      <c r="F97" s="96">
        <v>-30.7</v>
      </c>
      <c r="G97" s="96">
        <f>-34.4-2</f>
        <v>-36.4</v>
      </c>
      <c r="H97" s="96">
        <f>-39.1-2.3</f>
        <v>-41.4</v>
      </c>
      <c r="I97" s="96">
        <f>-49.9-2.8</f>
        <v>-52.699999999999996</v>
      </c>
      <c r="J97" s="96">
        <v>-48.1</v>
      </c>
      <c r="K97" s="96">
        <v>-55.3</v>
      </c>
      <c r="L97" s="96">
        <v>-67.099999999999994</v>
      </c>
      <c r="M97" s="3">
        <f>-M101*M94</f>
        <v>-65.695350000000005</v>
      </c>
      <c r="N97" s="3">
        <f t="shared" ref="N97:W97" si="133">-N101*N94</f>
        <v>-67.666210500000005</v>
      </c>
      <c r="O97" s="3">
        <f t="shared" si="133"/>
        <v>-69.696196814999993</v>
      </c>
      <c r="P97" s="3">
        <f t="shared" si="133"/>
        <v>-71.787082719449998</v>
      </c>
      <c r="Q97" s="3">
        <f t="shared" si="133"/>
        <v>-73.940695201033506</v>
      </c>
      <c r="R97" s="3">
        <f t="shared" si="133"/>
        <v>-76.158916057064502</v>
      </c>
      <c r="S97" s="3">
        <f t="shared" si="133"/>
        <v>-78.443683538776455</v>
      </c>
      <c r="T97" s="3">
        <f t="shared" si="133"/>
        <v>-80.796994044939751</v>
      </c>
      <c r="U97" s="3">
        <f t="shared" si="133"/>
        <v>-83.220903866287941</v>
      </c>
      <c r="V97" s="3">
        <f t="shared" si="133"/>
        <v>-85.717530982276585</v>
      </c>
      <c r="W97" s="3">
        <f t="shared" si="133"/>
        <v>-88.289056911744879</v>
      </c>
    </row>
    <row r="98" spans="2:23" hidden="1" outlineLevel="2" x14ac:dyDescent="0.35">
      <c r="B98" s="23" t="s">
        <v>2</v>
      </c>
      <c r="C98" s="120"/>
      <c r="D98" s="120">
        <f t="shared" ref="D98" si="134">SUM(D96:D97)</f>
        <v>45.577000000000012</v>
      </c>
      <c r="E98" s="120">
        <f t="shared" ref="E98" si="135">SUM(E96:E97)</f>
        <v>94.366000000000028</v>
      </c>
      <c r="F98" s="120">
        <f t="shared" ref="F98" si="136">SUM(F96:F97)</f>
        <v>94.40000000000002</v>
      </c>
      <c r="G98" s="120">
        <f t="shared" ref="G98" si="137">SUM(G96:G97)</f>
        <v>121.10000000000002</v>
      </c>
      <c r="H98" s="120">
        <f t="shared" ref="H98" si="138">SUM(H96:H97)</f>
        <v>151.1</v>
      </c>
      <c r="I98" s="120">
        <f t="shared" ref="I98" si="139">SUM(I96:I97)</f>
        <v>145.10000000000002</v>
      </c>
      <c r="J98" s="120">
        <f t="shared" ref="J98" si="140">SUM(J96:J97)</f>
        <v>104.29999999999998</v>
      </c>
      <c r="K98" s="120">
        <f t="shared" ref="K98:L98" si="141">SUM(K96:K97)</f>
        <v>111.2</v>
      </c>
      <c r="L98" s="120">
        <f t="shared" si="141"/>
        <v>118.60000000000002</v>
      </c>
      <c r="M98" s="25">
        <f>SUM(M96:M97)</f>
        <v>111.85965</v>
      </c>
      <c r="N98" s="25">
        <f t="shared" ref="N98" ca="1" si="142">SUM(N96:N97)</f>
        <v>115.21543949999989</v>
      </c>
      <c r="O98" s="25">
        <f t="shared" ref="O98" ca="1" si="143">SUM(O96:O97)</f>
        <v>118.67190268499978</v>
      </c>
      <c r="P98" s="25">
        <f t="shared" ref="P98" ca="1" si="144">SUM(P96:P97)</f>
        <v>122.23205976554966</v>
      </c>
      <c r="Q98" s="25">
        <f t="shared" ref="Q98" ca="1" si="145">SUM(Q96:Q97)</f>
        <v>125.89902155851605</v>
      </c>
      <c r="R98" s="25">
        <f t="shared" ref="R98" ca="1" si="146">SUM(R96:R97)</f>
        <v>129.67599220527148</v>
      </c>
      <c r="S98" s="25">
        <f t="shared" ref="S98" ca="1" si="147">SUM(S96:S97)</f>
        <v>133.56627197142956</v>
      </c>
      <c r="T98" s="25">
        <f t="shared" ref="T98" ca="1" si="148">SUM(T96:T97)</f>
        <v>137.57326013057241</v>
      </c>
      <c r="U98" s="25">
        <f t="shared" ref="U98" ca="1" si="149">SUM(U96:U97)</f>
        <v>141.70045793448958</v>
      </c>
      <c r="V98" s="25">
        <f t="shared" ref="V98" ca="1" si="150">SUM(V96:V97)</f>
        <v>145.95147167252424</v>
      </c>
      <c r="W98" s="25">
        <f t="shared" ref="W98" ca="1" si="151">SUM(W96:W97)</f>
        <v>150.33001582269998</v>
      </c>
    </row>
    <row r="99" spans="2:23" hidden="1" outlineLevel="2" x14ac:dyDescent="0.35">
      <c r="B99" s="10" t="s">
        <v>196</v>
      </c>
      <c r="C99" s="121"/>
      <c r="D99" s="121">
        <f t="shared" ref="D99:J99" si="152">+D96/D94</f>
        <v>0.39323156764155159</v>
      </c>
      <c r="E99" s="121">
        <f t="shared" si="152"/>
        <v>0.47093756181950069</v>
      </c>
      <c r="F99" s="121">
        <f t="shared" si="152"/>
        <v>0.43347193347193352</v>
      </c>
      <c r="G99" s="121">
        <f t="shared" si="152"/>
        <v>0.47071129707112974</v>
      </c>
      <c r="H99" s="121">
        <f t="shared" si="152"/>
        <v>0.48771218647073727</v>
      </c>
      <c r="I99" s="121">
        <f t="shared" si="152"/>
        <v>0.46650943396226419</v>
      </c>
      <c r="J99" s="121">
        <f t="shared" si="152"/>
        <v>0.47299813780260702</v>
      </c>
      <c r="K99" s="121">
        <f>+K96/K94</f>
        <v>0.47776183644189385</v>
      </c>
      <c r="L99" s="121">
        <f>+L96/L94</f>
        <v>0.4967897271268058</v>
      </c>
      <c r="M99" s="97">
        <v>0.5</v>
      </c>
      <c r="N99" s="127">
        <f t="shared" ref="N99:O99" ca="1" si="153">IFERROR(AVERAGE(O99,M99),$M$99)</f>
        <v>0.49999999999999967</v>
      </c>
      <c r="O99" s="127">
        <f t="shared" ca="1" si="153"/>
        <v>0.49999999999999939</v>
      </c>
      <c r="P99" s="127">
        <f t="shared" ref="P99" ca="1" si="154">IFERROR(AVERAGE(Q99,O99),$M$99)</f>
        <v>0.49999999999999911</v>
      </c>
      <c r="Q99" s="127">
        <f t="shared" ref="Q99" ca="1" si="155">IFERROR(AVERAGE(R99,P99),$M$99)</f>
        <v>0.49999999999999889</v>
      </c>
      <c r="R99" s="127">
        <f t="shared" ref="R99" ca="1" si="156">IFERROR(AVERAGE(S99,Q99),$M$99)</f>
        <v>0.49999999999999872</v>
      </c>
      <c r="S99" s="127">
        <f t="shared" ref="S99" ca="1" si="157">IFERROR(AVERAGE(T99,R99),$M$99)</f>
        <v>0.49999999999999856</v>
      </c>
      <c r="T99" s="127">
        <f t="shared" ref="T99" ca="1" si="158">IFERROR(AVERAGE(U99,S99),$M$99)</f>
        <v>0.49999999999999845</v>
      </c>
      <c r="U99" s="127">
        <f t="shared" ref="U99" ca="1" si="159">IFERROR(AVERAGE(V99,T99),$M$99)</f>
        <v>0.49999999999999839</v>
      </c>
      <c r="V99" s="127">
        <f t="shared" ref="V99" ca="1" si="160">IFERROR(AVERAGE(W99,U99),$M$99)</f>
        <v>0.49999999999999833</v>
      </c>
      <c r="W99" s="127">
        <f t="shared" ref="W99" ca="1" si="161">IFERROR(AVERAGE(X99,V99),$M$99)</f>
        <v>0.49999999999999833</v>
      </c>
    </row>
    <row r="100" spans="2:23" hidden="1" outlineLevel="2" x14ac:dyDescent="0.35">
      <c r="B100" s="10" t="s">
        <v>11</v>
      </c>
      <c r="C100" s="6"/>
      <c r="D100" s="6">
        <f t="shared" ref="D100" si="162">+D98/D94</f>
        <v>0.21660219182769541</v>
      </c>
      <c r="E100" s="6">
        <f t="shared" ref="E100" si="163">+E98/E94</f>
        <v>0.36603350568448501</v>
      </c>
      <c r="F100" s="6">
        <f t="shared" ref="F100" si="164">+F98/F94</f>
        <v>0.32709632709632713</v>
      </c>
      <c r="G100" s="6">
        <f t="shared" ref="G100" si="165">+G98/G94</f>
        <v>0.36192468619246865</v>
      </c>
      <c r="H100" s="6">
        <f t="shared" ref="H100" si="166">+H98/H94</f>
        <v>0.38282239675703067</v>
      </c>
      <c r="I100" s="6">
        <f t="shared" ref="I100" si="167">+I98/I94</f>
        <v>0.34221698113207555</v>
      </c>
      <c r="J100" s="6">
        <f t="shared" ref="J100" si="168">+J98/J94</f>
        <v>0.32371198013656111</v>
      </c>
      <c r="K100" s="6">
        <f>+K98/K94</f>
        <v>0.31908177905308466</v>
      </c>
      <c r="L100" s="6">
        <f>+L98/L94</f>
        <v>0.31728196896736227</v>
      </c>
      <c r="M100" s="114">
        <f>+M99-M101</f>
        <v>0.315</v>
      </c>
      <c r="N100" s="114">
        <f t="shared" ref="N100:W100" ca="1" si="169">+N99-N101</f>
        <v>0.31499999999999967</v>
      </c>
      <c r="O100" s="114">
        <f t="shared" ca="1" si="169"/>
        <v>0.31499999999999939</v>
      </c>
      <c r="P100" s="114">
        <f t="shared" ca="1" si="169"/>
        <v>0.31499999999999911</v>
      </c>
      <c r="Q100" s="114">
        <f t="shared" ca="1" si="169"/>
        <v>0.31499999999999889</v>
      </c>
      <c r="R100" s="114">
        <f t="shared" ca="1" si="169"/>
        <v>0.31499999999999873</v>
      </c>
      <c r="S100" s="114">
        <f t="shared" ca="1" si="169"/>
        <v>0.31499999999999856</v>
      </c>
      <c r="T100" s="114">
        <f t="shared" ca="1" si="169"/>
        <v>0.31499999999999845</v>
      </c>
      <c r="U100" s="114">
        <f t="shared" ca="1" si="169"/>
        <v>0.31499999999999839</v>
      </c>
      <c r="V100" s="114">
        <f t="shared" ca="1" si="169"/>
        <v>0.31499999999999834</v>
      </c>
      <c r="W100" s="114">
        <f t="shared" ca="1" si="169"/>
        <v>0.31499999999999834</v>
      </c>
    </row>
    <row r="101" spans="2:23" hidden="1" outlineLevel="2" x14ac:dyDescent="0.35">
      <c r="B101" s="10" t="s">
        <v>231</v>
      </c>
      <c r="C101" s="96"/>
      <c r="D101" s="6">
        <f t="shared" ref="D101:K101" si="170">+D99-D100</f>
        <v>0.17662937581385618</v>
      </c>
      <c r="E101" s="6">
        <f t="shared" si="170"/>
        <v>0.10490405613501569</v>
      </c>
      <c r="F101" s="6">
        <f t="shared" si="170"/>
        <v>0.10637560637560639</v>
      </c>
      <c r="G101" s="6">
        <f t="shared" si="170"/>
        <v>0.10878661087866109</v>
      </c>
      <c r="H101" s="6">
        <f t="shared" si="170"/>
        <v>0.1048897897137066</v>
      </c>
      <c r="I101" s="6">
        <f t="shared" si="170"/>
        <v>0.12429245283018864</v>
      </c>
      <c r="J101" s="6">
        <f t="shared" si="170"/>
        <v>0.14928615766604592</v>
      </c>
      <c r="K101" s="6">
        <f t="shared" si="170"/>
        <v>0.15868005738880919</v>
      </c>
      <c r="L101" s="6">
        <f>+L99-L100</f>
        <v>0.17950775815944353</v>
      </c>
      <c r="M101" s="97">
        <v>0.185</v>
      </c>
      <c r="N101" s="97">
        <v>0.185</v>
      </c>
      <c r="O101" s="97">
        <v>0.185</v>
      </c>
      <c r="P101" s="97">
        <v>0.185</v>
      </c>
      <c r="Q101" s="97">
        <v>0.185</v>
      </c>
      <c r="R101" s="97">
        <v>0.185</v>
      </c>
      <c r="S101" s="97">
        <v>0.185</v>
      </c>
      <c r="T101" s="97">
        <v>0.185</v>
      </c>
      <c r="U101" s="97">
        <v>0.185</v>
      </c>
      <c r="V101" s="97">
        <v>0.185</v>
      </c>
      <c r="W101" s="97">
        <v>0.185</v>
      </c>
    </row>
    <row r="102" spans="2:23" hidden="1" outlineLevel="2" x14ac:dyDescent="0.35">
      <c r="B102" s="10" t="s">
        <v>294</v>
      </c>
      <c r="C102" s="96"/>
      <c r="D102" s="6"/>
      <c r="E102" s="6"/>
      <c r="F102" s="6"/>
      <c r="G102" s="6"/>
      <c r="H102" s="6"/>
      <c r="I102" s="6"/>
      <c r="J102" s="6"/>
      <c r="K102" s="6"/>
      <c r="L102" s="6"/>
      <c r="M102" s="97">
        <v>-0.1</v>
      </c>
      <c r="N102" s="97">
        <v>-0.02</v>
      </c>
      <c r="O102" s="97">
        <v>-0.02</v>
      </c>
      <c r="P102" s="97">
        <v>-0.02</v>
      </c>
      <c r="Q102" s="97">
        <v>-0.02</v>
      </c>
      <c r="R102" s="97">
        <v>-0.02</v>
      </c>
      <c r="S102" s="97">
        <v>-0.02</v>
      </c>
      <c r="T102" s="97">
        <v>-0.02</v>
      </c>
      <c r="U102" s="97">
        <v>-0.02</v>
      </c>
      <c r="V102" s="97">
        <v>-0.02</v>
      </c>
      <c r="W102" s="97">
        <v>-0.02</v>
      </c>
    </row>
    <row r="103" spans="2:23" hidden="1" outlineLevel="2" x14ac:dyDescent="0.35">
      <c r="B103" s="10" t="s">
        <v>293</v>
      </c>
      <c r="C103" s="96"/>
      <c r="D103" s="6"/>
      <c r="E103" s="6"/>
      <c r="F103" s="6"/>
      <c r="G103" s="6"/>
      <c r="H103" s="6"/>
      <c r="I103" s="6"/>
      <c r="J103" s="6"/>
      <c r="K103" s="6"/>
      <c r="L103" s="6"/>
      <c r="M103" s="15">
        <v>0.05</v>
      </c>
      <c r="N103" s="15">
        <v>0.05</v>
      </c>
      <c r="O103" s="15">
        <v>0.05</v>
      </c>
      <c r="P103" s="15">
        <v>0.05</v>
      </c>
      <c r="Q103" s="15">
        <v>0.05</v>
      </c>
      <c r="R103" s="15">
        <v>0.05</v>
      </c>
      <c r="S103" s="15">
        <v>0.05</v>
      </c>
      <c r="T103" s="15">
        <v>0.05</v>
      </c>
      <c r="U103" s="15">
        <v>0.05</v>
      </c>
      <c r="V103" s="15">
        <v>0.05</v>
      </c>
      <c r="W103" s="15">
        <v>0.05</v>
      </c>
    </row>
    <row r="104" spans="2:23" hidden="1" outlineLevel="2" x14ac:dyDescent="0.35">
      <c r="B104" s="149" t="s">
        <v>295</v>
      </c>
      <c r="C104" s="150"/>
      <c r="D104" s="151"/>
      <c r="E104" s="151"/>
      <c r="F104" s="151"/>
      <c r="G104" s="151"/>
      <c r="H104" s="151"/>
      <c r="I104" s="151"/>
      <c r="J104" s="151"/>
      <c r="K104" s="151"/>
      <c r="L104" s="151"/>
      <c r="M104" s="58">
        <f t="shared" ref="M104:V104" si="171">SUM(M102:M103)</f>
        <v>-0.05</v>
      </c>
      <c r="N104" s="58">
        <f t="shared" si="171"/>
        <v>3.0000000000000002E-2</v>
      </c>
      <c r="O104" s="58">
        <f t="shared" si="171"/>
        <v>3.0000000000000002E-2</v>
      </c>
      <c r="P104" s="58">
        <f t="shared" si="171"/>
        <v>3.0000000000000002E-2</v>
      </c>
      <c r="Q104" s="58">
        <f t="shared" si="171"/>
        <v>3.0000000000000002E-2</v>
      </c>
      <c r="R104" s="58">
        <f t="shared" si="171"/>
        <v>3.0000000000000002E-2</v>
      </c>
      <c r="S104" s="58">
        <f t="shared" si="171"/>
        <v>3.0000000000000002E-2</v>
      </c>
      <c r="T104" s="58">
        <f t="shared" si="171"/>
        <v>3.0000000000000002E-2</v>
      </c>
      <c r="U104" s="58">
        <f t="shared" si="171"/>
        <v>3.0000000000000002E-2</v>
      </c>
      <c r="V104" s="58">
        <f t="shared" si="171"/>
        <v>3.0000000000000002E-2</v>
      </c>
      <c r="W104" s="58">
        <f>SUM(W102:W103)</f>
        <v>3.0000000000000002E-2</v>
      </c>
    </row>
    <row r="105" spans="2:23" hidden="1" outlineLevel="2" x14ac:dyDescent="0.35"/>
    <row r="106" spans="2:23" outlineLevel="1" collapsed="1" x14ac:dyDescent="0.35">
      <c r="B106" s="90" t="s">
        <v>240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</row>
    <row r="107" spans="2:23" ht="5" customHeight="1" outlineLevel="1" x14ac:dyDescent="0.35"/>
    <row r="108" spans="2:23" hidden="1" outlineLevel="2" x14ac:dyDescent="0.35">
      <c r="B108" t="s">
        <v>0</v>
      </c>
      <c r="C108" s="96"/>
      <c r="D108" s="96">
        <v>0</v>
      </c>
      <c r="E108" s="96">
        <v>0</v>
      </c>
      <c r="F108" s="96">
        <v>0</v>
      </c>
      <c r="G108" s="96">
        <v>1.6</v>
      </c>
      <c r="H108" s="96">
        <v>4.5</v>
      </c>
      <c r="I108" s="96">
        <v>9.1</v>
      </c>
      <c r="J108" s="96">
        <v>54.3</v>
      </c>
      <c r="K108" s="96">
        <v>9.5</v>
      </c>
      <c r="L108" s="96">
        <v>35.9</v>
      </c>
      <c r="M108" s="96">
        <v>20</v>
      </c>
      <c r="N108" s="96">
        <v>20</v>
      </c>
      <c r="O108" s="96">
        <v>20</v>
      </c>
      <c r="P108" s="96">
        <v>20</v>
      </c>
      <c r="Q108" s="96">
        <v>20</v>
      </c>
      <c r="R108" s="96">
        <v>20</v>
      </c>
      <c r="S108" s="96">
        <v>20</v>
      </c>
      <c r="T108" s="96">
        <v>20</v>
      </c>
      <c r="U108" s="96">
        <v>20</v>
      </c>
      <c r="V108" s="96">
        <v>20</v>
      </c>
      <c r="W108" s="96">
        <v>20</v>
      </c>
    </row>
    <row r="109" spans="2:23" hidden="1" outlineLevel="2" x14ac:dyDescent="0.35">
      <c r="B109" s="10" t="s">
        <v>193</v>
      </c>
      <c r="C109" s="96"/>
      <c r="D109" s="96">
        <v>0</v>
      </c>
      <c r="E109" s="96">
        <v>0</v>
      </c>
      <c r="F109" s="96">
        <v>0</v>
      </c>
      <c r="G109" s="96">
        <v>-1.3</v>
      </c>
      <c r="H109" s="96">
        <v>-4.8</v>
      </c>
      <c r="I109" s="96">
        <v>-8.6</v>
      </c>
      <c r="J109" s="96">
        <v>-55.1</v>
      </c>
      <c r="K109" s="96">
        <v>-5.4</v>
      </c>
      <c r="L109" s="96">
        <v>-22.6</v>
      </c>
      <c r="M109" s="3">
        <f>+M110-M108</f>
        <v>-15</v>
      </c>
      <c r="N109" s="3">
        <f t="shared" ref="N109" si="172">+N110-N108</f>
        <v>-15</v>
      </c>
      <c r="O109" s="3">
        <f t="shared" ref="O109" si="173">+O110-O108</f>
        <v>-15</v>
      </c>
      <c r="P109" s="3">
        <f t="shared" ref="P109" si="174">+P110-P108</f>
        <v>-15</v>
      </c>
      <c r="Q109" s="3">
        <f t="shared" ref="Q109" si="175">+Q110-Q108</f>
        <v>-15</v>
      </c>
      <c r="R109" s="3">
        <f t="shared" ref="R109" si="176">+R110-R108</f>
        <v>-15</v>
      </c>
      <c r="S109" s="3">
        <f t="shared" ref="S109" si="177">+S110-S108</f>
        <v>-15</v>
      </c>
      <c r="T109" s="3">
        <f t="shared" ref="T109" si="178">+T110-T108</f>
        <v>-15</v>
      </c>
      <c r="U109" s="3">
        <f t="shared" ref="U109" si="179">+U110-U108</f>
        <v>-15</v>
      </c>
      <c r="V109" s="3">
        <f t="shared" ref="V109" si="180">+V110-V108</f>
        <v>-15</v>
      </c>
      <c r="W109" s="3">
        <f t="shared" ref="W109" si="181">+W110-W108</f>
        <v>-15</v>
      </c>
    </row>
    <row r="110" spans="2:23" hidden="1" outlineLevel="2" x14ac:dyDescent="0.35">
      <c r="B110" s="23" t="s">
        <v>194</v>
      </c>
      <c r="C110" s="120"/>
      <c r="D110" s="120">
        <f t="shared" ref="D110" si="182">SUM(D108:D109)</f>
        <v>0</v>
      </c>
      <c r="E110" s="120">
        <f t="shared" ref="E110" si="183">SUM(E108:E109)</f>
        <v>0</v>
      </c>
      <c r="F110" s="120">
        <f t="shared" ref="F110" si="184">SUM(F108:F109)</f>
        <v>0</v>
      </c>
      <c r="G110" s="120">
        <f t="shared" ref="G110" si="185">SUM(G108:G109)</f>
        <v>0.30000000000000004</v>
      </c>
      <c r="H110" s="120">
        <f t="shared" ref="H110" si="186">SUM(H108:H109)</f>
        <v>-0.29999999999999982</v>
      </c>
      <c r="I110" s="120">
        <f t="shared" ref="I110" si="187">SUM(I108:I109)</f>
        <v>0.5</v>
      </c>
      <c r="J110" s="120">
        <f t="shared" ref="J110" si="188">SUM(J108:J109)</f>
        <v>-0.80000000000000426</v>
      </c>
      <c r="K110" s="120">
        <f>SUM(K108:K109)</f>
        <v>4.0999999999999996</v>
      </c>
      <c r="L110" s="120">
        <f>SUM(L108:L109)</f>
        <v>13.299999999999997</v>
      </c>
      <c r="M110" s="25">
        <f>+M108*M113</f>
        <v>5</v>
      </c>
      <c r="N110" s="25">
        <f t="shared" ref="N110:W110" si="189">+N108*N113</f>
        <v>5</v>
      </c>
      <c r="O110" s="25">
        <f t="shared" si="189"/>
        <v>5</v>
      </c>
      <c r="P110" s="25">
        <f t="shared" si="189"/>
        <v>5</v>
      </c>
      <c r="Q110" s="25">
        <f t="shared" si="189"/>
        <v>5</v>
      </c>
      <c r="R110" s="25">
        <f t="shared" si="189"/>
        <v>5</v>
      </c>
      <c r="S110" s="25">
        <f t="shared" si="189"/>
        <v>5</v>
      </c>
      <c r="T110" s="25">
        <f t="shared" si="189"/>
        <v>5</v>
      </c>
      <c r="U110" s="25">
        <f t="shared" si="189"/>
        <v>5</v>
      </c>
      <c r="V110" s="25">
        <f t="shared" si="189"/>
        <v>5</v>
      </c>
      <c r="W110" s="25">
        <f t="shared" si="189"/>
        <v>5</v>
      </c>
    </row>
    <row r="111" spans="2:23" hidden="1" outlineLevel="2" x14ac:dyDescent="0.35">
      <c r="B111" s="10" t="s">
        <v>195</v>
      </c>
      <c r="C111" s="96"/>
      <c r="D111" s="96">
        <f>-20.766-2.623</f>
        <v>-23.388999999999999</v>
      </c>
      <c r="E111" s="96">
        <f>-58.926-4.567</f>
        <v>-63.493000000000002</v>
      </c>
      <c r="F111" s="96">
        <f>-106.8-6.6</f>
        <v>-113.39999999999999</v>
      </c>
      <c r="G111" s="96">
        <f>-107.7-3.8</f>
        <v>-111.5</v>
      </c>
      <c r="H111" s="96">
        <f>-169.1-8.3</f>
        <v>-177.4</v>
      </c>
      <c r="I111" s="96">
        <f>-193.2-9.3</f>
        <v>-202.5</v>
      </c>
      <c r="J111" s="96">
        <v>-219.4</v>
      </c>
      <c r="K111" s="96">
        <v>-291.7</v>
      </c>
      <c r="L111" s="96">
        <v>-355.8</v>
      </c>
      <c r="M111" s="4">
        <f t="shared" ref="M111:W111" si="190">-M114*M26</f>
        <v>-371.31137500000006</v>
      </c>
      <c r="N111" s="4">
        <f t="shared" si="190"/>
        <v>-429.37896300000006</v>
      </c>
      <c r="O111" s="4">
        <f t="shared" si="190"/>
        <v>-466.17825537500005</v>
      </c>
      <c r="P111" s="4">
        <f t="shared" si="190"/>
        <v>-499.10831001480005</v>
      </c>
      <c r="Q111" s="4">
        <f t="shared" si="190"/>
        <v>-540.21550886730734</v>
      </c>
      <c r="R111" s="4">
        <f t="shared" si="190"/>
        <v>-578.03921547404525</v>
      </c>
      <c r="S111" s="4">
        <f t="shared" si="190"/>
        <v>-604.51921770854904</v>
      </c>
      <c r="T111" s="4">
        <f t="shared" si="190"/>
        <v>-622.41294419225778</v>
      </c>
      <c r="U111" s="4">
        <f t="shared" si="190"/>
        <v>-655.48236888229508</v>
      </c>
      <c r="V111" s="4">
        <f t="shared" si="190"/>
        <v>-690.39304120276188</v>
      </c>
      <c r="W111" s="4">
        <f t="shared" si="190"/>
        <v>-727.25001961134876</v>
      </c>
    </row>
    <row r="112" spans="2:23" hidden="1" outlineLevel="2" x14ac:dyDescent="0.35">
      <c r="B112" s="23" t="s">
        <v>2</v>
      </c>
      <c r="C112" s="120"/>
      <c r="D112" s="120">
        <f t="shared" ref="D112" si="191">SUM(D110:D111)</f>
        <v>-23.388999999999999</v>
      </c>
      <c r="E112" s="120">
        <f t="shared" ref="E112" si="192">SUM(E110:E111)</f>
        <v>-63.493000000000002</v>
      </c>
      <c r="F112" s="120">
        <f t="shared" ref="F112" si="193">SUM(F110:F111)</f>
        <v>-113.39999999999999</v>
      </c>
      <c r="G112" s="120">
        <f t="shared" ref="G112" si="194">SUM(G110:G111)</f>
        <v>-111.2</v>
      </c>
      <c r="H112" s="120">
        <f t="shared" ref="H112" si="195">SUM(H110:H111)</f>
        <v>-177.70000000000002</v>
      </c>
      <c r="I112" s="120">
        <f t="shared" ref="I112" si="196">SUM(I110:I111)</f>
        <v>-202</v>
      </c>
      <c r="J112" s="120">
        <f t="shared" ref="J112" si="197">SUM(J110:J111)</f>
        <v>-220.20000000000002</v>
      </c>
      <c r="K112" s="120">
        <f t="shared" ref="K112:L112" si="198">SUM(K110:K111)</f>
        <v>-287.59999999999997</v>
      </c>
      <c r="L112" s="120">
        <f t="shared" si="198"/>
        <v>-342.5</v>
      </c>
      <c r="M112" s="120">
        <f t="shared" ref="M112" si="199">SUM(M110:M111)</f>
        <v>-366.31137500000006</v>
      </c>
      <c r="N112" s="120">
        <f t="shared" ref="N112" si="200">SUM(N110:N111)</f>
        <v>-424.37896300000006</v>
      </c>
      <c r="O112" s="120">
        <f t="shared" ref="O112" si="201">SUM(O110:O111)</f>
        <v>-461.17825537500005</v>
      </c>
      <c r="P112" s="120">
        <f t="shared" ref="P112" si="202">SUM(P110:P111)</f>
        <v>-494.10831001480005</v>
      </c>
      <c r="Q112" s="120">
        <f t="shared" ref="Q112" si="203">SUM(Q110:Q111)</f>
        <v>-535.21550886730734</v>
      </c>
      <c r="R112" s="120">
        <f t="shared" ref="R112" si="204">SUM(R110:R111)</f>
        <v>-573.03921547404525</v>
      </c>
      <c r="S112" s="120">
        <f t="shared" ref="S112" si="205">SUM(S110:S111)</f>
        <v>-599.51921770854904</v>
      </c>
      <c r="T112" s="120">
        <f t="shared" ref="T112" si="206">SUM(T110:T111)</f>
        <v>-617.41294419225778</v>
      </c>
      <c r="U112" s="120">
        <f t="shared" ref="U112" si="207">SUM(U110:U111)</f>
        <v>-650.48236888229508</v>
      </c>
      <c r="V112" s="120">
        <f t="shared" ref="V112" si="208">SUM(V110:V111)</f>
        <v>-685.39304120276188</v>
      </c>
      <c r="W112" s="120">
        <f t="shared" ref="W112" si="209">SUM(W110:W111)</f>
        <v>-722.25001961134876</v>
      </c>
    </row>
    <row r="113" spans="2:24" hidden="1" outlineLevel="2" x14ac:dyDescent="0.35">
      <c r="B113" s="10" t="s">
        <v>196</v>
      </c>
      <c r="C113" s="121"/>
      <c r="D113" s="121" t="e">
        <f t="shared" ref="D113:J113" si="210">+D110/D108</f>
        <v>#DIV/0!</v>
      </c>
      <c r="E113" s="121" t="e">
        <f t="shared" si="210"/>
        <v>#DIV/0!</v>
      </c>
      <c r="F113" s="121" t="e">
        <f t="shared" si="210"/>
        <v>#DIV/0!</v>
      </c>
      <c r="G113" s="121">
        <f t="shared" si="210"/>
        <v>0.18750000000000003</v>
      </c>
      <c r="H113" s="121">
        <f t="shared" si="210"/>
        <v>-6.6666666666666624E-2</v>
      </c>
      <c r="I113" s="121">
        <f t="shared" si="210"/>
        <v>5.4945054945054944E-2</v>
      </c>
      <c r="J113" s="121">
        <f t="shared" si="210"/>
        <v>-1.4732965009208182E-2</v>
      </c>
      <c r="K113" s="121">
        <f>+K110/K108</f>
        <v>0.43157894736842101</v>
      </c>
      <c r="L113" s="121">
        <f>+L110/L108</f>
        <v>0.37047353760445678</v>
      </c>
      <c r="M113" s="127">
        <v>0.25</v>
      </c>
      <c r="N113" s="127">
        <v>0.25</v>
      </c>
      <c r="O113" s="127">
        <v>0.25</v>
      </c>
      <c r="P113" s="127">
        <v>0.25</v>
      </c>
      <c r="Q113" s="127">
        <v>0.25</v>
      </c>
      <c r="R113" s="127">
        <v>0.25</v>
      </c>
      <c r="S113" s="127">
        <v>0.25</v>
      </c>
      <c r="T113" s="127">
        <v>0.25</v>
      </c>
      <c r="U113" s="127">
        <v>0.25</v>
      </c>
      <c r="V113" s="127">
        <v>0.25</v>
      </c>
      <c r="W113" s="127">
        <v>0.25</v>
      </c>
    </row>
    <row r="114" spans="2:24" hidden="1" outlineLevel="2" x14ac:dyDescent="0.35">
      <c r="B114" s="10" t="s">
        <v>241</v>
      </c>
      <c r="C114" s="108"/>
      <c r="D114" s="95">
        <f t="shared" ref="D114:L114" si="211">-D111/D26</f>
        <v>0.10708562637926139</v>
      </c>
      <c r="E114" s="95">
        <f t="shared" si="211"/>
        <v>0.21831654230994049</v>
      </c>
      <c r="F114" s="95">
        <f t="shared" si="211"/>
        <v>0.28083209509658241</v>
      </c>
      <c r="G114" s="95">
        <f t="shared" si="211"/>
        <v>0.18859945872801082</v>
      </c>
      <c r="H114" s="95">
        <f t="shared" si="211"/>
        <v>0.21360626128838051</v>
      </c>
      <c r="I114" s="95">
        <f t="shared" si="211"/>
        <v>0.21135580837073373</v>
      </c>
      <c r="J114" s="95">
        <f t="shared" si="211"/>
        <v>0.24277968352329313</v>
      </c>
      <c r="K114" s="95">
        <f t="shared" si="211"/>
        <v>0.26556809905316819</v>
      </c>
      <c r="L114" s="95">
        <f t="shared" si="211"/>
        <v>0.29235825801150372</v>
      </c>
      <c r="M114" s="116">
        <v>0.26500000000000001</v>
      </c>
      <c r="N114" s="116">
        <v>0.26</v>
      </c>
      <c r="O114" s="116">
        <v>0.25</v>
      </c>
      <c r="P114" s="116">
        <v>0.24</v>
      </c>
      <c r="Q114" s="116">
        <v>0.23499999999999999</v>
      </c>
      <c r="R114" s="116">
        <v>0.23</v>
      </c>
      <c r="S114" s="116">
        <v>0.22500000000000001</v>
      </c>
      <c r="T114" s="116">
        <v>0.22</v>
      </c>
      <c r="U114" s="116">
        <v>0.22</v>
      </c>
      <c r="V114" s="116">
        <v>0.22</v>
      </c>
      <c r="W114" s="116">
        <v>0.22</v>
      </c>
    </row>
    <row r="115" spans="2:24" outlineLevel="1" collapsed="1" x14ac:dyDescent="0.35">
      <c r="C115" s="3"/>
      <c r="D115" s="3"/>
      <c r="E115" s="3"/>
      <c r="F115" s="3"/>
      <c r="G115" s="3"/>
      <c r="H115" s="3"/>
      <c r="I115" s="3"/>
      <c r="J115" s="3"/>
      <c r="K115" s="3"/>
      <c r="L115" s="7"/>
      <c r="O115" s="33"/>
    </row>
    <row r="116" spans="2:24" x14ac:dyDescent="0.35">
      <c r="B116" s="87" t="s">
        <v>16</v>
      </c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</row>
    <row r="117" spans="2:24" ht="5" customHeight="1" x14ac:dyDescent="0.35"/>
    <row r="118" spans="2:24" hidden="1" outlineLevel="1" x14ac:dyDescent="0.35">
      <c r="B118" t="s">
        <v>0</v>
      </c>
      <c r="C118" s="4">
        <f>+C26</f>
        <v>152.08500000000001</v>
      </c>
      <c r="D118" s="12">
        <f t="shared" ref="D118:W118" si="212">+D42</f>
        <v>218.41400000000002</v>
      </c>
      <c r="E118" s="12">
        <f t="shared" si="212"/>
        <v>290.83000000000004</v>
      </c>
      <c r="F118" s="12">
        <f t="shared" si="212"/>
        <v>403.8</v>
      </c>
      <c r="G118" s="12">
        <f t="shared" si="212"/>
        <v>591.20000000000005</v>
      </c>
      <c r="H118" s="12">
        <f t="shared" si="212"/>
        <v>830.5</v>
      </c>
      <c r="I118" s="12">
        <f t="shared" si="212"/>
        <v>958.1</v>
      </c>
      <c r="J118" s="12">
        <f t="shared" si="212"/>
        <v>903.7</v>
      </c>
      <c r="K118" s="12">
        <f t="shared" si="212"/>
        <v>1098.4000000000001</v>
      </c>
      <c r="L118" s="12">
        <f t="shared" si="212"/>
        <v>1217</v>
      </c>
      <c r="M118" s="12">
        <f t="shared" si="212"/>
        <v>1401.1750000000002</v>
      </c>
      <c r="N118" s="12">
        <f t="shared" si="212"/>
        <v>1651.4575500000001</v>
      </c>
      <c r="O118" s="12">
        <f t="shared" si="212"/>
        <v>1864.7130215000002</v>
      </c>
      <c r="P118" s="12">
        <f t="shared" si="212"/>
        <v>2079.6179583950002</v>
      </c>
      <c r="Q118" s="12">
        <f t="shared" si="212"/>
        <v>2298.7893994353503</v>
      </c>
      <c r="R118" s="12">
        <f t="shared" si="212"/>
        <v>2513.2139803219357</v>
      </c>
      <c r="S118" s="12">
        <f t="shared" si="212"/>
        <v>2686.7520787046624</v>
      </c>
      <c r="T118" s="12">
        <f t="shared" si="212"/>
        <v>2829.1497463284445</v>
      </c>
      <c r="U118" s="12">
        <f t="shared" si="212"/>
        <v>2979.4653131013411</v>
      </c>
      <c r="V118" s="12">
        <f t="shared" si="212"/>
        <v>3138.1501872852814</v>
      </c>
      <c r="W118" s="12">
        <f t="shared" si="212"/>
        <v>3305.6819073243123</v>
      </c>
    </row>
    <row r="119" spans="2:24" hidden="1" outlineLevel="1" x14ac:dyDescent="0.35">
      <c r="B119" s="10" t="s">
        <v>193</v>
      </c>
      <c r="C119" s="4">
        <f>+C27</f>
        <v>-96.320999999999998</v>
      </c>
      <c r="D119" s="12">
        <f t="shared" ref="D119:W119" si="213">+D68+D95+D109+D273</f>
        <v>-129.03400000000002</v>
      </c>
      <c r="E119" s="12">
        <f t="shared" si="213"/>
        <v>-143.857</v>
      </c>
      <c r="F119" s="12">
        <f t="shared" si="213"/>
        <v>-189.89999999999998</v>
      </c>
      <c r="G119" s="12">
        <f t="shared" si="213"/>
        <v>-238.70000000000002</v>
      </c>
      <c r="H119" s="12">
        <f t="shared" si="213"/>
        <v>-309</v>
      </c>
      <c r="I119" s="12">
        <f t="shared" si="213"/>
        <v>-352.40000000000003</v>
      </c>
      <c r="J119" s="12">
        <f t="shared" si="213"/>
        <v>-334.90000000000003</v>
      </c>
      <c r="K119" s="12">
        <f t="shared" si="213"/>
        <v>-350.09999999999997</v>
      </c>
      <c r="L119" s="12">
        <f t="shared" si="213"/>
        <v>-392.1</v>
      </c>
      <c r="M119" s="12">
        <f t="shared" si="213"/>
        <v>-427.83492997250227</v>
      </c>
      <c r="N119" s="12">
        <f t="shared" ca="1" si="213"/>
        <v>-489.58844368652626</v>
      </c>
      <c r="O119" s="12">
        <f t="shared" ca="1" si="213"/>
        <v>-540.92110967461986</v>
      </c>
      <c r="P119" s="12">
        <f t="shared" ca="1" si="213"/>
        <v>-593.29710450115101</v>
      </c>
      <c r="Q119" s="12">
        <f t="shared" ca="1" si="213"/>
        <v>-646.76152627855924</v>
      </c>
      <c r="R119" s="12">
        <f t="shared" ca="1" si="213"/>
        <v>-699.50007847463951</v>
      </c>
      <c r="S119" s="12">
        <f t="shared" ca="1" si="213"/>
        <v>-742.21564412920145</v>
      </c>
      <c r="T119" s="12">
        <f t="shared" ca="1" si="213"/>
        <v>-777.98173171825169</v>
      </c>
      <c r="U119" s="12">
        <f t="shared" ca="1" si="213"/>
        <v>-816.07392550924067</v>
      </c>
      <c r="V119" s="12">
        <f t="shared" ca="1" si="213"/>
        <v>-856.19732004415721</v>
      </c>
      <c r="W119" s="12">
        <f t="shared" ca="1" si="213"/>
        <v>-898.46497678745675</v>
      </c>
    </row>
    <row r="120" spans="2:24" hidden="1" outlineLevel="1" x14ac:dyDescent="0.35">
      <c r="B120" s="23" t="s">
        <v>194</v>
      </c>
      <c r="C120" s="24">
        <f t="shared" ref="C120:K120" si="214">SUM(C118:C119)</f>
        <v>55.76400000000001</v>
      </c>
      <c r="D120" s="24">
        <f t="shared" si="214"/>
        <v>89.38</v>
      </c>
      <c r="E120" s="24">
        <f t="shared" si="214"/>
        <v>146.97300000000004</v>
      </c>
      <c r="F120" s="24">
        <f t="shared" si="214"/>
        <v>213.90000000000003</v>
      </c>
      <c r="G120" s="24">
        <f t="shared" si="214"/>
        <v>352.5</v>
      </c>
      <c r="H120" s="24">
        <f t="shared" si="214"/>
        <v>521.5</v>
      </c>
      <c r="I120" s="24">
        <f t="shared" si="214"/>
        <v>605.70000000000005</v>
      </c>
      <c r="J120" s="24">
        <f t="shared" si="214"/>
        <v>568.79999999999995</v>
      </c>
      <c r="K120" s="24">
        <f t="shared" si="214"/>
        <v>748.30000000000018</v>
      </c>
      <c r="L120" s="24">
        <f>SUM(L118:L119)</f>
        <v>824.9</v>
      </c>
      <c r="M120" s="24">
        <f t="shared" ref="M120:W120" si="215">SUM(M118:M119)</f>
        <v>973.34007002749786</v>
      </c>
      <c r="N120" s="24">
        <f t="shared" ca="1" si="215"/>
        <v>1161.8691063134738</v>
      </c>
      <c r="O120" s="24">
        <f t="shared" ca="1" si="215"/>
        <v>1323.7919118253803</v>
      </c>
      <c r="P120" s="24">
        <f t="shared" ca="1" si="215"/>
        <v>1486.3208538938493</v>
      </c>
      <c r="Q120" s="24">
        <f t="shared" ca="1" si="215"/>
        <v>1652.027873156791</v>
      </c>
      <c r="R120" s="24">
        <f t="shared" ca="1" si="215"/>
        <v>1813.7139018472963</v>
      </c>
      <c r="S120" s="24">
        <f t="shared" ca="1" si="215"/>
        <v>1944.536434575461</v>
      </c>
      <c r="T120" s="24">
        <f t="shared" ca="1" si="215"/>
        <v>2051.1680146101926</v>
      </c>
      <c r="U120" s="24">
        <f t="shared" ca="1" si="215"/>
        <v>2163.3913875921003</v>
      </c>
      <c r="V120" s="24">
        <f t="shared" ca="1" si="215"/>
        <v>2281.9528672411243</v>
      </c>
      <c r="W120" s="24">
        <f t="shared" ca="1" si="215"/>
        <v>2407.2169305368557</v>
      </c>
    </row>
    <row r="121" spans="2:24" hidden="1" outlineLevel="1" x14ac:dyDescent="0.35">
      <c r="B121" s="10" t="s">
        <v>195</v>
      </c>
      <c r="C121" s="4">
        <f>+C29</f>
        <v>-50.613</v>
      </c>
      <c r="D121" s="12">
        <f t="shared" ref="D121:W121" si="216">+D70+D97+D111+D274</f>
        <v>-59.317</v>
      </c>
      <c r="E121" s="12">
        <f t="shared" si="216"/>
        <v>-100.10300000000001</v>
      </c>
      <c r="F121" s="12">
        <f t="shared" si="216"/>
        <v>-164.9</v>
      </c>
      <c r="G121" s="12">
        <f t="shared" si="216"/>
        <v>-200.2</v>
      </c>
      <c r="H121" s="12">
        <f t="shared" si="216"/>
        <v>-302.10000000000002</v>
      </c>
      <c r="I121" s="12">
        <f t="shared" si="216"/>
        <v>-350.5</v>
      </c>
      <c r="J121" s="12">
        <f t="shared" si="216"/>
        <v>-367.2</v>
      </c>
      <c r="K121" s="12">
        <f t="shared" si="216"/>
        <v>-495.79999999999995</v>
      </c>
      <c r="L121" s="12">
        <f t="shared" si="216"/>
        <v>-580.30000000000007</v>
      </c>
      <c r="M121" s="12">
        <f t="shared" si="216"/>
        <v>-642.6145450274978</v>
      </c>
      <c r="N121" s="12">
        <f t="shared" si="216"/>
        <v>-759.49978206347384</v>
      </c>
      <c r="O121" s="12">
        <f t="shared" si="216"/>
        <v>-825.00091479538048</v>
      </c>
      <c r="P121" s="12">
        <f t="shared" si="216"/>
        <v>-890.81807012437446</v>
      </c>
      <c r="Q121" s="12">
        <f t="shared" si="216"/>
        <v>-963.73526112131174</v>
      </c>
      <c r="R121" s="12">
        <f t="shared" si="216"/>
        <v>-1043.6191707390597</v>
      </c>
      <c r="S121" s="12">
        <f t="shared" si="216"/>
        <v>-1097.1518130152049</v>
      </c>
      <c r="T121" s="12">
        <f t="shared" si="216"/>
        <v>-1137.4133684422904</v>
      </c>
      <c r="U121" s="12">
        <f t="shared" si="216"/>
        <v>-1198.4534461276717</v>
      </c>
      <c r="V121" s="12">
        <f t="shared" si="216"/>
        <v>-1262.9045931322216</v>
      </c>
      <c r="W121" s="12">
        <f t="shared" si="216"/>
        <v>-1330.9618375690325</v>
      </c>
    </row>
    <row r="122" spans="2:24" hidden="1" outlineLevel="1" x14ac:dyDescent="0.35">
      <c r="B122" s="10" t="s">
        <v>1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</row>
    <row r="123" spans="2:24" hidden="1" outlineLevel="1" x14ac:dyDescent="0.35">
      <c r="B123" s="23" t="s">
        <v>101</v>
      </c>
      <c r="C123" s="24">
        <f t="shared" ref="C123:K123" si="217">SUM(C120:C122)</f>
        <v>5.1510000000000105</v>
      </c>
      <c r="D123" s="24">
        <f t="shared" si="217"/>
        <v>30.062999999999995</v>
      </c>
      <c r="E123" s="24">
        <f t="shared" si="217"/>
        <v>46.870000000000033</v>
      </c>
      <c r="F123" s="24">
        <f t="shared" si="217"/>
        <v>49.000000000000028</v>
      </c>
      <c r="G123" s="24">
        <f t="shared" si="217"/>
        <v>152.30000000000001</v>
      </c>
      <c r="H123" s="24">
        <f t="shared" ref="H123" si="218">SUM(H120:H122)</f>
        <v>219.39999999999998</v>
      </c>
      <c r="I123" s="24">
        <f t="shared" ref="I123" si="219">SUM(I120:I122)</f>
        <v>255.20000000000005</v>
      </c>
      <c r="J123" s="24">
        <f t="shared" si="217"/>
        <v>201.59999999999997</v>
      </c>
      <c r="K123" s="24">
        <f t="shared" si="217"/>
        <v>252.50000000000023</v>
      </c>
      <c r="L123" s="24">
        <f>SUM(L120:L122)</f>
        <v>244.59999999999991</v>
      </c>
      <c r="M123" s="24">
        <f t="shared" ref="M123:W123" si="220">SUM(M120:M122)</f>
        <v>330.72552500000006</v>
      </c>
      <c r="N123" s="24">
        <f t="shared" ca="1" si="220"/>
        <v>402.36932424999998</v>
      </c>
      <c r="O123" s="24">
        <f t="shared" ca="1" si="220"/>
        <v>498.79099702999986</v>
      </c>
      <c r="P123" s="24">
        <f t="shared" ca="1" si="220"/>
        <v>595.50278376947483</v>
      </c>
      <c r="Q123" s="24">
        <f t="shared" ca="1" si="220"/>
        <v>688.29261203547924</v>
      </c>
      <c r="R123" s="24">
        <f t="shared" ca="1" si="220"/>
        <v>770.0947311082366</v>
      </c>
      <c r="S123" s="24">
        <f t="shared" ca="1" si="220"/>
        <v>847.38462156025616</v>
      </c>
      <c r="T123" s="24">
        <f t="shared" ca="1" si="220"/>
        <v>913.75464616790214</v>
      </c>
      <c r="U123" s="24">
        <f t="shared" ca="1" si="220"/>
        <v>964.9379414644286</v>
      </c>
      <c r="V123" s="24">
        <f t="shared" ca="1" si="220"/>
        <v>1019.0482741089027</v>
      </c>
      <c r="W123" s="24">
        <f t="shared" ca="1" si="220"/>
        <v>1076.2550929678232</v>
      </c>
    </row>
    <row r="124" spans="2:24" hidden="1" outlineLevel="1" x14ac:dyDescent="0.35">
      <c r="B124" s="10" t="s">
        <v>158</v>
      </c>
      <c r="C124" s="12">
        <f>-C275</f>
        <v>0</v>
      </c>
      <c r="D124" s="12">
        <f>-D275</f>
        <v>-3.3940000000000001</v>
      </c>
      <c r="E124" s="12">
        <f>-E275</f>
        <v>-5.9160000000000004</v>
      </c>
      <c r="F124" s="12">
        <f>-F275</f>
        <v>-8.5</v>
      </c>
      <c r="G124" s="12">
        <f>-G275</f>
        <v>-14.2</v>
      </c>
      <c r="H124" s="12">
        <f t="shared" ref="H124:I124" si="221">-H275</f>
        <v>-22.7</v>
      </c>
      <c r="I124" s="12">
        <f t="shared" si="221"/>
        <v>-63.1</v>
      </c>
      <c r="J124" s="12">
        <f>-J275</f>
        <v>-84.6</v>
      </c>
      <c r="K124" s="12">
        <f>-K275</f>
        <v>-95.8</v>
      </c>
      <c r="L124" s="12">
        <f>-L275</f>
        <v>-109.1</v>
      </c>
      <c r="M124" s="12">
        <f t="shared" ref="M124:W124" si="222">-M275</f>
        <v>-123.44800000000001</v>
      </c>
      <c r="N124" s="12">
        <f t="shared" si="222"/>
        <v>-135.641964</v>
      </c>
      <c r="O124" s="12">
        <f t="shared" si="222"/>
        <v>-166.02801137000003</v>
      </c>
      <c r="P124" s="12">
        <f t="shared" si="222"/>
        <v>-190.09448587610004</v>
      </c>
      <c r="Q124" s="12">
        <f t="shared" si="222"/>
        <v>-214.42741536363303</v>
      </c>
      <c r="R124" s="12">
        <f t="shared" si="222"/>
        <v>-235.13219739229652</v>
      </c>
      <c r="S124" s="12">
        <f t="shared" si="222"/>
        <v>-259.25344848577782</v>
      </c>
      <c r="T124" s="12">
        <f t="shared" si="222"/>
        <v>-278.56198838020021</v>
      </c>
      <c r="U124" s="12">
        <f t="shared" si="222"/>
        <v>-294.19723534733532</v>
      </c>
      <c r="V124" s="12">
        <f t="shared" si="222"/>
        <v>-310.72811811057147</v>
      </c>
      <c r="W124" s="12">
        <f t="shared" si="222"/>
        <v>-328.20652868442397</v>
      </c>
    </row>
    <row r="125" spans="2:24" hidden="1" outlineLevel="1" x14ac:dyDescent="0.35">
      <c r="B125" s="23" t="s">
        <v>2</v>
      </c>
      <c r="C125" s="24">
        <f t="shared" ref="C125:J125" si="223">SUM(C123:C124)</f>
        <v>5.1510000000000105</v>
      </c>
      <c r="D125" s="24">
        <f t="shared" si="223"/>
        <v>26.668999999999997</v>
      </c>
      <c r="E125" s="24">
        <f t="shared" si="223"/>
        <v>40.954000000000036</v>
      </c>
      <c r="F125" s="24">
        <f t="shared" si="223"/>
        <v>40.500000000000028</v>
      </c>
      <c r="G125" s="24">
        <f t="shared" si="223"/>
        <v>138.10000000000002</v>
      </c>
      <c r="H125" s="24">
        <f t="shared" ref="H125:I125" si="224">SUM(H123:H124)</f>
        <v>196.7</v>
      </c>
      <c r="I125" s="24">
        <f t="shared" si="224"/>
        <v>192.10000000000005</v>
      </c>
      <c r="J125" s="24">
        <f t="shared" si="223"/>
        <v>116.99999999999997</v>
      </c>
      <c r="K125" s="24">
        <f>SUM(K123:K124)</f>
        <v>156.70000000000022</v>
      </c>
      <c r="L125" s="24">
        <f>SUM(L123:L124)</f>
        <v>135.49999999999991</v>
      </c>
      <c r="M125" s="24">
        <f t="shared" ref="M125:W125" si="225">SUM(M123:M124)</f>
        <v>207.27752500000005</v>
      </c>
      <c r="N125" s="24">
        <f t="shared" ca="1" si="225"/>
        <v>266.72736024999995</v>
      </c>
      <c r="O125" s="24">
        <f t="shared" ca="1" si="225"/>
        <v>332.7629856599998</v>
      </c>
      <c r="P125" s="24">
        <f t="shared" ca="1" si="225"/>
        <v>405.40829789337477</v>
      </c>
      <c r="Q125" s="24">
        <f t="shared" ca="1" si="225"/>
        <v>473.86519667184621</v>
      </c>
      <c r="R125" s="24">
        <f t="shared" ca="1" si="225"/>
        <v>534.96253371594003</v>
      </c>
      <c r="S125" s="24">
        <f t="shared" ca="1" si="225"/>
        <v>588.13117307447828</v>
      </c>
      <c r="T125" s="24">
        <f t="shared" ca="1" si="225"/>
        <v>635.19265778770193</v>
      </c>
      <c r="U125" s="24">
        <f t="shared" ca="1" si="225"/>
        <v>670.74070611709328</v>
      </c>
      <c r="V125" s="24">
        <f t="shared" ca="1" si="225"/>
        <v>708.32015599833119</v>
      </c>
      <c r="W125" s="24">
        <f t="shared" ca="1" si="225"/>
        <v>748.04856428339917</v>
      </c>
    </row>
    <row r="126" spans="2:24" hidden="1" outlineLevel="1" x14ac:dyDescent="0.35">
      <c r="B126" s="10" t="s">
        <v>205</v>
      </c>
      <c r="C126" s="16">
        <f>-1.815-1.788</f>
        <v>-3.6029999999999998</v>
      </c>
      <c r="D126" s="16">
        <v>-7.5369999999999999</v>
      </c>
      <c r="E126" s="16">
        <v>-7.9960000000000004</v>
      </c>
      <c r="F126" s="16">
        <v>-10</v>
      </c>
      <c r="G126" s="16">
        <v>-12.9</v>
      </c>
      <c r="H126" s="16">
        <v>-14.2</v>
      </c>
      <c r="I126" s="16">
        <v>-28.4</v>
      </c>
      <c r="J126" s="16">
        <v>-30.9</v>
      </c>
      <c r="K126" s="16">
        <v>-39</v>
      </c>
      <c r="L126" s="16">
        <v>-42</v>
      </c>
      <c r="M126" s="3">
        <f>M238</f>
        <v>-48.966526525000006</v>
      </c>
      <c r="N126" s="3">
        <f t="shared" ref="N126:W126" ca="1" si="226">N238</f>
        <v>-56.959770843249991</v>
      </c>
      <c r="O126" s="3">
        <f t="shared" ca="1" si="226"/>
        <v>-61.843415685162491</v>
      </c>
      <c r="P126" s="3">
        <f t="shared" ca="1" si="226"/>
        <v>-67.904894505237536</v>
      </c>
      <c r="Q126" s="3">
        <f t="shared" ca="1" si="226"/>
        <v>-72.437515449371006</v>
      </c>
      <c r="R126" s="3">
        <f t="shared" ca="1" si="226"/>
        <v>-75.122718280111286</v>
      </c>
      <c r="S126" s="3">
        <f t="shared" ca="1" si="226"/>
        <v>-82.009802182332436</v>
      </c>
      <c r="T126" s="3">
        <f t="shared" ca="1" si="226"/>
        <v>-87.741558145492917</v>
      </c>
      <c r="U126" s="3">
        <f t="shared" ca="1" si="226"/>
        <v>-92.524780461000148</v>
      </c>
      <c r="V126" s="3">
        <f t="shared" ca="1" si="226"/>
        <v>-97.583671858164536</v>
      </c>
      <c r="W126" s="3">
        <f t="shared" ca="1" si="226"/>
        <v>-102.93425647658346</v>
      </c>
      <c r="X126" s="103"/>
    </row>
    <row r="127" spans="2:24" hidden="1" outlineLevel="1" x14ac:dyDescent="0.35">
      <c r="B127" s="23" t="s">
        <v>3</v>
      </c>
      <c r="C127" s="24">
        <f t="shared" ref="C127:J127" si="227">SUM(C125:C126)</f>
        <v>1.5480000000000107</v>
      </c>
      <c r="D127" s="24">
        <f t="shared" si="227"/>
        <v>19.131999999999998</v>
      </c>
      <c r="E127" s="24">
        <f t="shared" si="227"/>
        <v>32.958000000000034</v>
      </c>
      <c r="F127" s="24">
        <f t="shared" si="227"/>
        <v>30.500000000000028</v>
      </c>
      <c r="G127" s="24">
        <f t="shared" si="227"/>
        <v>125.20000000000002</v>
      </c>
      <c r="H127" s="24">
        <f t="shared" si="227"/>
        <v>182.5</v>
      </c>
      <c r="I127" s="24">
        <f t="shared" si="227"/>
        <v>163.70000000000005</v>
      </c>
      <c r="J127" s="24">
        <f t="shared" si="227"/>
        <v>86.099999999999966</v>
      </c>
      <c r="K127" s="24">
        <f>SUM(K125:K126)</f>
        <v>117.70000000000022</v>
      </c>
      <c r="L127" s="24">
        <f>SUM(L125:L126)</f>
        <v>93.499999999999915</v>
      </c>
      <c r="M127" s="24">
        <f t="shared" ref="M127:U127" si="228">SUM(M125:M126)</f>
        <v>158.31099847500005</v>
      </c>
      <c r="N127" s="24">
        <f t="shared" ca="1" si="228"/>
        <v>209.76758940674995</v>
      </c>
      <c r="O127" s="24">
        <f t="shared" ca="1" si="228"/>
        <v>270.91956997483732</v>
      </c>
      <c r="P127" s="24">
        <f t="shared" ca="1" si="228"/>
        <v>337.50340338813726</v>
      </c>
      <c r="Q127" s="24">
        <f t="shared" ca="1" si="228"/>
        <v>401.4276812224752</v>
      </c>
      <c r="R127" s="24">
        <f t="shared" ca="1" si="228"/>
        <v>459.83981543582877</v>
      </c>
      <c r="S127" s="24">
        <f t="shared" ca="1" si="228"/>
        <v>506.12137089214582</v>
      </c>
      <c r="T127" s="24">
        <f t="shared" ca="1" si="228"/>
        <v>547.45109964220899</v>
      </c>
      <c r="U127" s="24">
        <f t="shared" ca="1" si="228"/>
        <v>578.21592565609308</v>
      </c>
      <c r="V127" s="24">
        <f t="shared" ref="V127:W127" ca="1" si="229">SUM(V125:V126)</f>
        <v>610.73648414016668</v>
      </c>
      <c r="W127" s="24">
        <f t="shared" ca="1" si="229"/>
        <v>645.11430780681576</v>
      </c>
    </row>
    <row r="128" spans="2:24" hidden="1" outlineLevel="1" x14ac:dyDescent="0.35">
      <c r="B128" s="22" t="s">
        <v>17</v>
      </c>
      <c r="C128" s="16">
        <f>-5.55+5.054</f>
        <v>-0.49599999999999955</v>
      </c>
      <c r="D128" s="16">
        <v>-1.05</v>
      </c>
      <c r="E128" s="16">
        <v>-10.423999999999999</v>
      </c>
      <c r="F128" s="16">
        <v>-8.9</v>
      </c>
      <c r="G128" s="16">
        <v>-24.6</v>
      </c>
      <c r="H128" s="16">
        <v>-45.1</v>
      </c>
      <c r="I128" s="16">
        <v>-38.9</v>
      </c>
      <c r="J128" s="16">
        <v>-20.9</v>
      </c>
      <c r="K128" s="16">
        <v>-35.200000000000003</v>
      </c>
      <c r="L128" s="16">
        <v>-42.1</v>
      </c>
      <c r="M128" s="3">
        <f t="shared" ref="M128:W128" si="230">-M$127*M129</f>
        <v>-39.577749618750012</v>
      </c>
      <c r="N128" s="3">
        <f t="shared" ca="1" si="230"/>
        <v>-52.441897351687487</v>
      </c>
      <c r="O128" s="3">
        <f t="shared" ca="1" si="230"/>
        <v>-67.729892493709329</v>
      </c>
      <c r="P128" s="3">
        <f t="shared" ca="1" si="230"/>
        <v>-84.375850847034314</v>
      </c>
      <c r="Q128" s="3">
        <f t="shared" ca="1" si="230"/>
        <v>-100.3569203056188</v>
      </c>
      <c r="R128" s="3">
        <f t="shared" ca="1" si="230"/>
        <v>-114.95995385895719</v>
      </c>
      <c r="S128" s="3">
        <f t="shared" ca="1" si="230"/>
        <v>-126.53034272303645</v>
      </c>
      <c r="T128" s="3">
        <f t="shared" ca="1" si="230"/>
        <v>-136.86277491055225</v>
      </c>
      <c r="U128" s="3">
        <f t="shared" ca="1" si="230"/>
        <v>-144.55398141402327</v>
      </c>
      <c r="V128" s="3">
        <f t="shared" ca="1" si="230"/>
        <v>-152.68412103504167</v>
      </c>
      <c r="W128" s="3">
        <f t="shared" ca="1" si="230"/>
        <v>-161.27857695170394</v>
      </c>
    </row>
    <row r="129" spans="2:23" hidden="1" outlineLevel="1" x14ac:dyDescent="0.35">
      <c r="B129" s="10" t="s">
        <v>18</v>
      </c>
      <c r="C129" s="11">
        <f t="shared" ref="C129" si="231">-C128/C$127</f>
        <v>0.32041343669250394</v>
      </c>
      <c r="D129" s="11">
        <f t="shared" ref="D129" si="232">-D128/D$127</f>
        <v>5.4881873301275357E-2</v>
      </c>
      <c r="E129" s="11">
        <f t="shared" ref="E129" si="233">-E128/E$127</f>
        <v>0.31628132775046996</v>
      </c>
      <c r="F129" s="11">
        <f t="shared" ref="F129" si="234">-F128/F$127</f>
        <v>0.29180327868852435</v>
      </c>
      <c r="G129" s="11">
        <f t="shared" ref="G129:H129" si="235">-G128/G$127</f>
        <v>0.19648562300319486</v>
      </c>
      <c r="H129" s="11">
        <f t="shared" si="235"/>
        <v>0.24712328767123287</v>
      </c>
      <c r="I129" s="11">
        <f>-I128/I$127</f>
        <v>0.23762981062919969</v>
      </c>
      <c r="J129" s="11">
        <f t="shared" ref="J129:K129" si="236">-J128/J$127</f>
        <v>0.2427409988385599</v>
      </c>
      <c r="K129" s="11">
        <f t="shared" si="236"/>
        <v>0.29906542056074714</v>
      </c>
      <c r="L129" s="11">
        <f t="shared" ref="L129" si="237">-L128/L$127</f>
        <v>0.45026737967914482</v>
      </c>
      <c r="M129" s="15">
        <f>+DCF!$C$15-M131</f>
        <v>0.25</v>
      </c>
      <c r="N129" s="15">
        <f>+DCF!$C$15-N131</f>
        <v>0.25</v>
      </c>
      <c r="O129" s="15">
        <f>+DCF!$C$15-O131</f>
        <v>0.25</v>
      </c>
      <c r="P129" s="15">
        <f>+DCF!$C$15-P131</f>
        <v>0.25</v>
      </c>
      <c r="Q129" s="15">
        <f>+DCF!$C$15-Q131</f>
        <v>0.25</v>
      </c>
      <c r="R129" s="15">
        <f>+DCF!$C$15-R131</f>
        <v>0.25</v>
      </c>
      <c r="S129" s="15">
        <f>+DCF!$C$15-S131</f>
        <v>0.25</v>
      </c>
      <c r="T129" s="15">
        <f>+DCF!$C$15-T131</f>
        <v>0.25</v>
      </c>
      <c r="U129" s="15">
        <f>+DCF!$C$15-U131</f>
        <v>0.25</v>
      </c>
      <c r="V129" s="15">
        <f>+DCF!$C$15-V131</f>
        <v>0.25</v>
      </c>
      <c r="W129" s="15">
        <f>+DCF!$C$15-W131</f>
        <v>0.25</v>
      </c>
    </row>
    <row r="130" spans="2:23" hidden="1" outlineLevel="1" x14ac:dyDescent="0.35">
      <c r="B130" s="22" t="s">
        <v>19</v>
      </c>
      <c r="C130" s="16">
        <v>0</v>
      </c>
      <c r="D130" s="16">
        <v>-3.657</v>
      </c>
      <c r="E130" s="16">
        <v>3.9510000000000001</v>
      </c>
      <c r="F130" s="16">
        <v>0</v>
      </c>
      <c r="G130" s="16">
        <v>-4.5</v>
      </c>
      <c r="H130" s="16">
        <v>6.2</v>
      </c>
      <c r="I130" s="16">
        <v>26.9</v>
      </c>
      <c r="J130" s="16">
        <v>5.0999999999999996</v>
      </c>
      <c r="K130" s="16">
        <v>12.1</v>
      </c>
      <c r="L130" s="16">
        <v>17.5</v>
      </c>
      <c r="M130" s="3">
        <f t="shared" ref="M130:W130" si="238">-M$127*M131</f>
        <v>0</v>
      </c>
      <c r="N130" s="3">
        <f t="shared" ca="1" si="238"/>
        <v>0</v>
      </c>
      <c r="O130" s="3">
        <f t="shared" ca="1" si="238"/>
        <v>0</v>
      </c>
      <c r="P130" s="3">
        <f t="shared" ca="1" si="238"/>
        <v>0</v>
      </c>
      <c r="Q130" s="3">
        <f t="shared" ca="1" si="238"/>
        <v>0</v>
      </c>
      <c r="R130" s="3">
        <f t="shared" ca="1" si="238"/>
        <v>0</v>
      </c>
      <c r="S130" s="3">
        <f t="shared" ca="1" si="238"/>
        <v>0</v>
      </c>
      <c r="T130" s="3">
        <f t="shared" ca="1" si="238"/>
        <v>0</v>
      </c>
      <c r="U130" s="3">
        <f t="shared" ca="1" si="238"/>
        <v>0</v>
      </c>
      <c r="V130" s="3">
        <f t="shared" ca="1" si="238"/>
        <v>0</v>
      </c>
      <c r="W130" s="3">
        <f t="shared" ca="1" si="238"/>
        <v>0</v>
      </c>
    </row>
    <row r="131" spans="2:23" hidden="1" outlineLevel="1" x14ac:dyDescent="0.35">
      <c r="B131" s="10" t="s">
        <v>20</v>
      </c>
      <c r="C131" s="11">
        <f t="shared" ref="C131:I131" si="239">-C130/C$127</f>
        <v>0</v>
      </c>
      <c r="D131" s="11">
        <f t="shared" si="239"/>
        <v>0.19114572444072761</v>
      </c>
      <c r="E131" s="11">
        <f t="shared" si="239"/>
        <v>-0.11987984707809927</v>
      </c>
      <c r="F131" s="11">
        <f t="shared" si="239"/>
        <v>0</v>
      </c>
      <c r="G131" s="11">
        <f t="shared" si="239"/>
        <v>3.5942492012779548E-2</v>
      </c>
      <c r="H131" s="11">
        <f t="shared" si="239"/>
        <v>-3.3972602739726028E-2</v>
      </c>
      <c r="I131" s="11">
        <f t="shared" si="239"/>
        <v>-0.16432498472816121</v>
      </c>
      <c r="J131" s="11">
        <f t="shared" ref="J131" si="240">-J130/J$127</f>
        <v>-5.9233449477351936E-2</v>
      </c>
      <c r="K131" s="11">
        <f t="shared" ref="K131:L131" si="241">-K130/K$127</f>
        <v>-0.10280373831775681</v>
      </c>
      <c r="L131" s="11">
        <f t="shared" si="241"/>
        <v>-0.18716577540106968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</row>
    <row r="132" spans="2:23" hidden="1" outlineLevel="1" x14ac:dyDescent="0.35">
      <c r="B132" s="23" t="s">
        <v>4</v>
      </c>
      <c r="C132" s="24">
        <f t="shared" ref="C132:H132" si="242">+C127+C130+C128</f>
        <v>1.0520000000000111</v>
      </c>
      <c r="D132" s="24">
        <f t="shared" si="242"/>
        <v>14.424999999999997</v>
      </c>
      <c r="E132" s="24">
        <f t="shared" si="242"/>
        <v>26.485000000000035</v>
      </c>
      <c r="F132" s="24">
        <f t="shared" si="242"/>
        <v>21.60000000000003</v>
      </c>
      <c r="G132" s="24">
        <f t="shared" si="242"/>
        <v>96.100000000000023</v>
      </c>
      <c r="H132" s="24">
        <f t="shared" si="242"/>
        <v>143.6</v>
      </c>
      <c r="I132" s="24">
        <f>+I127+I130+I128</f>
        <v>151.70000000000005</v>
      </c>
      <c r="J132" s="24">
        <f t="shared" ref="J132:U132" si="243">+J127+J130+J128</f>
        <v>70.299999999999955</v>
      </c>
      <c r="K132" s="24">
        <f t="shared" si="243"/>
        <v>94.600000000000207</v>
      </c>
      <c r="L132" s="24">
        <f t="shared" ref="L132" si="244">+L127+L130+L128</f>
        <v>68.89999999999992</v>
      </c>
      <c r="M132" s="24">
        <f t="shared" si="243"/>
        <v>118.73324885625004</v>
      </c>
      <c r="N132" s="24">
        <f t="shared" ca="1" si="243"/>
        <v>157.32569205506246</v>
      </c>
      <c r="O132" s="24">
        <f t="shared" ca="1" si="243"/>
        <v>203.189677481128</v>
      </c>
      <c r="P132" s="24">
        <f t="shared" ca="1" si="243"/>
        <v>253.12755254110294</v>
      </c>
      <c r="Q132" s="24">
        <f t="shared" ca="1" si="243"/>
        <v>301.07076091685639</v>
      </c>
      <c r="R132" s="24">
        <f t="shared" ca="1" si="243"/>
        <v>344.87986157687158</v>
      </c>
      <c r="S132" s="24">
        <f t="shared" ca="1" si="243"/>
        <v>379.59102816910934</v>
      </c>
      <c r="T132" s="24">
        <f t="shared" ca="1" si="243"/>
        <v>410.58832473165671</v>
      </c>
      <c r="U132" s="24">
        <f t="shared" ca="1" si="243"/>
        <v>433.66194424206981</v>
      </c>
      <c r="V132" s="24">
        <f t="shared" ref="V132:W132" ca="1" si="245">+V127+V130+V128</f>
        <v>458.05236310512498</v>
      </c>
      <c r="W132" s="24">
        <f t="shared" ca="1" si="245"/>
        <v>483.83573085511182</v>
      </c>
    </row>
    <row r="133" spans="2:23" hidden="1" outlineLevel="1" x14ac:dyDescent="0.35">
      <c r="B133" s="10" t="s">
        <v>159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</row>
    <row r="134" spans="2:23" hidden="1" outlineLevel="1" x14ac:dyDescent="0.35">
      <c r="B134" s="10" t="s">
        <v>21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3.8</v>
      </c>
      <c r="M134" s="12">
        <f t="shared" ref="M134:W134" si="246">-M137*M118</f>
        <v>-1.4011750000000003</v>
      </c>
      <c r="N134" s="12">
        <f t="shared" si="246"/>
        <v>-1.6514575500000002</v>
      </c>
      <c r="O134" s="12">
        <f t="shared" si="246"/>
        <v>-1.8647130215000003</v>
      </c>
      <c r="P134" s="12">
        <f t="shared" si="246"/>
        <v>-2.0796179583950001</v>
      </c>
      <c r="Q134" s="12">
        <f t="shared" si="246"/>
        <v>-2.2987893994353503</v>
      </c>
      <c r="R134" s="12">
        <f t="shared" si="246"/>
        <v>-2.5132139803219355</v>
      </c>
      <c r="S134" s="12">
        <f t="shared" si="246"/>
        <v>-2.6867520787046626</v>
      </c>
      <c r="T134" s="12">
        <f t="shared" si="246"/>
        <v>-2.8291497463284445</v>
      </c>
      <c r="U134" s="12">
        <f t="shared" si="246"/>
        <v>-2.9794653131013411</v>
      </c>
      <c r="V134" s="12">
        <f t="shared" si="246"/>
        <v>-3.1381501872852815</v>
      </c>
      <c r="W134" s="12">
        <f t="shared" si="246"/>
        <v>-3.3056819073243124</v>
      </c>
    </row>
    <row r="135" spans="2:23" hidden="1" outlineLevel="1" x14ac:dyDescent="0.35">
      <c r="B135" s="23" t="s">
        <v>22</v>
      </c>
      <c r="C135" s="24">
        <f t="shared" ref="C135" si="247">SUM(C132:C134)</f>
        <v>1.0520000000000111</v>
      </c>
      <c r="D135" s="24">
        <f t="shared" ref="D135" si="248">SUM(D132:D134)</f>
        <v>14.424999999999997</v>
      </c>
      <c r="E135" s="24">
        <f t="shared" ref="E135" si="249">SUM(E132:E134)</f>
        <v>26.485000000000035</v>
      </c>
      <c r="F135" s="24">
        <f t="shared" ref="F135" si="250">SUM(F132:F134)</f>
        <v>21.60000000000003</v>
      </c>
      <c r="G135" s="24">
        <f t="shared" ref="G135" si="251">SUM(G132:G134)</f>
        <v>96.100000000000023</v>
      </c>
      <c r="H135" s="24">
        <f t="shared" ref="H135" si="252">SUM(H132:H134)</f>
        <v>143.6</v>
      </c>
      <c r="I135" s="24">
        <f t="shared" ref="I135:J135" si="253">SUM(I132:I134)</f>
        <v>151.70000000000005</v>
      </c>
      <c r="J135" s="24">
        <f t="shared" si="253"/>
        <v>70.299999999999955</v>
      </c>
      <c r="K135" s="24">
        <f>SUM(K132:K134)</f>
        <v>94.600000000000207</v>
      </c>
      <c r="L135" s="24">
        <f>SUM(L132:L134)</f>
        <v>72.699999999999918</v>
      </c>
      <c r="M135" s="24">
        <f t="shared" ref="M135:U135" si="254">SUM(M132:M134)</f>
        <v>117.33207385625005</v>
      </c>
      <c r="N135" s="24">
        <f t="shared" ca="1" si="254"/>
        <v>155.67423450506246</v>
      </c>
      <c r="O135" s="24">
        <f t="shared" ca="1" si="254"/>
        <v>201.32496445962801</v>
      </c>
      <c r="P135" s="24">
        <f t="shared" ca="1" si="254"/>
        <v>251.04793458270794</v>
      </c>
      <c r="Q135" s="24">
        <f t="shared" ca="1" si="254"/>
        <v>298.77197151742104</v>
      </c>
      <c r="R135" s="24">
        <f t="shared" ca="1" si="254"/>
        <v>342.36664759654963</v>
      </c>
      <c r="S135" s="24">
        <f t="shared" ca="1" si="254"/>
        <v>376.90427609040466</v>
      </c>
      <c r="T135" s="24">
        <f t="shared" ca="1" si="254"/>
        <v>407.75917498532829</v>
      </c>
      <c r="U135" s="24">
        <f t="shared" ca="1" si="254"/>
        <v>430.68247892896846</v>
      </c>
      <c r="V135" s="24">
        <f t="shared" ref="V135:W135" ca="1" si="255">SUM(V132:V134)</f>
        <v>454.91421291783968</v>
      </c>
      <c r="W135" s="24">
        <f t="shared" ca="1" si="255"/>
        <v>480.53004894778752</v>
      </c>
    </row>
    <row r="136" spans="2:23" hidden="1" outlineLevel="1" x14ac:dyDescent="0.35">
      <c r="B136" s="20"/>
      <c r="C136" s="17"/>
      <c r="D136" s="17"/>
      <c r="E136" s="17"/>
      <c r="F136" s="17"/>
      <c r="G136" s="17"/>
      <c r="H136" s="17"/>
      <c r="I136" s="17"/>
      <c r="J136" s="17"/>
      <c r="K136" s="146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7"/>
    </row>
    <row r="137" spans="2:23" hidden="1" outlineLevel="1" x14ac:dyDescent="0.35">
      <c r="B137" s="10" t="s">
        <v>285</v>
      </c>
      <c r="C137" s="11">
        <f t="shared" ref="C137:L137" si="256">-C134/C118</f>
        <v>0</v>
      </c>
      <c r="D137" s="11">
        <f t="shared" si="256"/>
        <v>0</v>
      </c>
      <c r="E137" s="11">
        <f t="shared" si="256"/>
        <v>0</v>
      </c>
      <c r="F137" s="11">
        <f t="shared" si="256"/>
        <v>0</v>
      </c>
      <c r="G137" s="11">
        <f t="shared" si="256"/>
        <v>0</v>
      </c>
      <c r="H137" s="11">
        <f t="shared" si="256"/>
        <v>0</v>
      </c>
      <c r="I137" s="11">
        <f t="shared" si="256"/>
        <v>0</v>
      </c>
      <c r="J137" s="11">
        <f t="shared" si="256"/>
        <v>0</v>
      </c>
      <c r="K137" s="11">
        <f t="shared" si="256"/>
        <v>0</v>
      </c>
      <c r="L137" s="11">
        <f t="shared" si="256"/>
        <v>-3.1224322103533277E-3</v>
      </c>
      <c r="M137" s="15">
        <v>1E-3</v>
      </c>
      <c r="N137" s="15">
        <v>1E-3</v>
      </c>
      <c r="O137" s="15">
        <v>1E-3</v>
      </c>
      <c r="P137" s="15">
        <v>1E-3</v>
      </c>
      <c r="Q137" s="15">
        <v>1E-3</v>
      </c>
      <c r="R137" s="15">
        <v>1E-3</v>
      </c>
      <c r="S137" s="15">
        <v>1E-3</v>
      </c>
      <c r="T137" s="15">
        <v>1E-3</v>
      </c>
      <c r="U137" s="15">
        <v>1E-3</v>
      </c>
      <c r="V137" s="15">
        <v>1E-3</v>
      </c>
      <c r="W137" s="15">
        <v>1E-3</v>
      </c>
    </row>
    <row r="138" spans="2:23" hidden="1" outlineLevel="1" x14ac:dyDescent="0.35">
      <c r="B138" s="10"/>
    </row>
    <row r="139" spans="2:23" hidden="1" outlineLevel="1" x14ac:dyDescent="0.35">
      <c r="B139" s="10" t="s">
        <v>23</v>
      </c>
      <c r="C139" s="30">
        <f t="shared" ref="C139:J139" si="257">+C247</f>
        <v>100</v>
      </c>
      <c r="D139" s="30">
        <f t="shared" si="257"/>
        <v>100</v>
      </c>
      <c r="E139" s="30">
        <f t="shared" si="257"/>
        <v>100</v>
      </c>
      <c r="F139" s="30">
        <f t="shared" si="257"/>
        <v>100.26202600000001</v>
      </c>
      <c r="G139" s="30">
        <f t="shared" si="257"/>
        <v>107.250039</v>
      </c>
      <c r="H139" s="30">
        <f t="shared" si="257"/>
        <v>109.422574</v>
      </c>
      <c r="I139" s="30">
        <f t="shared" si="257"/>
        <v>109.892031</v>
      </c>
      <c r="J139" s="30">
        <f t="shared" si="257"/>
        <v>110.2616</v>
      </c>
      <c r="K139" s="30">
        <f>+K247</f>
        <v>108.296802</v>
      </c>
      <c r="L139" s="30">
        <f t="shared" ref="L139:U139" si="258">+L247</f>
        <v>105.058643</v>
      </c>
      <c r="M139" s="30">
        <f t="shared" si="258"/>
        <v>101.80803561904762</v>
      </c>
      <c r="N139" s="30">
        <f t="shared" ca="1" si="258"/>
        <v>97.432802743343558</v>
      </c>
      <c r="O139" s="30">
        <f t="shared" ca="1" si="258"/>
        <v>93.396250489482696</v>
      </c>
      <c r="P139" s="30">
        <f t="shared" ca="1" si="258"/>
        <v>89.281785397351854</v>
      </c>
      <c r="Q139" s="30">
        <f t="shared" ca="1" si="258"/>
        <v>85.029763105987882</v>
      </c>
      <c r="R139" s="30">
        <f t="shared" ca="1" si="258"/>
        <v>80.591909681494087</v>
      </c>
      <c r="S139" s="30">
        <f t="shared" ca="1" si="258"/>
        <v>76.016478519547405</v>
      </c>
      <c r="T139" s="30">
        <f t="shared" ca="1" si="258"/>
        <v>71.335035327205617</v>
      </c>
      <c r="U139" s="30">
        <f t="shared" ca="1" si="258"/>
        <v>66.836222965819104</v>
      </c>
      <c r="V139" s="30">
        <f t="shared" ref="V139:W139" ca="1" si="259">+V247</f>
        <v>62.755396921589174</v>
      </c>
      <c r="W139" s="30">
        <f t="shared" ca="1" si="259"/>
        <v>59.023979605144035</v>
      </c>
    </row>
    <row r="140" spans="2:23" hidden="1" outlineLevel="1" x14ac:dyDescent="0.35">
      <c r="B140" s="10" t="s">
        <v>24</v>
      </c>
      <c r="C140" s="30">
        <f t="shared" ref="C140:J140" si="260">+C248</f>
        <v>100</v>
      </c>
      <c r="D140" s="30">
        <f t="shared" si="260"/>
        <v>101.211134</v>
      </c>
      <c r="E140" s="30">
        <f t="shared" si="260"/>
        <v>101.692301</v>
      </c>
      <c r="F140" s="30">
        <f t="shared" si="260"/>
        <v>102.023196</v>
      </c>
      <c r="G140" s="30">
        <f t="shared" si="260"/>
        <v>111.519238</v>
      </c>
      <c r="H140" s="30">
        <f t="shared" si="260"/>
        <v>111.767584</v>
      </c>
      <c r="I140" s="30">
        <f t="shared" si="260"/>
        <v>111.16878800000001</v>
      </c>
      <c r="J140" s="30">
        <f t="shared" si="260"/>
        <v>111.112173</v>
      </c>
      <c r="K140" s="30">
        <f>+K248</f>
        <v>109.154721</v>
      </c>
      <c r="L140" s="30">
        <f t="shared" ref="L140:U140" si="261">+L248</f>
        <v>105.62231199999999</v>
      </c>
      <c r="M140" s="30">
        <f t="shared" si="261"/>
        <v>104.6029356190476</v>
      </c>
      <c r="N140" s="30">
        <f t="shared" ca="1" si="261"/>
        <v>100.22770274334354</v>
      </c>
      <c r="O140" s="30">
        <f t="shared" ca="1" si="261"/>
        <v>96.191150489482681</v>
      </c>
      <c r="P140" s="30">
        <f t="shared" ca="1" si="261"/>
        <v>92.076685397351838</v>
      </c>
      <c r="Q140" s="30">
        <f t="shared" ca="1" si="261"/>
        <v>87.824663105987867</v>
      </c>
      <c r="R140" s="30">
        <f t="shared" ca="1" si="261"/>
        <v>83.386809681494071</v>
      </c>
      <c r="S140" s="30">
        <f t="shared" ca="1" si="261"/>
        <v>78.811378519547389</v>
      </c>
      <c r="T140" s="30">
        <f t="shared" ca="1" si="261"/>
        <v>74.129935327205601</v>
      </c>
      <c r="U140" s="30">
        <f t="shared" ca="1" si="261"/>
        <v>69.631122965819088</v>
      </c>
      <c r="V140" s="30">
        <f t="shared" ref="V140:W140" ca="1" si="262">+V248</f>
        <v>65.550296921589165</v>
      </c>
      <c r="W140" s="30">
        <f t="shared" ca="1" si="262"/>
        <v>61.818879605144026</v>
      </c>
    </row>
    <row r="141" spans="2:23" hidden="1" outlineLevel="1" x14ac:dyDescent="0.35">
      <c r="B141" s="10" t="s">
        <v>181</v>
      </c>
      <c r="C141" s="89">
        <f t="shared" ref="C141:K141" si="263">+C135/C140</f>
        <v>1.0520000000000111E-2</v>
      </c>
      <c r="D141" s="89">
        <f t="shared" si="263"/>
        <v>0.14252384525204506</v>
      </c>
      <c r="E141" s="89">
        <f t="shared" si="263"/>
        <v>0.26044252848600635</v>
      </c>
      <c r="F141" s="89">
        <f t="shared" si="263"/>
        <v>0.21171655904604311</v>
      </c>
      <c r="G141" s="89">
        <f t="shared" si="263"/>
        <v>0.86173472598512568</v>
      </c>
      <c r="H141" s="89">
        <f t="shared" si="263"/>
        <v>1.2848090194022623</v>
      </c>
      <c r="I141" s="89">
        <f t="shared" si="263"/>
        <v>1.3645916513904968</v>
      </c>
      <c r="J141" s="89">
        <f t="shared" si="263"/>
        <v>0.63269395334388745</v>
      </c>
      <c r="K141" s="89">
        <f t="shared" si="263"/>
        <v>0.86665972056307317</v>
      </c>
      <c r="L141" s="89">
        <f t="shared" ref="L141:U141" si="264">+L135/L140</f>
        <v>0.68830153992463183</v>
      </c>
      <c r="M141" s="89">
        <f t="shared" si="264"/>
        <v>1.1216900669361765</v>
      </c>
      <c r="N141" s="89">
        <f t="shared" ca="1" si="264"/>
        <v>1.5532056531685927</v>
      </c>
      <c r="O141" s="89">
        <f t="shared" ca="1" si="264"/>
        <v>2.0929676320031168</v>
      </c>
      <c r="P141" s="89">
        <f t="shared" ca="1" si="264"/>
        <v>2.7265092514931926</v>
      </c>
      <c r="Q141" s="89">
        <f t="shared" ca="1" si="264"/>
        <v>3.4019142340103188</v>
      </c>
      <c r="R141" s="89">
        <f t="shared" ca="1" si="264"/>
        <v>4.1057650353126611</v>
      </c>
      <c r="S141" s="89">
        <f t="shared" ca="1" si="264"/>
        <v>4.7823586285439994</v>
      </c>
      <c r="T141" s="89">
        <f t="shared" ca="1" si="264"/>
        <v>5.5006007112443971</v>
      </c>
      <c r="U141" s="89">
        <f t="shared" ca="1" si="264"/>
        <v>6.1852008209085509</v>
      </c>
      <c r="V141" s="89">
        <f t="shared" ref="V141:W141" ca="1" si="265">+V135/V140</f>
        <v>6.9399260458271463</v>
      </c>
      <c r="W141" s="89">
        <f t="shared" ca="1" si="265"/>
        <v>7.7731924618672972</v>
      </c>
    </row>
    <row r="142" spans="2:23" hidden="1" outlineLevel="1" x14ac:dyDescent="0.35">
      <c r="B142" s="10" t="s">
        <v>182</v>
      </c>
      <c r="C142" s="89">
        <f t="shared" ref="C142:U142" si="266">(C135-C133)/C140</f>
        <v>1.0520000000000111E-2</v>
      </c>
      <c r="D142" s="89">
        <f t="shared" si="266"/>
        <v>0.14252384525204506</v>
      </c>
      <c r="E142" s="89">
        <f t="shared" si="266"/>
        <v>0.26044252848600635</v>
      </c>
      <c r="F142" s="89">
        <f t="shared" si="266"/>
        <v>0.21171655904604311</v>
      </c>
      <c r="G142" s="89">
        <f t="shared" si="266"/>
        <v>0.86173472598512568</v>
      </c>
      <c r="H142" s="89">
        <f t="shared" si="266"/>
        <v>1.2848090194022623</v>
      </c>
      <c r="I142" s="89">
        <f t="shared" si="266"/>
        <v>1.3645916513904968</v>
      </c>
      <c r="J142" s="89">
        <f t="shared" si="266"/>
        <v>0.63269395334388745</v>
      </c>
      <c r="K142" s="89">
        <f t="shared" si="266"/>
        <v>0.86665972056307317</v>
      </c>
      <c r="L142" s="89">
        <f t="shared" si="266"/>
        <v>0.68830153992463183</v>
      </c>
      <c r="M142" s="89">
        <f t="shared" si="266"/>
        <v>1.1216900669361765</v>
      </c>
      <c r="N142" s="89">
        <f t="shared" ca="1" si="266"/>
        <v>1.5532056531685927</v>
      </c>
      <c r="O142" s="89">
        <f t="shared" ca="1" si="266"/>
        <v>2.0929676320031168</v>
      </c>
      <c r="P142" s="89">
        <f t="shared" ca="1" si="266"/>
        <v>2.7265092514931926</v>
      </c>
      <c r="Q142" s="89">
        <f t="shared" ca="1" si="266"/>
        <v>3.4019142340103188</v>
      </c>
      <c r="R142" s="89">
        <f t="shared" ca="1" si="266"/>
        <v>4.1057650353126611</v>
      </c>
      <c r="S142" s="89">
        <f t="shared" ca="1" si="266"/>
        <v>4.7823586285439994</v>
      </c>
      <c r="T142" s="89">
        <f t="shared" ca="1" si="266"/>
        <v>5.5006007112443971</v>
      </c>
      <c r="U142" s="89">
        <f t="shared" ca="1" si="266"/>
        <v>6.1852008209085509</v>
      </c>
      <c r="V142" s="89">
        <f t="shared" ref="V142:W142" ca="1" si="267">(V135-V133)/V140</f>
        <v>6.9399260458271463</v>
      </c>
      <c r="W142" s="89">
        <f t="shared" ca="1" si="267"/>
        <v>7.7731924618672972</v>
      </c>
    </row>
    <row r="143" spans="2:23" hidden="1" outlineLevel="1" x14ac:dyDescent="0.35"/>
    <row r="144" spans="2:23" collapsed="1" x14ac:dyDescent="0.35">
      <c r="B144" s="87" t="s">
        <v>25</v>
      </c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</row>
    <row r="145" spans="2:23" ht="5" customHeight="1" x14ac:dyDescent="0.35"/>
    <row r="146" spans="2:23" hidden="1" outlineLevel="1" x14ac:dyDescent="0.35">
      <c r="B146" t="s">
        <v>4</v>
      </c>
      <c r="C146" s="3">
        <f t="shared" ref="C146:J146" si="268">+C132+C133</f>
        <v>1.0520000000000111</v>
      </c>
      <c r="D146" s="3">
        <f t="shared" si="268"/>
        <v>14.424999999999997</v>
      </c>
      <c r="E146" s="3">
        <f t="shared" si="268"/>
        <v>26.485000000000035</v>
      </c>
      <c r="F146" s="3">
        <f t="shared" si="268"/>
        <v>21.60000000000003</v>
      </c>
      <c r="G146" s="3">
        <f t="shared" si="268"/>
        <v>96.100000000000023</v>
      </c>
      <c r="H146" s="3">
        <f t="shared" si="268"/>
        <v>143.6</v>
      </c>
      <c r="I146" s="3">
        <f t="shared" si="268"/>
        <v>151.70000000000005</v>
      </c>
      <c r="J146" s="3">
        <f t="shared" si="268"/>
        <v>70.299999999999955</v>
      </c>
      <c r="K146" s="3">
        <f>+K132+K133</f>
        <v>94.600000000000207</v>
      </c>
      <c r="L146" s="3">
        <f t="shared" ref="L146:U146" si="269">+L132+L133</f>
        <v>68.89999999999992</v>
      </c>
      <c r="M146" s="3">
        <f>+M132+M133</f>
        <v>118.73324885625004</v>
      </c>
      <c r="N146" s="3">
        <f t="shared" ca="1" si="269"/>
        <v>157.32569205506246</v>
      </c>
      <c r="O146" s="3">
        <f t="shared" ca="1" si="269"/>
        <v>203.189677481128</v>
      </c>
      <c r="P146" s="3">
        <f t="shared" ca="1" si="269"/>
        <v>253.12755254110294</v>
      </c>
      <c r="Q146" s="3">
        <f t="shared" ca="1" si="269"/>
        <v>301.07076091685639</v>
      </c>
      <c r="R146" s="3">
        <f t="shared" ca="1" si="269"/>
        <v>344.87986157687158</v>
      </c>
      <c r="S146" s="3">
        <f t="shared" ca="1" si="269"/>
        <v>379.59102816910934</v>
      </c>
      <c r="T146" s="3">
        <f t="shared" ca="1" si="269"/>
        <v>410.58832473165671</v>
      </c>
      <c r="U146" s="3">
        <f t="shared" ca="1" si="269"/>
        <v>433.66194424206981</v>
      </c>
      <c r="V146" s="3">
        <f t="shared" ref="V146:W146" ca="1" si="270">+V132+V133</f>
        <v>458.05236310512498</v>
      </c>
      <c r="W146" s="3">
        <f t="shared" ca="1" si="270"/>
        <v>483.83573085511182</v>
      </c>
    </row>
    <row r="147" spans="2:23" hidden="1" outlineLevel="1" x14ac:dyDescent="0.35">
      <c r="B147" s="10" t="s">
        <v>158</v>
      </c>
      <c r="C147" s="12">
        <f t="shared" ref="C147:H147" si="271">-C124</f>
        <v>0</v>
      </c>
      <c r="D147" s="12">
        <f t="shared" si="271"/>
        <v>3.3940000000000001</v>
      </c>
      <c r="E147" s="12">
        <f t="shared" si="271"/>
        <v>5.9160000000000004</v>
      </c>
      <c r="F147" s="12">
        <f t="shared" si="271"/>
        <v>8.5</v>
      </c>
      <c r="G147" s="12">
        <f t="shared" si="271"/>
        <v>14.2</v>
      </c>
      <c r="H147" s="12">
        <f t="shared" si="271"/>
        <v>22.7</v>
      </c>
      <c r="I147" s="12">
        <f t="shared" ref="I147:J147" si="272">-I124</f>
        <v>63.1</v>
      </c>
      <c r="J147" s="12">
        <f t="shared" si="272"/>
        <v>84.6</v>
      </c>
      <c r="K147" s="12">
        <f>-K124</f>
        <v>95.8</v>
      </c>
      <c r="L147" s="12">
        <f t="shared" ref="L147:U147" si="273">-L124</f>
        <v>109.1</v>
      </c>
      <c r="M147" s="12">
        <f>-M124</f>
        <v>123.44800000000001</v>
      </c>
      <c r="N147" s="12">
        <f t="shared" si="273"/>
        <v>135.641964</v>
      </c>
      <c r="O147" s="12">
        <f t="shared" si="273"/>
        <v>166.02801137000003</v>
      </c>
      <c r="P147" s="12">
        <f t="shared" si="273"/>
        <v>190.09448587610004</v>
      </c>
      <c r="Q147" s="12">
        <f t="shared" si="273"/>
        <v>214.42741536363303</v>
      </c>
      <c r="R147" s="12">
        <f t="shared" si="273"/>
        <v>235.13219739229652</v>
      </c>
      <c r="S147" s="12">
        <f t="shared" si="273"/>
        <v>259.25344848577782</v>
      </c>
      <c r="T147" s="12">
        <f t="shared" si="273"/>
        <v>278.56198838020021</v>
      </c>
      <c r="U147" s="12">
        <f t="shared" si="273"/>
        <v>294.19723534733532</v>
      </c>
      <c r="V147" s="12">
        <f t="shared" ref="V147:W147" si="274">-V124</f>
        <v>310.72811811057147</v>
      </c>
      <c r="W147" s="12">
        <f t="shared" si="274"/>
        <v>328.20652868442397</v>
      </c>
    </row>
    <row r="148" spans="2:23" hidden="1" outlineLevel="1" x14ac:dyDescent="0.35">
      <c r="B148" s="10" t="s">
        <v>26</v>
      </c>
      <c r="C148" s="16">
        <v>0</v>
      </c>
      <c r="D148" s="16">
        <v>0.3</v>
      </c>
      <c r="E148" s="16">
        <v>0.5</v>
      </c>
      <c r="F148" s="16">
        <v>3.3</v>
      </c>
      <c r="G148" s="16">
        <v>2</v>
      </c>
      <c r="H148" s="16">
        <v>3.8</v>
      </c>
      <c r="I148" s="16">
        <v>8.5</v>
      </c>
      <c r="J148" s="16">
        <v>11.3</v>
      </c>
      <c r="K148" s="16">
        <v>14</v>
      </c>
      <c r="L148" s="16">
        <v>15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</row>
    <row r="149" spans="2:23" hidden="1" outlineLevel="1" x14ac:dyDescent="0.35">
      <c r="B149" s="10" t="s">
        <v>27</v>
      </c>
      <c r="C149" s="12">
        <f t="shared" ref="C149:F149" si="275">-C130</f>
        <v>0</v>
      </c>
      <c r="D149" s="12">
        <f t="shared" si="275"/>
        <v>3.657</v>
      </c>
      <c r="E149" s="12">
        <f t="shared" si="275"/>
        <v>-3.9510000000000001</v>
      </c>
      <c r="F149" s="12">
        <f t="shared" si="275"/>
        <v>0</v>
      </c>
      <c r="G149" s="12">
        <f t="shared" ref="G149:H149" si="276">-G130</f>
        <v>4.5</v>
      </c>
      <c r="H149" s="12">
        <f t="shared" si="276"/>
        <v>-6.2</v>
      </c>
      <c r="I149" s="12">
        <f>-I130</f>
        <v>-26.9</v>
      </c>
      <c r="J149" s="12">
        <f>-J130</f>
        <v>-5.0999999999999996</v>
      </c>
      <c r="K149" s="12">
        <f>-K130</f>
        <v>-12.1</v>
      </c>
      <c r="L149" s="12">
        <f t="shared" ref="L149:U149" si="277">-L130</f>
        <v>-17.5</v>
      </c>
      <c r="M149" s="12">
        <f>-M130</f>
        <v>0</v>
      </c>
      <c r="N149" s="12">
        <f t="shared" ca="1" si="277"/>
        <v>0</v>
      </c>
      <c r="O149" s="12">
        <f t="shared" ca="1" si="277"/>
        <v>0</v>
      </c>
      <c r="P149" s="12">
        <f t="shared" ca="1" si="277"/>
        <v>0</v>
      </c>
      <c r="Q149" s="12">
        <f t="shared" ca="1" si="277"/>
        <v>0</v>
      </c>
      <c r="R149" s="12">
        <f t="shared" ca="1" si="277"/>
        <v>0</v>
      </c>
      <c r="S149" s="12">
        <f t="shared" ca="1" si="277"/>
        <v>0</v>
      </c>
      <c r="T149" s="12">
        <f t="shared" ca="1" si="277"/>
        <v>0</v>
      </c>
      <c r="U149" s="12">
        <f t="shared" ca="1" si="277"/>
        <v>0</v>
      </c>
      <c r="V149" s="12">
        <f t="shared" ref="V149:W149" ca="1" si="278">-V130</f>
        <v>0</v>
      </c>
      <c r="W149" s="12">
        <f t="shared" ca="1" si="278"/>
        <v>0</v>
      </c>
    </row>
    <row r="150" spans="2:23" hidden="1" outlineLevel="1" x14ac:dyDescent="0.35">
      <c r="B150" s="10" t="s">
        <v>1</v>
      </c>
      <c r="C150" s="12">
        <f t="shared" ref="C150" si="279">+C151-SUM(C146:C149)</f>
        <v>0.79399999999998894</v>
      </c>
      <c r="D150" s="12">
        <f t="shared" ref="D150" si="280">+D151-SUM(D146:D149)</f>
        <v>0.67700000000000315</v>
      </c>
      <c r="E150" s="12">
        <f t="shared" ref="E150" si="281">+E151-SUM(E146:E149)</f>
        <v>2.4559999999999604</v>
      </c>
      <c r="F150" s="12">
        <f t="shared" ref="F150" si="282">+F151-SUM(F146:F149)</f>
        <v>-13.900000000000027</v>
      </c>
      <c r="G150" s="12">
        <f t="shared" ref="G150:H150" si="283">+G151-SUM(G146:G149)</f>
        <v>11.699999999999974</v>
      </c>
      <c r="H150" s="12">
        <f t="shared" si="283"/>
        <v>10.200000000000017</v>
      </c>
      <c r="I150" s="12">
        <f>+I151-SUM(I146:I149)</f>
        <v>-3.3000000000000398</v>
      </c>
      <c r="J150" s="12">
        <f t="shared" ref="J150:L150" si="284">+J151-SUM(J146:J149)</f>
        <v>23.000000000000057</v>
      </c>
      <c r="K150" s="12">
        <f t="shared" si="284"/>
        <v>42.099999999999767</v>
      </c>
      <c r="L150" s="12">
        <f t="shared" si="284"/>
        <v>16.200000000000074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</row>
    <row r="151" spans="2:23" hidden="1" outlineLevel="1" x14ac:dyDescent="0.35">
      <c r="B151" s="23" t="s">
        <v>28</v>
      </c>
      <c r="C151" s="24">
        <f t="shared" ref="C151:F151" si="285">+C153-C152</f>
        <v>1.8460000000000001</v>
      </c>
      <c r="D151" s="24">
        <f t="shared" si="285"/>
        <v>22.452999999999999</v>
      </c>
      <c r="E151" s="24">
        <f t="shared" si="285"/>
        <v>31.405999999999999</v>
      </c>
      <c r="F151" s="24">
        <f t="shared" si="285"/>
        <v>19.5</v>
      </c>
      <c r="G151" s="24">
        <f>+G153-G152</f>
        <v>128.5</v>
      </c>
      <c r="H151" s="24">
        <f>+H153-H152</f>
        <v>174.10000000000002</v>
      </c>
      <c r="I151" s="24">
        <f t="shared" ref="I151:J151" si="286">+I153-I152</f>
        <v>193.1</v>
      </c>
      <c r="J151" s="24">
        <f t="shared" si="286"/>
        <v>184.10000000000002</v>
      </c>
      <c r="K151" s="24">
        <f t="shared" ref="K151:L151" si="287">+K153-K152</f>
        <v>234.39999999999998</v>
      </c>
      <c r="L151" s="24">
        <f t="shared" si="287"/>
        <v>191.7</v>
      </c>
      <c r="M151" s="25">
        <f t="shared" ref="M151:U151" si="288">SUM(M146:M150)</f>
        <v>242.18124885625005</v>
      </c>
      <c r="N151" s="25">
        <f t="shared" ca="1" si="288"/>
        <v>292.96765605506243</v>
      </c>
      <c r="O151" s="25">
        <f t="shared" ca="1" si="288"/>
        <v>369.21768885112806</v>
      </c>
      <c r="P151" s="25">
        <f t="shared" ca="1" si="288"/>
        <v>443.22203841720295</v>
      </c>
      <c r="Q151" s="25">
        <f t="shared" ca="1" si="288"/>
        <v>515.49817628048936</v>
      </c>
      <c r="R151" s="25">
        <f t="shared" ca="1" si="288"/>
        <v>580.01205896916804</v>
      </c>
      <c r="S151" s="25">
        <f t="shared" ca="1" si="288"/>
        <v>638.8444766548871</v>
      </c>
      <c r="T151" s="25">
        <f t="shared" ca="1" si="288"/>
        <v>689.15031311185692</v>
      </c>
      <c r="U151" s="25">
        <f t="shared" ca="1" si="288"/>
        <v>727.85917958940513</v>
      </c>
      <c r="V151" s="25">
        <f t="shared" ref="V151:W151" ca="1" si="289">SUM(V146:V150)</f>
        <v>768.78048121569645</v>
      </c>
      <c r="W151" s="25">
        <f t="shared" ca="1" si="289"/>
        <v>812.04225953953573</v>
      </c>
    </row>
    <row r="152" spans="2:23" hidden="1" outlineLevel="1" x14ac:dyDescent="0.35">
      <c r="B152" s="10" t="s">
        <v>5</v>
      </c>
      <c r="C152" s="16">
        <f>-3.873+5.636</f>
        <v>1.7629999999999999</v>
      </c>
      <c r="D152" s="16">
        <v>-17.492999999999999</v>
      </c>
      <c r="E152" s="16">
        <v>-37.847999999999999</v>
      </c>
      <c r="F152" s="16">
        <v>19.899999999999999</v>
      </c>
      <c r="G152" s="16">
        <v>-2.2999999999999998</v>
      </c>
      <c r="H152" s="16">
        <v>-100.7</v>
      </c>
      <c r="I152" s="16">
        <v>-130.6</v>
      </c>
      <c r="J152" s="16">
        <f>104.5</f>
        <v>104.5</v>
      </c>
      <c r="K152" s="16">
        <f>-82.8</f>
        <v>-82.8</v>
      </c>
      <c r="L152" s="16">
        <f>-75.4</f>
        <v>-75.400000000000006</v>
      </c>
      <c r="M152" s="12">
        <f t="shared" ref="M152:U152" si="290">M212</f>
        <v>2.0119565540857707</v>
      </c>
      <c r="N152" s="12">
        <f t="shared" si="290"/>
        <v>-35.59846378901733</v>
      </c>
      <c r="O152" s="12">
        <f t="shared" si="290"/>
        <v>-24.081362927492137</v>
      </c>
      <c r="P152" s="12">
        <f t="shared" si="290"/>
        <v>-21.204446720207557</v>
      </c>
      <c r="Q152" s="12">
        <f t="shared" si="290"/>
        <v>-19.027346556321845</v>
      </c>
      <c r="R152" s="12">
        <f t="shared" si="290"/>
        <v>-37.90241327321354</v>
      </c>
      <c r="S152" s="12">
        <f t="shared" si="290"/>
        <v>-30.780082045053064</v>
      </c>
      <c r="T152" s="12">
        <f t="shared" si="290"/>
        <v>-25.358063549670987</v>
      </c>
      <c r="U152" s="12">
        <f t="shared" si="290"/>
        <v>-26.749632563369346</v>
      </c>
      <c r="V152" s="12">
        <f t="shared" ref="V152:W152" si="291">V212</f>
        <v>-28.220153017811072</v>
      </c>
      <c r="W152" s="12">
        <f t="shared" si="291"/>
        <v>-29.774187239217326</v>
      </c>
    </row>
    <row r="153" spans="2:23" hidden="1" outlineLevel="1" x14ac:dyDescent="0.35">
      <c r="B153" s="23" t="s">
        <v>29</v>
      </c>
      <c r="C153" s="28">
        <f>15.202-11.593</f>
        <v>3.609</v>
      </c>
      <c r="D153" s="28">
        <v>4.96</v>
      </c>
      <c r="E153" s="28">
        <v>-6.4420000000000002</v>
      </c>
      <c r="F153" s="28">
        <v>39.4</v>
      </c>
      <c r="G153" s="28">
        <v>126.2</v>
      </c>
      <c r="H153" s="28">
        <v>73.400000000000006</v>
      </c>
      <c r="I153" s="28">
        <v>62.5</v>
      </c>
      <c r="J153" s="28">
        <v>288.60000000000002</v>
      </c>
      <c r="K153" s="28">
        <v>151.6</v>
      </c>
      <c r="L153" s="28">
        <v>116.3</v>
      </c>
      <c r="M153" s="24">
        <f t="shared" ref="M153:U153" si="292">SUM(M151:M152)</f>
        <v>244.19320541033582</v>
      </c>
      <c r="N153" s="24">
        <f t="shared" ca="1" si="292"/>
        <v>257.3691922660451</v>
      </c>
      <c r="O153" s="24">
        <f t="shared" ca="1" si="292"/>
        <v>345.13632592363592</v>
      </c>
      <c r="P153" s="24">
        <f t="shared" ca="1" si="292"/>
        <v>422.0175916969954</v>
      </c>
      <c r="Q153" s="24">
        <f t="shared" ca="1" si="292"/>
        <v>496.47082972416752</v>
      </c>
      <c r="R153" s="24">
        <f t="shared" ca="1" si="292"/>
        <v>542.10964569595444</v>
      </c>
      <c r="S153" s="24">
        <f t="shared" ca="1" si="292"/>
        <v>608.06439460983404</v>
      </c>
      <c r="T153" s="24">
        <f t="shared" ca="1" si="292"/>
        <v>663.79224956218593</v>
      </c>
      <c r="U153" s="24">
        <f t="shared" ca="1" si="292"/>
        <v>701.10954702603578</v>
      </c>
      <c r="V153" s="24">
        <f t="shared" ref="V153:W153" ca="1" si="293">SUM(V151:V152)</f>
        <v>740.56032819788538</v>
      </c>
      <c r="W153" s="24">
        <f t="shared" ca="1" si="293"/>
        <v>782.26807230031841</v>
      </c>
    </row>
    <row r="154" spans="2:23" hidden="1" outlineLevel="1" x14ac:dyDescent="0.35">
      <c r="C154" s="3"/>
      <c r="D154" s="7"/>
      <c r="E154" s="7"/>
      <c r="F154" s="3"/>
      <c r="G154" s="3"/>
    </row>
    <row r="155" spans="2:23" hidden="1" outlineLevel="1" x14ac:dyDescent="0.35">
      <c r="B155" s="10" t="s">
        <v>6</v>
      </c>
      <c r="C155" s="16">
        <f>-5.353-0.689</f>
        <v>-6.0419999999999998</v>
      </c>
      <c r="D155" s="16">
        <v>-3.831</v>
      </c>
      <c r="E155" s="16">
        <v>-15.07</v>
      </c>
      <c r="F155" s="16">
        <v>-15.8</v>
      </c>
      <c r="G155" s="16">
        <v>-26.1</v>
      </c>
      <c r="H155" s="16">
        <v>-30.3</v>
      </c>
      <c r="I155" s="16">
        <v>-45.3</v>
      </c>
      <c r="J155" s="16">
        <v>-26.9</v>
      </c>
      <c r="K155" s="16">
        <v>-34.5</v>
      </c>
      <c r="L155" s="16">
        <v>-45.2</v>
      </c>
      <c r="M155" s="3">
        <f>-M280</f>
        <v>-62.82687500000003</v>
      </c>
      <c r="N155" s="3">
        <f t="shared" ref="N155:W155" si="294">-N280</f>
        <v>-88.583731500000013</v>
      </c>
      <c r="O155" s="3">
        <f t="shared" si="294"/>
        <v>-87.836266115000029</v>
      </c>
      <c r="P155" s="3">
        <f t="shared" si="294"/>
        <v>-95.813195778949989</v>
      </c>
      <c r="Q155" s="3">
        <f t="shared" si="294"/>
        <v>-104.19038102082354</v>
      </c>
      <c r="R155" s="3">
        <f t="shared" si="294"/>
        <v>-111.55112965470286</v>
      </c>
      <c r="S155" s="3">
        <f t="shared" si="294"/>
        <v>-114.0409416734729</v>
      </c>
      <c r="T155" s="3">
        <f t="shared" si="294"/>
        <v>-116.30947245594143</v>
      </c>
      <c r="U155" s="3">
        <f t="shared" si="294"/>
        <v>-122.52207444683194</v>
      </c>
      <c r="V155" s="3">
        <f t="shared" si="294"/>
        <v>-129.08157104080107</v>
      </c>
      <c r="W155" s="3">
        <f t="shared" si="294"/>
        <v>-136.00779042225827</v>
      </c>
    </row>
    <row r="156" spans="2:23" hidden="1" outlineLevel="1" x14ac:dyDescent="0.35">
      <c r="B156" s="10" t="s">
        <v>209</v>
      </c>
      <c r="C156" s="16">
        <f>-1.008-0.474</f>
        <v>-1.482</v>
      </c>
      <c r="D156" s="16">
        <v>-2.1720000000000002</v>
      </c>
      <c r="E156" s="16">
        <v>-6.7720000000000002</v>
      </c>
      <c r="F156" s="16">
        <v>-10.5</v>
      </c>
      <c r="G156" s="16">
        <v>-7.7</v>
      </c>
      <c r="H156" s="16">
        <v>-19</v>
      </c>
      <c r="I156" s="16">
        <v>-17</v>
      </c>
      <c r="J156" s="16">
        <v>0</v>
      </c>
      <c r="K156" s="16">
        <v>-1.5</v>
      </c>
      <c r="L156" s="16">
        <v>-2.2000000000000002</v>
      </c>
      <c r="M156" s="3">
        <f>-M288</f>
        <v>0</v>
      </c>
      <c r="N156" s="3">
        <f t="shared" ref="N156:W156" si="295">-N288</f>
        <v>0</v>
      </c>
      <c r="O156" s="3">
        <f t="shared" si="295"/>
        <v>0</v>
      </c>
      <c r="P156" s="3">
        <f t="shared" si="295"/>
        <v>0</v>
      </c>
      <c r="Q156" s="3">
        <f t="shared" si="295"/>
        <v>0</v>
      </c>
      <c r="R156" s="3">
        <f t="shared" si="295"/>
        <v>0</v>
      </c>
      <c r="S156" s="3">
        <f t="shared" si="295"/>
        <v>0</v>
      </c>
      <c r="T156" s="3">
        <f t="shared" si="295"/>
        <v>0</v>
      </c>
      <c r="U156" s="3">
        <f t="shared" si="295"/>
        <v>0</v>
      </c>
      <c r="V156" s="3">
        <f t="shared" si="295"/>
        <v>0</v>
      </c>
      <c r="W156" s="3">
        <f t="shared" si="295"/>
        <v>0</v>
      </c>
    </row>
    <row r="157" spans="2:23" hidden="1" outlineLevel="1" x14ac:dyDescent="0.35">
      <c r="B157" s="10" t="s">
        <v>206</v>
      </c>
      <c r="C157" s="16">
        <v>-148.268</v>
      </c>
      <c r="D157" s="16">
        <v>-1.26</v>
      </c>
      <c r="E157" s="16">
        <v>0</v>
      </c>
      <c r="F157" s="16">
        <v>-0.7</v>
      </c>
      <c r="G157" s="16">
        <v>-0.6</v>
      </c>
      <c r="H157" s="16">
        <v>-33.6</v>
      </c>
      <c r="I157" s="16">
        <v>0</v>
      </c>
      <c r="J157" s="16">
        <v>0</v>
      </c>
      <c r="K157" s="16">
        <v>0</v>
      </c>
      <c r="L157" s="16">
        <f>2.8</f>
        <v>2.8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</row>
    <row r="158" spans="2:23" hidden="1" outlineLevel="1" x14ac:dyDescent="0.35">
      <c r="B158" s="10" t="s">
        <v>1</v>
      </c>
      <c r="C158" s="12">
        <f t="shared" ref="C158:L158" si="296">C159-SUM(C155:C157)</f>
        <v>0</v>
      </c>
      <c r="D158" s="12">
        <f t="shared" si="296"/>
        <v>0</v>
      </c>
      <c r="E158" s="12">
        <f t="shared" si="296"/>
        <v>0</v>
      </c>
      <c r="F158" s="12">
        <f t="shared" si="296"/>
        <v>0</v>
      </c>
      <c r="G158" s="12">
        <f t="shared" si="296"/>
        <v>0</v>
      </c>
      <c r="H158" s="12">
        <f t="shared" si="296"/>
        <v>0</v>
      </c>
      <c r="I158" s="12">
        <f t="shared" si="296"/>
        <v>0</v>
      </c>
      <c r="J158" s="12">
        <f t="shared" si="296"/>
        <v>0</v>
      </c>
      <c r="K158" s="12">
        <f t="shared" si="296"/>
        <v>-1.2000000000000028</v>
      </c>
      <c r="L158" s="12">
        <f t="shared" si="296"/>
        <v>-0.69999999999998863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</row>
    <row r="159" spans="2:23" hidden="1" outlineLevel="1" x14ac:dyDescent="0.35">
      <c r="B159" s="23" t="s">
        <v>30</v>
      </c>
      <c r="C159" s="28">
        <f>-6.361-149.431</f>
        <v>-155.792</v>
      </c>
      <c r="D159" s="28">
        <v>-7.2629999999999999</v>
      </c>
      <c r="E159" s="28">
        <v>-21.841999999999999</v>
      </c>
      <c r="F159" s="28">
        <v>-27</v>
      </c>
      <c r="G159" s="28">
        <v>-34.4</v>
      </c>
      <c r="H159" s="28">
        <v>-82.9</v>
      </c>
      <c r="I159" s="28">
        <v>-62.3</v>
      </c>
      <c r="J159" s="28">
        <v>-26.9</v>
      </c>
      <c r="K159" s="28">
        <v>-37.200000000000003</v>
      </c>
      <c r="L159" s="28">
        <v>-45.3</v>
      </c>
      <c r="M159" s="24">
        <f t="shared" ref="M159:W159" si="297">SUM(M155:M158)</f>
        <v>-62.82687500000003</v>
      </c>
      <c r="N159" s="24">
        <f t="shared" si="297"/>
        <v>-88.583731500000013</v>
      </c>
      <c r="O159" s="24">
        <f t="shared" si="297"/>
        <v>-87.836266115000029</v>
      </c>
      <c r="P159" s="24">
        <f t="shared" si="297"/>
        <v>-95.813195778949989</v>
      </c>
      <c r="Q159" s="24">
        <f t="shared" si="297"/>
        <v>-104.19038102082354</v>
      </c>
      <c r="R159" s="24">
        <f t="shared" si="297"/>
        <v>-111.55112965470286</v>
      </c>
      <c r="S159" s="24">
        <f t="shared" si="297"/>
        <v>-114.0409416734729</v>
      </c>
      <c r="T159" s="24">
        <f t="shared" si="297"/>
        <v>-116.30947245594143</v>
      </c>
      <c r="U159" s="24">
        <f t="shared" si="297"/>
        <v>-122.52207444683194</v>
      </c>
      <c r="V159" s="24">
        <f t="shared" si="297"/>
        <v>-129.08157104080107</v>
      </c>
      <c r="W159" s="24">
        <f t="shared" si="297"/>
        <v>-136.00779042225827</v>
      </c>
    </row>
    <row r="160" spans="2:23" hidden="1" outlineLevel="1" x14ac:dyDescent="0.35"/>
    <row r="161" spans="2:23" hidden="1" outlineLevel="1" x14ac:dyDescent="0.35">
      <c r="B161" s="10" t="s">
        <v>141</v>
      </c>
      <c r="C161" s="16">
        <f>-4.188+28.397-0.313-1.527+79.716</f>
        <v>102.08499999999999</v>
      </c>
      <c r="D161" s="16">
        <f>1.824-1.25+2.626</f>
        <v>3.2</v>
      </c>
      <c r="E161" s="16">
        <f>25.902-1.25+2.964</f>
        <v>27.616</v>
      </c>
      <c r="F161" s="16">
        <f>41.3-55.2+212.6-85.3-35-65</f>
        <v>13.399999999999991</v>
      </c>
      <c r="G161" s="16">
        <f>-8.8-0.3</f>
        <v>-9.1000000000000014</v>
      </c>
      <c r="H161" s="16">
        <v>0</v>
      </c>
      <c r="I161" s="16">
        <v>-2.2999999999999998</v>
      </c>
      <c r="J161" s="16">
        <f>247.5-10.8</f>
        <v>236.7</v>
      </c>
      <c r="K161" s="16">
        <f>-4.7-1+0.5</f>
        <v>-5.2</v>
      </c>
      <c r="L161" s="16">
        <f>9.8-5.7-4-0.5</f>
        <v>-0.39999999999999947</v>
      </c>
      <c r="M161" s="12">
        <f t="shared" ref="M161:U161" si="298">M230</f>
        <v>10.743182500000103</v>
      </c>
      <c r="N161" s="12">
        <f t="shared" ca="1" si="298"/>
        <v>52.90000659999987</v>
      </c>
      <c r="O161" s="12">
        <f t="shared" ca="1" si="298"/>
        <v>15.947807929999897</v>
      </c>
      <c r="P161" s="12">
        <f t="shared" ca="1" si="298"/>
        <v>37.161508362527456</v>
      </c>
      <c r="Q161" s="12">
        <f t="shared" ca="1" si="298"/>
        <v>14.681584235856121</v>
      </c>
      <c r="R161" s="12">
        <f t="shared" ca="1" si="298"/>
        <v>-11.567777852617837</v>
      </c>
      <c r="S161" s="12">
        <f t="shared" ca="1" si="298"/>
        <v>54.102923316413694</v>
      </c>
      <c r="T161" s="12">
        <f t="shared" ca="1" si="298"/>
        <v>46.459017225352113</v>
      </c>
      <c r="U161" s="12">
        <f t="shared" ca="1" si="298"/>
        <v>35.828306707568572</v>
      </c>
      <c r="V161" s="12">
        <f t="shared" ref="V161:W161" ca="1" si="299">V230</f>
        <v>37.877232851131794</v>
      </c>
      <c r="W161" s="12">
        <f t="shared" ca="1" si="299"/>
        <v>40.044773201244425</v>
      </c>
    </row>
    <row r="162" spans="2:23" hidden="1" outlineLevel="1" x14ac:dyDescent="0.35">
      <c r="B162" s="10" t="s">
        <v>142</v>
      </c>
      <c r="C162" s="16">
        <f>53.144+3.35</f>
        <v>56.494</v>
      </c>
      <c r="D162" s="16">
        <v>1.7509999999999999</v>
      </c>
      <c r="E162" s="16">
        <v>1.976</v>
      </c>
      <c r="F162" s="16">
        <f>-53.1-4.1-0.7-63.6+100-1.9+0.1</f>
        <v>-23.299999999999997</v>
      </c>
      <c r="G162" s="16">
        <v>1.2</v>
      </c>
      <c r="H162" s="16">
        <v>3.1</v>
      </c>
      <c r="I162" s="16">
        <f>-38.7+2.4</f>
        <v>-36.300000000000004</v>
      </c>
      <c r="J162" s="16">
        <v>4</v>
      </c>
      <c r="K162" s="16">
        <f>-253.2+7.1</f>
        <v>-246.1</v>
      </c>
      <c r="L162" s="16">
        <v>-26.7</v>
      </c>
      <c r="M162" s="16">
        <v>-100</v>
      </c>
      <c r="N162" s="16">
        <v>-120</v>
      </c>
      <c r="O162" s="16">
        <v>-160</v>
      </c>
      <c r="P162" s="16">
        <v>-200</v>
      </c>
      <c r="Q162" s="16">
        <v>-250</v>
      </c>
      <c r="R162" s="16">
        <v>-300</v>
      </c>
      <c r="S162" s="16">
        <v>-350</v>
      </c>
      <c r="T162" s="16">
        <v>-400</v>
      </c>
      <c r="U162" s="16">
        <v>-400</v>
      </c>
      <c r="V162" s="16">
        <v>-400</v>
      </c>
      <c r="W162" s="16">
        <v>-400</v>
      </c>
    </row>
    <row r="163" spans="2:23" hidden="1" outlineLevel="1" x14ac:dyDescent="0.35">
      <c r="B163" s="10" t="s">
        <v>207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-24.7</v>
      </c>
      <c r="J163" s="16">
        <v>-38.799999999999997</v>
      </c>
      <c r="K163" s="16">
        <v>-46.9</v>
      </c>
      <c r="L163" s="16">
        <v>-62.2</v>
      </c>
      <c r="M163" s="12">
        <f>+M301</f>
        <v>-75.868000000000009</v>
      </c>
      <c r="N163" s="12">
        <f t="shared" ref="N163:W163" si="300">+N301</f>
        <v>-82.700839000000002</v>
      </c>
      <c r="O163" s="12">
        <f t="shared" si="300"/>
        <v>-102.01495655000001</v>
      </c>
      <c r="P163" s="12">
        <f t="shared" si="300"/>
        <v>-118.31893189350002</v>
      </c>
      <c r="Q163" s="12">
        <f t="shared" si="300"/>
        <v>-134.72932167805502</v>
      </c>
      <c r="R163" s="12">
        <f t="shared" si="300"/>
        <v>-151.45626325284977</v>
      </c>
      <c r="S163" s="12">
        <f t="shared" si="300"/>
        <v>-167.77245960205937</v>
      </c>
      <c r="T163" s="12">
        <f t="shared" si="300"/>
        <v>-180.76421271535048</v>
      </c>
      <c r="U163" s="12">
        <f t="shared" si="300"/>
        <v>-191.21618458097996</v>
      </c>
      <c r="V163" s="12">
        <f t="shared" si="300"/>
        <v>-202.27558071368267</v>
      </c>
      <c r="W163" s="12">
        <f t="shared" si="300"/>
        <v>-213.97786186723971</v>
      </c>
    </row>
    <row r="164" spans="2:23" hidden="1" outlineLevel="1" x14ac:dyDescent="0.35">
      <c r="B164" s="10" t="s">
        <v>1</v>
      </c>
      <c r="C164" s="12">
        <f t="shared" ref="C164:L164" si="301">C165-SUM(C161:C163)</f>
        <v>0</v>
      </c>
      <c r="D164" s="12">
        <f t="shared" si="301"/>
        <v>0</v>
      </c>
      <c r="E164" s="12">
        <f t="shared" si="301"/>
        <v>0</v>
      </c>
      <c r="F164" s="12">
        <f t="shared" si="301"/>
        <v>0</v>
      </c>
      <c r="G164" s="12">
        <f t="shared" si="301"/>
        <v>0</v>
      </c>
      <c r="H164" s="12">
        <f t="shared" si="301"/>
        <v>0</v>
      </c>
      <c r="I164" s="12">
        <f t="shared" si="301"/>
        <v>4.5999999999999943</v>
      </c>
      <c r="J164" s="12">
        <f t="shared" si="301"/>
        <v>-4.8999999999999773</v>
      </c>
      <c r="K164" s="12">
        <f t="shared" si="301"/>
        <v>0</v>
      </c>
      <c r="L164" s="12">
        <f t="shared" si="301"/>
        <v>8.5999999999999943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</row>
    <row r="165" spans="2:23" hidden="1" outlineLevel="1" x14ac:dyDescent="0.35">
      <c r="B165" s="23" t="s">
        <v>32</v>
      </c>
      <c r="C165" s="28">
        <f>164.294-5.715</f>
        <v>158.57900000000001</v>
      </c>
      <c r="D165" s="28">
        <v>4.9509999999999996</v>
      </c>
      <c r="E165" s="28">
        <v>29.591999999999999</v>
      </c>
      <c r="F165" s="28">
        <v>-9.9</v>
      </c>
      <c r="G165" s="28">
        <v>-7.9</v>
      </c>
      <c r="H165" s="28">
        <v>3.1</v>
      </c>
      <c r="I165" s="28">
        <v>-58.7</v>
      </c>
      <c r="J165" s="28">
        <v>197</v>
      </c>
      <c r="K165" s="28">
        <v>-298.2</v>
      </c>
      <c r="L165" s="28">
        <v>-80.7</v>
      </c>
      <c r="M165" s="24">
        <f t="shared" ref="M165:W165" si="302">SUM(M161:M164)</f>
        <v>-165.12481749999989</v>
      </c>
      <c r="N165" s="24">
        <f t="shared" ca="1" si="302"/>
        <v>-149.80083240000013</v>
      </c>
      <c r="O165" s="24">
        <f t="shared" ca="1" si="302"/>
        <v>-246.06714862000013</v>
      </c>
      <c r="P165" s="24">
        <f t="shared" ca="1" si="302"/>
        <v>-281.15742353097255</v>
      </c>
      <c r="Q165" s="24">
        <f t="shared" ca="1" si="302"/>
        <v>-370.04773744219892</v>
      </c>
      <c r="R165" s="24">
        <f t="shared" ca="1" si="302"/>
        <v>-463.02404110546763</v>
      </c>
      <c r="S165" s="24">
        <f t="shared" ca="1" si="302"/>
        <v>-463.66953628564568</v>
      </c>
      <c r="T165" s="24">
        <f t="shared" ca="1" si="302"/>
        <v>-534.30519548999837</v>
      </c>
      <c r="U165" s="24">
        <f t="shared" ca="1" si="302"/>
        <v>-555.38787787341141</v>
      </c>
      <c r="V165" s="24">
        <f t="shared" ca="1" si="302"/>
        <v>-564.39834786255085</v>
      </c>
      <c r="W165" s="24">
        <f t="shared" ca="1" si="302"/>
        <v>-573.93308866599523</v>
      </c>
    </row>
    <row r="166" spans="2:23" hidden="1" outlineLevel="1" x14ac:dyDescent="0.35">
      <c r="J166" s="27"/>
    </row>
    <row r="167" spans="2:23" hidden="1" outlineLevel="1" x14ac:dyDescent="0.35">
      <c r="B167" t="s">
        <v>33</v>
      </c>
      <c r="C167" s="16">
        <v>0</v>
      </c>
      <c r="D167" s="16">
        <v>0</v>
      </c>
      <c r="E167" s="16">
        <v>0</v>
      </c>
      <c r="F167" s="16">
        <v>0</v>
      </c>
      <c r="G167" s="16">
        <v>1.7</v>
      </c>
      <c r="H167" s="16">
        <v>-0.3</v>
      </c>
      <c r="I167" s="16">
        <v>1.6</v>
      </c>
      <c r="J167" s="16">
        <v>-12.5</v>
      </c>
      <c r="K167" s="16">
        <v>-6.4</v>
      </c>
      <c r="L167" s="16">
        <v>8.5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</row>
    <row r="168" spans="2:23" hidden="1" outlineLevel="1" x14ac:dyDescent="0.35">
      <c r="B168" t="s">
        <v>34</v>
      </c>
      <c r="C168" s="3">
        <f t="shared" ref="C168:W168" si="303">+C165+C159+C153+C167</f>
        <v>6.3960000000000061</v>
      </c>
      <c r="D168" s="3">
        <f t="shared" si="303"/>
        <v>2.6479999999999997</v>
      </c>
      <c r="E168" s="3">
        <f t="shared" si="303"/>
        <v>1.3079999999999998</v>
      </c>
      <c r="F168" s="3">
        <f t="shared" si="303"/>
        <v>2.5</v>
      </c>
      <c r="G168" s="3">
        <f t="shared" si="303"/>
        <v>85.600000000000009</v>
      </c>
      <c r="H168" s="3">
        <f t="shared" si="303"/>
        <v>-6.7000000000000055</v>
      </c>
      <c r="I168" s="3">
        <f t="shared" si="303"/>
        <v>-56.9</v>
      </c>
      <c r="J168" s="3">
        <f t="shared" si="303"/>
        <v>446.20000000000005</v>
      </c>
      <c r="K168" s="3">
        <f t="shared" si="303"/>
        <v>-190.2</v>
      </c>
      <c r="L168" s="3">
        <f t="shared" si="303"/>
        <v>-1.2000000000000028</v>
      </c>
      <c r="M168" s="3">
        <f t="shared" si="303"/>
        <v>16.241512910335899</v>
      </c>
      <c r="N168" s="3">
        <f t="shared" ca="1" si="303"/>
        <v>18.984628366044944</v>
      </c>
      <c r="O168" s="3">
        <f t="shared" ca="1" si="303"/>
        <v>11.23291118863574</v>
      </c>
      <c r="P168" s="3">
        <f t="shared" ca="1" si="303"/>
        <v>45.046972387072856</v>
      </c>
      <c r="Q168" s="3">
        <f t="shared" ca="1" si="303"/>
        <v>22.232711261145027</v>
      </c>
      <c r="R168" s="3">
        <f t="shared" ca="1" si="303"/>
        <v>-32.465525064216081</v>
      </c>
      <c r="S168" s="3">
        <f t="shared" ca="1" si="303"/>
        <v>30.353916650715405</v>
      </c>
      <c r="T168" s="3">
        <f t="shared" ca="1" si="303"/>
        <v>13.17758161624613</v>
      </c>
      <c r="U168" s="3">
        <f t="shared" ca="1" si="303"/>
        <v>23.199594705792492</v>
      </c>
      <c r="V168" s="3">
        <f t="shared" ca="1" si="303"/>
        <v>47.080409294533411</v>
      </c>
      <c r="W168" s="3">
        <f t="shared" ca="1" si="303"/>
        <v>72.327193212064913</v>
      </c>
    </row>
    <row r="169" spans="2:23" hidden="1" outlineLevel="1" x14ac:dyDescent="0.35">
      <c r="C169" s="3"/>
      <c r="D169" s="3"/>
      <c r="E169" s="3"/>
      <c r="F169" s="3"/>
      <c r="G169" s="3"/>
      <c r="H169" s="3"/>
      <c r="I169" s="3"/>
      <c r="J169" s="3"/>
      <c r="L169" s="104"/>
    </row>
    <row r="170" spans="2:23" collapsed="1" x14ac:dyDescent="0.35">
      <c r="B170" s="87" t="s">
        <v>35</v>
      </c>
      <c r="C170" s="87"/>
      <c r="D170" s="87"/>
      <c r="E170" s="87"/>
      <c r="F170" s="88"/>
      <c r="G170" s="88"/>
      <c r="H170" s="88"/>
      <c r="I170" s="88"/>
      <c r="J170" s="88"/>
      <c r="K170" s="88"/>
      <c r="L170" s="87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</row>
    <row r="171" spans="2:23" ht="5" customHeight="1" x14ac:dyDescent="0.35"/>
    <row r="172" spans="2:23" hidden="1" outlineLevel="1" x14ac:dyDescent="0.35">
      <c r="B172" s="10" t="s">
        <v>36</v>
      </c>
      <c r="C172" s="16"/>
      <c r="D172" s="16">
        <v>5.9180000000000001</v>
      </c>
      <c r="E172" s="16">
        <v>7.226</v>
      </c>
      <c r="F172" s="16">
        <v>9.6780000000000008</v>
      </c>
      <c r="G172" s="16">
        <v>95.3</v>
      </c>
      <c r="H172" s="16">
        <v>88.6</v>
      </c>
      <c r="I172" s="16">
        <v>31.7</v>
      </c>
      <c r="J172" s="16">
        <v>477.9</v>
      </c>
      <c r="K172" s="16">
        <v>287.7</v>
      </c>
      <c r="L172" s="16">
        <v>286.5</v>
      </c>
      <c r="M172" s="3">
        <f t="shared" ref="M172:W172" si="304">+L172+M168</f>
        <v>302.74151291033593</v>
      </c>
      <c r="N172" s="3">
        <f t="shared" ca="1" si="304"/>
        <v>321.72614127638087</v>
      </c>
      <c r="O172" s="3">
        <f t="shared" ca="1" si="304"/>
        <v>332.95905246501661</v>
      </c>
      <c r="P172" s="3">
        <f t="shared" ca="1" si="304"/>
        <v>378.00602485208947</v>
      </c>
      <c r="Q172" s="3">
        <f t="shared" ca="1" si="304"/>
        <v>400.23873611323449</v>
      </c>
      <c r="R172" s="3">
        <f t="shared" ca="1" si="304"/>
        <v>367.77321104901841</v>
      </c>
      <c r="S172" s="3">
        <f t="shared" ca="1" si="304"/>
        <v>398.12712769973382</v>
      </c>
      <c r="T172" s="3">
        <f t="shared" ca="1" si="304"/>
        <v>411.30470931597995</v>
      </c>
      <c r="U172" s="3">
        <f t="shared" ca="1" si="304"/>
        <v>434.50430402177244</v>
      </c>
      <c r="V172" s="3">
        <f t="shared" ca="1" si="304"/>
        <v>481.58471331630585</v>
      </c>
      <c r="W172" s="3">
        <f t="shared" ca="1" si="304"/>
        <v>553.91190652837076</v>
      </c>
    </row>
    <row r="173" spans="2:23" hidden="1" outlineLevel="1" x14ac:dyDescent="0.35">
      <c r="B173" s="10" t="s">
        <v>37</v>
      </c>
      <c r="C173" s="16"/>
      <c r="D173" s="16">
        <v>14.109</v>
      </c>
      <c r="E173" s="16">
        <v>16.387</v>
      </c>
      <c r="F173" s="16">
        <v>8.7100000000000009</v>
      </c>
      <c r="G173" s="16">
        <v>11.9</v>
      </c>
      <c r="H173" s="16">
        <v>20.399999999999999</v>
      </c>
      <c r="I173" s="16">
        <v>32.299999999999997</v>
      </c>
      <c r="J173" s="16">
        <v>40.9</v>
      </c>
      <c r="K173" s="16">
        <v>42.7</v>
      </c>
      <c r="L173" s="16">
        <v>50.9</v>
      </c>
      <c r="M173" s="3">
        <f>+M215/365*M$118</f>
        <v>57.582534246575349</v>
      </c>
      <c r="N173" s="3">
        <f t="shared" ref="N173:W173" si="305">+N215/365*N$118</f>
        <v>67.868118493150689</v>
      </c>
      <c r="O173" s="3">
        <f t="shared" si="305"/>
        <v>76.632041979452055</v>
      </c>
      <c r="P173" s="3">
        <f t="shared" si="305"/>
        <v>85.463751714863022</v>
      </c>
      <c r="Q173" s="3">
        <f t="shared" si="305"/>
        <v>94.470797237069192</v>
      </c>
      <c r="R173" s="3">
        <f t="shared" si="305"/>
        <v>103.2827663146001</v>
      </c>
      <c r="S173" s="3">
        <f t="shared" si="305"/>
        <v>110.41446898786283</v>
      </c>
      <c r="T173" s="3">
        <f t="shared" si="305"/>
        <v>116.26642793130593</v>
      </c>
      <c r="U173" s="3">
        <f t="shared" si="305"/>
        <v>122.44377999046607</v>
      </c>
      <c r="V173" s="3">
        <f t="shared" si="305"/>
        <v>128.96507618980607</v>
      </c>
      <c r="W173" s="3">
        <f t="shared" si="305"/>
        <v>135.84994139688953</v>
      </c>
    </row>
    <row r="174" spans="2:23" hidden="1" outlineLevel="1" x14ac:dyDescent="0.35">
      <c r="B174" s="10" t="s">
        <v>38</v>
      </c>
      <c r="C174" s="16"/>
      <c r="D174" s="16">
        <v>69.775999999999996</v>
      </c>
      <c r="E174" s="16">
        <v>119.506</v>
      </c>
      <c r="F174" s="16">
        <v>125.464</v>
      </c>
      <c r="G174" s="16">
        <v>165.4</v>
      </c>
      <c r="H174" s="16">
        <v>267.3</v>
      </c>
      <c r="I174" s="16">
        <v>412.3</v>
      </c>
      <c r="J174" s="16">
        <v>342.3</v>
      </c>
      <c r="K174" s="16">
        <v>393.3</v>
      </c>
      <c r="L174" s="16">
        <v>472.6</v>
      </c>
      <c r="M174" s="3">
        <f t="shared" ref="M174:W174" si="306">+M118/M214</f>
        <v>483.16379310344837</v>
      </c>
      <c r="N174" s="3">
        <f t="shared" si="306"/>
        <v>550.48585000000003</v>
      </c>
      <c r="O174" s="3">
        <f t="shared" si="306"/>
        <v>601.5203295161291</v>
      </c>
      <c r="P174" s="3">
        <f t="shared" si="306"/>
        <v>649.88061199843753</v>
      </c>
      <c r="Q174" s="3">
        <f t="shared" si="306"/>
        <v>696.60284831374258</v>
      </c>
      <c r="R174" s="3">
        <f t="shared" si="306"/>
        <v>761.57999403695021</v>
      </c>
      <c r="S174" s="3">
        <f t="shared" si="306"/>
        <v>814.16729657717042</v>
      </c>
      <c r="T174" s="3">
        <f t="shared" si="306"/>
        <v>857.31810494801357</v>
      </c>
      <c r="U174" s="3">
        <f t="shared" si="306"/>
        <v>902.86827669737613</v>
      </c>
      <c r="V174" s="3">
        <f t="shared" si="306"/>
        <v>950.95460220766108</v>
      </c>
      <c r="W174" s="3">
        <f t="shared" si="306"/>
        <v>1001.7217900982765</v>
      </c>
    </row>
    <row r="175" spans="2:23" hidden="1" outlineLevel="1" x14ac:dyDescent="0.35">
      <c r="B175" s="10" t="s">
        <v>162</v>
      </c>
      <c r="C175" s="16"/>
      <c r="D175" s="16">
        <v>0</v>
      </c>
      <c r="E175" s="16">
        <v>0</v>
      </c>
      <c r="F175" s="16">
        <v>4.2149999999999999</v>
      </c>
      <c r="G175" s="16">
        <v>5.0999999999999996</v>
      </c>
      <c r="H175" s="16">
        <v>4</v>
      </c>
      <c r="I175" s="16">
        <v>12</v>
      </c>
      <c r="J175" s="16">
        <v>4.8</v>
      </c>
      <c r="K175" s="16">
        <v>1.1000000000000001</v>
      </c>
      <c r="L175" s="16">
        <v>0.9</v>
      </c>
      <c r="M175" s="3">
        <f>L175+(M$218-L$218)*(L175/SUM(L$175:L$176))</f>
        <v>0.92199248120300759</v>
      </c>
      <c r="N175" s="3">
        <f t="shared" ref="N175:W175" si="307">M175+(N$218-M$218)*(M175/SUM(M$175:M$176))</f>
        <v>0.9297744360902257</v>
      </c>
      <c r="O175" s="3">
        <f t="shared" si="307"/>
        <v>0.93771203007518811</v>
      </c>
      <c r="P175" s="3">
        <f t="shared" si="307"/>
        <v>0.94580837593984979</v>
      </c>
      <c r="Q175" s="3">
        <f t="shared" si="307"/>
        <v>0.95406664872180469</v>
      </c>
      <c r="R175" s="3">
        <f t="shared" si="307"/>
        <v>0.96249008695939864</v>
      </c>
      <c r="S175" s="3">
        <f t="shared" si="307"/>
        <v>0.97108199396174455</v>
      </c>
      <c r="T175" s="3">
        <f t="shared" si="307"/>
        <v>0.9798457391041373</v>
      </c>
      <c r="U175" s="3">
        <f t="shared" si="307"/>
        <v>0.98878475914937791</v>
      </c>
      <c r="V175" s="3">
        <f t="shared" si="307"/>
        <v>0.99790255959552343</v>
      </c>
      <c r="W175" s="3">
        <f t="shared" si="307"/>
        <v>1.0072027160505919</v>
      </c>
    </row>
    <row r="176" spans="2:23" hidden="1" outlineLevel="1" x14ac:dyDescent="0.35">
      <c r="B176" s="10" t="s">
        <v>1</v>
      </c>
      <c r="C176" s="16"/>
      <c r="D176" s="16">
        <v>4.0869999999999997</v>
      </c>
      <c r="E176" s="16">
        <v>11.613</v>
      </c>
      <c r="F176" s="16">
        <v>15.156000000000001</v>
      </c>
      <c r="G176" s="16">
        <v>23.3</v>
      </c>
      <c r="H176" s="16">
        <v>32.9</v>
      </c>
      <c r="I176" s="16">
        <v>43.5</v>
      </c>
      <c r="J176" s="16">
        <v>31</v>
      </c>
      <c r="K176" s="16">
        <v>37.5</v>
      </c>
      <c r="L176" s="16">
        <v>52.3</v>
      </c>
      <c r="M176" s="3">
        <f>L176+(M$218-L$218)*(L176/SUM(L$175:L$176))</f>
        <v>53.578007518796994</v>
      </c>
      <c r="N176" s="3">
        <f t="shared" ref="N176:W176" si="308">M176+(N$218-M$218)*(M176/SUM(M$175:M$176))</f>
        <v>54.030225563909774</v>
      </c>
      <c r="O176" s="3">
        <f t="shared" si="308"/>
        <v>54.491487969924812</v>
      </c>
      <c r="P176" s="3">
        <f t="shared" si="308"/>
        <v>54.961975624060152</v>
      </c>
      <c r="Q176" s="3">
        <f t="shared" si="308"/>
        <v>55.441873031278199</v>
      </c>
      <c r="R176" s="3">
        <f t="shared" si="308"/>
        <v>55.931368386640607</v>
      </c>
      <c r="S176" s="3">
        <f t="shared" si="308"/>
        <v>56.430653649110262</v>
      </c>
      <c r="T176" s="3">
        <f t="shared" si="308"/>
        <v>56.939924616829309</v>
      </c>
      <c r="U176" s="3">
        <f t="shared" si="308"/>
        <v>57.459381003902735</v>
      </c>
      <c r="V176" s="3">
        <f t="shared" si="308"/>
        <v>57.989226518717629</v>
      </c>
      <c r="W176" s="3">
        <f t="shared" si="308"/>
        <v>58.529668943828824</v>
      </c>
    </row>
    <row r="177" spans="2:23" hidden="1" outlineLevel="1" x14ac:dyDescent="0.35">
      <c r="B177" s="23" t="s">
        <v>39</v>
      </c>
      <c r="C177" s="24"/>
      <c r="D177" s="24">
        <f t="shared" ref="D177:W177" si="309">SUM(D172:D176)</f>
        <v>93.89</v>
      </c>
      <c r="E177" s="24">
        <f t="shared" si="309"/>
        <v>154.732</v>
      </c>
      <c r="F177" s="24">
        <f t="shared" si="309"/>
        <v>163.22300000000001</v>
      </c>
      <c r="G177" s="24">
        <f t="shared" si="309"/>
        <v>301.00000000000006</v>
      </c>
      <c r="H177" s="24">
        <f t="shared" si="309"/>
        <v>413.2</v>
      </c>
      <c r="I177" s="24">
        <f t="shared" si="309"/>
        <v>531.79999999999995</v>
      </c>
      <c r="J177" s="24">
        <f t="shared" si="309"/>
        <v>896.89999999999986</v>
      </c>
      <c r="K177" s="24">
        <f t="shared" si="309"/>
        <v>762.30000000000007</v>
      </c>
      <c r="L177" s="24">
        <f t="shared" si="309"/>
        <v>863.19999999999993</v>
      </c>
      <c r="M177" s="24">
        <f t="shared" si="309"/>
        <v>897.98784026035969</v>
      </c>
      <c r="N177" s="24">
        <f t="shared" ca="1" si="309"/>
        <v>995.04010976953168</v>
      </c>
      <c r="O177" s="24">
        <f t="shared" ca="1" si="309"/>
        <v>1066.5406239605977</v>
      </c>
      <c r="P177" s="24">
        <f t="shared" ca="1" si="309"/>
        <v>1169.2581725653899</v>
      </c>
      <c r="Q177" s="24">
        <f t="shared" ca="1" si="309"/>
        <v>1247.7083213440465</v>
      </c>
      <c r="R177" s="24">
        <f t="shared" ca="1" si="309"/>
        <v>1289.5298298741686</v>
      </c>
      <c r="S177" s="24">
        <f t="shared" ca="1" si="309"/>
        <v>1380.1106289078391</v>
      </c>
      <c r="T177" s="24">
        <f t="shared" ca="1" si="309"/>
        <v>1442.8090125512329</v>
      </c>
      <c r="U177" s="24">
        <f t="shared" ca="1" si="309"/>
        <v>1518.2645264726668</v>
      </c>
      <c r="V177" s="24">
        <f t="shared" ca="1" si="309"/>
        <v>1620.4915207920862</v>
      </c>
      <c r="W177" s="24">
        <f t="shared" ca="1" si="309"/>
        <v>1751.0205096834165</v>
      </c>
    </row>
    <row r="178" spans="2:23" hidden="1" outlineLevel="1" x14ac:dyDescent="0.35">
      <c r="B178" s="10" t="s">
        <v>40</v>
      </c>
      <c r="C178" s="16"/>
      <c r="D178" s="16">
        <v>12.571</v>
      </c>
      <c r="E178" s="16">
        <v>24.43</v>
      </c>
      <c r="F178" s="16">
        <v>36.466999999999999</v>
      </c>
      <c r="G178" s="16">
        <v>60.2</v>
      </c>
      <c r="H178" s="16">
        <v>84.3</v>
      </c>
      <c r="I178" s="16">
        <v>115.1</v>
      </c>
      <c r="J178" s="16">
        <v>116.5</v>
      </c>
      <c r="K178" s="16">
        <v>114.2</v>
      </c>
      <c r="L178" s="16">
        <v>156</v>
      </c>
      <c r="M178" s="3">
        <f>+M282</f>
        <v>175.14687500000002</v>
      </c>
      <c r="N178" s="3">
        <f t="shared" ref="N178:W178" si="310">+N282</f>
        <v>214.68948150000003</v>
      </c>
      <c r="O178" s="3">
        <f t="shared" si="310"/>
        <v>242.41269279500003</v>
      </c>
      <c r="P178" s="3">
        <f t="shared" si="310"/>
        <v>270.35033459135002</v>
      </c>
      <c r="Q178" s="3">
        <f t="shared" si="310"/>
        <v>298.84262192659554</v>
      </c>
      <c r="R178" s="3">
        <f t="shared" si="310"/>
        <v>326.71781744185165</v>
      </c>
      <c r="S178" s="3">
        <f t="shared" si="310"/>
        <v>349.2777702316061</v>
      </c>
      <c r="T178" s="3">
        <f t="shared" si="310"/>
        <v>367.78946702269781</v>
      </c>
      <c r="U178" s="3">
        <f t="shared" si="310"/>
        <v>387.33049070317435</v>
      </c>
      <c r="V178" s="3">
        <f t="shared" si="310"/>
        <v>407.95952434708659</v>
      </c>
      <c r="W178" s="3">
        <f t="shared" si="310"/>
        <v>429.73864795216059</v>
      </c>
    </row>
    <row r="179" spans="2:23" hidden="1" outlineLevel="1" x14ac:dyDescent="0.35">
      <c r="B179" s="10" t="s">
        <v>42</v>
      </c>
      <c r="C179" s="16"/>
      <c r="D179" s="16">
        <v>44.536999999999999</v>
      </c>
      <c r="E179" s="16">
        <v>44.536999999999999</v>
      </c>
      <c r="F179" s="16">
        <v>45.268999999999998</v>
      </c>
      <c r="G179" s="16">
        <v>45.3</v>
      </c>
      <c r="H179" s="16">
        <v>53.1</v>
      </c>
      <c r="I179" s="16">
        <v>53.1</v>
      </c>
      <c r="J179" s="16">
        <v>53.1</v>
      </c>
      <c r="K179" s="16">
        <v>53.1</v>
      </c>
      <c r="L179" s="16">
        <v>63.9</v>
      </c>
      <c r="M179" s="3">
        <f>+M295</f>
        <v>63.9</v>
      </c>
      <c r="N179" s="3">
        <f t="shared" ref="N179:W179" si="311">+N295</f>
        <v>63.9</v>
      </c>
      <c r="O179" s="3">
        <f t="shared" si="311"/>
        <v>63.9</v>
      </c>
      <c r="P179" s="3">
        <f t="shared" si="311"/>
        <v>63.9</v>
      </c>
      <c r="Q179" s="3">
        <f t="shared" si="311"/>
        <v>63.9</v>
      </c>
      <c r="R179" s="3">
        <f t="shared" si="311"/>
        <v>63.9</v>
      </c>
      <c r="S179" s="3">
        <f t="shared" si="311"/>
        <v>63.9</v>
      </c>
      <c r="T179" s="3">
        <f t="shared" si="311"/>
        <v>63.9</v>
      </c>
      <c r="U179" s="3">
        <f t="shared" si="311"/>
        <v>63.9</v>
      </c>
      <c r="V179" s="3">
        <f t="shared" si="311"/>
        <v>63.9</v>
      </c>
      <c r="W179" s="3">
        <f t="shared" si="311"/>
        <v>63.9</v>
      </c>
    </row>
    <row r="180" spans="2:23" hidden="1" outlineLevel="1" x14ac:dyDescent="0.35">
      <c r="B180" s="10" t="s">
        <v>41</v>
      </c>
      <c r="C180" s="16"/>
      <c r="D180" s="16">
        <v>122.04600000000001</v>
      </c>
      <c r="E180" s="16">
        <v>125.67700000000001</v>
      </c>
      <c r="F180" s="16">
        <v>131.91200000000001</v>
      </c>
      <c r="G180" s="16">
        <v>136.80000000000001</v>
      </c>
      <c r="H180" s="16">
        <v>155.6</v>
      </c>
      <c r="I180" s="16">
        <v>161.69999999999999</v>
      </c>
      <c r="J180" s="16">
        <v>155</v>
      </c>
      <c r="K180" s="16">
        <v>122.2</v>
      </c>
      <c r="L180" s="16">
        <v>135.1</v>
      </c>
      <c r="M180" s="3">
        <f>+M290</f>
        <v>131.19999999999999</v>
      </c>
      <c r="N180" s="3">
        <f t="shared" ref="N180:W180" si="312">+N290</f>
        <v>127.29999999999998</v>
      </c>
      <c r="O180" s="3">
        <f t="shared" si="312"/>
        <v>123.39999999999998</v>
      </c>
      <c r="P180" s="3">
        <f t="shared" si="312"/>
        <v>119.49999999999997</v>
      </c>
      <c r="Q180" s="3">
        <f t="shared" si="312"/>
        <v>115.49999999999997</v>
      </c>
      <c r="R180" s="3">
        <f t="shared" si="312"/>
        <v>115.49999999999997</v>
      </c>
      <c r="S180" s="3">
        <f t="shared" si="312"/>
        <v>115.49999999999997</v>
      </c>
      <c r="T180" s="3">
        <f t="shared" si="312"/>
        <v>115.49999999999997</v>
      </c>
      <c r="U180" s="3">
        <f t="shared" si="312"/>
        <v>115.49999999999997</v>
      </c>
      <c r="V180" s="3">
        <f t="shared" si="312"/>
        <v>115.49999999999997</v>
      </c>
      <c r="W180" s="3">
        <f t="shared" si="312"/>
        <v>115.49999999999997</v>
      </c>
    </row>
    <row r="181" spans="2:23" hidden="1" outlineLevel="1" x14ac:dyDescent="0.35">
      <c r="B181" s="10" t="s">
        <v>135</v>
      </c>
      <c r="C181" s="16"/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211.8</v>
      </c>
      <c r="J181" s="16">
        <v>233.7</v>
      </c>
      <c r="K181" s="16">
        <v>215.2</v>
      </c>
      <c r="L181" s="16">
        <v>291.8</v>
      </c>
      <c r="M181" s="3">
        <f>+M300</f>
        <v>318.08015</v>
      </c>
      <c r="N181" s="3">
        <f t="shared" ref="N181:W181" si="313">+N300</f>
        <v>392.36521750000003</v>
      </c>
      <c r="O181" s="3">
        <f t="shared" si="313"/>
        <v>455.07281497500009</v>
      </c>
      <c r="P181" s="3">
        <f t="shared" si="313"/>
        <v>518.18969876175004</v>
      </c>
      <c r="Q181" s="3">
        <f t="shared" si="313"/>
        <v>582.52408943403759</v>
      </c>
      <c r="R181" s="3">
        <f t="shared" si="313"/>
        <v>645.27869077715138</v>
      </c>
      <c r="S181" s="3">
        <f t="shared" si="313"/>
        <v>695.2469719821172</v>
      </c>
      <c r="T181" s="3">
        <f t="shared" si="313"/>
        <v>735.44686377299979</v>
      </c>
      <c r="U181" s="3">
        <f t="shared" si="313"/>
        <v>777.98300274493329</v>
      </c>
      <c r="V181" s="3">
        <f t="shared" si="313"/>
        <v>822.99177641246035</v>
      </c>
      <c r="W181" s="3">
        <f t="shared" si="313"/>
        <v>870.61756617518051</v>
      </c>
    </row>
    <row r="182" spans="2:23" hidden="1" outlineLevel="1" x14ac:dyDescent="0.35">
      <c r="B182" s="10" t="s">
        <v>27</v>
      </c>
      <c r="C182" s="16"/>
      <c r="D182" s="16">
        <v>1.7809999999999999</v>
      </c>
      <c r="E182" s="16">
        <v>3.6419999999999999</v>
      </c>
      <c r="F182" s="16">
        <v>3.9980000000000002</v>
      </c>
      <c r="G182" s="16">
        <v>3</v>
      </c>
      <c r="H182" s="16">
        <v>12.2</v>
      </c>
      <c r="I182" s="16">
        <v>40.799999999999997</v>
      </c>
      <c r="J182" s="16">
        <v>46.9</v>
      </c>
      <c r="K182" s="16">
        <v>53.2</v>
      </c>
      <c r="L182" s="16">
        <v>67.5</v>
      </c>
      <c r="M182" s="3">
        <f t="shared" ref="M182:U182" si="314">+L182</f>
        <v>67.5</v>
      </c>
      <c r="N182" s="3">
        <f t="shared" si="314"/>
        <v>67.5</v>
      </c>
      <c r="O182" s="3">
        <f t="shared" si="314"/>
        <v>67.5</v>
      </c>
      <c r="P182" s="3">
        <f t="shared" si="314"/>
        <v>67.5</v>
      </c>
      <c r="Q182" s="3">
        <f t="shared" si="314"/>
        <v>67.5</v>
      </c>
      <c r="R182" s="3">
        <f t="shared" si="314"/>
        <v>67.5</v>
      </c>
      <c r="S182" s="3">
        <f t="shared" si="314"/>
        <v>67.5</v>
      </c>
      <c r="T182" s="3">
        <f t="shared" si="314"/>
        <v>67.5</v>
      </c>
      <c r="U182" s="3">
        <f t="shared" si="314"/>
        <v>67.5</v>
      </c>
      <c r="V182" s="3">
        <f t="shared" ref="V182:V183" si="315">+U182</f>
        <v>67.5</v>
      </c>
      <c r="W182" s="3">
        <f t="shared" ref="W182:W183" si="316">+V182</f>
        <v>67.5</v>
      </c>
    </row>
    <row r="183" spans="2:23" hidden="1" outlineLevel="1" x14ac:dyDescent="0.35">
      <c r="B183" s="10" t="s">
        <v>1</v>
      </c>
      <c r="C183" s="16"/>
      <c r="D183" s="16">
        <v>0</v>
      </c>
      <c r="E183" s="16">
        <v>0</v>
      </c>
      <c r="F183" s="16">
        <v>0</v>
      </c>
      <c r="G183" s="16">
        <v>2.1</v>
      </c>
      <c r="H183" s="16">
        <v>7</v>
      </c>
      <c r="I183" s="16">
        <v>6</v>
      </c>
      <c r="J183" s="16">
        <v>5.0999999999999996</v>
      </c>
      <c r="K183" s="16">
        <v>20.399999999999999</v>
      </c>
      <c r="L183" s="16">
        <v>12.5</v>
      </c>
      <c r="M183" s="3">
        <f t="shared" ref="M183:U183" si="317">+L183</f>
        <v>12.5</v>
      </c>
      <c r="N183" s="3">
        <f t="shared" si="317"/>
        <v>12.5</v>
      </c>
      <c r="O183" s="3">
        <f t="shared" si="317"/>
        <v>12.5</v>
      </c>
      <c r="P183" s="3">
        <f t="shared" si="317"/>
        <v>12.5</v>
      </c>
      <c r="Q183" s="3">
        <f t="shared" si="317"/>
        <v>12.5</v>
      </c>
      <c r="R183" s="3">
        <f t="shared" si="317"/>
        <v>12.5</v>
      </c>
      <c r="S183" s="3">
        <f t="shared" si="317"/>
        <v>12.5</v>
      </c>
      <c r="T183" s="3">
        <f t="shared" si="317"/>
        <v>12.5</v>
      </c>
      <c r="U183" s="3">
        <f t="shared" si="317"/>
        <v>12.5</v>
      </c>
      <c r="V183" s="3">
        <f t="shared" si="315"/>
        <v>12.5</v>
      </c>
      <c r="W183" s="3">
        <f t="shared" si="316"/>
        <v>12.5</v>
      </c>
    </row>
    <row r="184" spans="2:23" hidden="1" outlineLevel="1" x14ac:dyDescent="0.35">
      <c r="B184" s="23" t="s">
        <v>43</v>
      </c>
      <c r="C184" s="24"/>
      <c r="D184" s="24">
        <f t="shared" ref="D184:U184" si="318">SUM(D177:D183)</f>
        <v>274.82499999999999</v>
      </c>
      <c r="E184" s="24">
        <f t="shared" si="318"/>
        <v>353.01800000000003</v>
      </c>
      <c r="F184" s="24">
        <f t="shared" si="318"/>
        <v>380.86899999999997</v>
      </c>
      <c r="G184" s="24">
        <f t="shared" si="318"/>
        <v>548.40000000000009</v>
      </c>
      <c r="H184" s="24">
        <f t="shared" si="318"/>
        <v>725.40000000000009</v>
      </c>
      <c r="I184" s="24">
        <f t="shared" si="318"/>
        <v>1120.3</v>
      </c>
      <c r="J184" s="24">
        <f t="shared" si="318"/>
        <v>1507.1999999999998</v>
      </c>
      <c r="K184" s="24">
        <f t="shared" si="318"/>
        <v>1340.6000000000004</v>
      </c>
      <c r="L184" s="24">
        <f t="shared" ref="L184" si="319">SUM(L177:L183)</f>
        <v>1589.9999999999998</v>
      </c>
      <c r="M184" s="24">
        <f t="shared" si="318"/>
        <v>1666.31486526036</v>
      </c>
      <c r="N184" s="24">
        <f t="shared" ca="1" si="318"/>
        <v>1873.2948087695318</v>
      </c>
      <c r="O184" s="24">
        <f t="shared" ca="1" si="318"/>
        <v>2031.326131730598</v>
      </c>
      <c r="P184" s="24">
        <f t="shared" ca="1" si="318"/>
        <v>2221.1982059184902</v>
      </c>
      <c r="Q184" s="24">
        <f t="shared" ca="1" si="318"/>
        <v>2388.4750327046795</v>
      </c>
      <c r="R184" s="24">
        <f t="shared" ca="1" si="318"/>
        <v>2520.9263380931716</v>
      </c>
      <c r="S184" s="24">
        <f t="shared" ca="1" si="318"/>
        <v>2684.0353711215625</v>
      </c>
      <c r="T184" s="24">
        <f t="shared" ca="1" si="318"/>
        <v>2805.4453433469307</v>
      </c>
      <c r="U184" s="24">
        <f t="shared" ca="1" si="318"/>
        <v>2942.9780199207744</v>
      </c>
      <c r="V184" s="24">
        <f t="shared" ref="V184:W184" ca="1" si="320">SUM(V177:V183)</f>
        <v>3110.8428215516333</v>
      </c>
      <c r="W184" s="24">
        <f t="shared" ca="1" si="320"/>
        <v>3310.7767238107576</v>
      </c>
    </row>
    <row r="185" spans="2:23" hidden="1" outlineLevel="1" x14ac:dyDescent="0.35"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2:23" hidden="1" outlineLevel="1" x14ac:dyDescent="0.35">
      <c r="B186" s="10" t="s">
        <v>44</v>
      </c>
      <c r="C186" s="16"/>
      <c r="D186" s="16">
        <v>23.369</v>
      </c>
      <c r="E186" s="16">
        <v>38.451000000000001</v>
      </c>
      <c r="F186" s="16">
        <v>58.222999999999999</v>
      </c>
      <c r="G186" s="16">
        <v>109.6</v>
      </c>
      <c r="H186" s="16">
        <v>110.4</v>
      </c>
      <c r="I186" s="16">
        <v>144.4</v>
      </c>
      <c r="J186" s="16">
        <v>177.8</v>
      </c>
      <c r="K186" s="16">
        <v>176.2</v>
      </c>
      <c r="L186" s="16">
        <v>195.6</v>
      </c>
      <c r="M186" s="3">
        <f>+M216/365*M$118</f>
        <v>211.1359589041096</v>
      </c>
      <c r="N186" s="3">
        <f t="shared" ref="N186:W186" si="321">+N216/365*N$118</f>
        <v>248.84976780821918</v>
      </c>
      <c r="O186" s="3">
        <f t="shared" si="321"/>
        <v>280.98415392465756</v>
      </c>
      <c r="P186" s="3">
        <f t="shared" si="321"/>
        <v>313.36708962116438</v>
      </c>
      <c r="Q186" s="3">
        <f t="shared" si="321"/>
        <v>346.39292320258704</v>
      </c>
      <c r="R186" s="3">
        <f t="shared" si="321"/>
        <v>378.70347648686698</v>
      </c>
      <c r="S186" s="3">
        <f t="shared" si="321"/>
        <v>404.85305295549705</v>
      </c>
      <c r="T186" s="3">
        <f t="shared" si="321"/>
        <v>426.31023574812173</v>
      </c>
      <c r="U186" s="3">
        <f t="shared" si="321"/>
        <v>448.96052663170889</v>
      </c>
      <c r="V186" s="3">
        <f t="shared" si="321"/>
        <v>472.87194602928895</v>
      </c>
      <c r="W186" s="3">
        <f t="shared" si="321"/>
        <v>498.11645178859499</v>
      </c>
    </row>
    <row r="187" spans="2:23" hidden="1" outlineLevel="1" x14ac:dyDescent="0.35">
      <c r="B187" s="10" t="s">
        <v>208</v>
      </c>
      <c r="C187" s="16"/>
      <c r="D187" s="16">
        <v>4.08</v>
      </c>
      <c r="E187" s="16">
        <v>3.125</v>
      </c>
      <c r="F187" s="16">
        <v>6.0460000000000003</v>
      </c>
      <c r="G187" s="16">
        <v>6.3</v>
      </c>
      <c r="H187" s="16">
        <v>8.1</v>
      </c>
      <c r="I187" s="16">
        <v>15.6</v>
      </c>
      <c r="J187" s="16">
        <v>20</v>
      </c>
      <c r="K187" s="16">
        <v>18.5</v>
      </c>
      <c r="L187" s="16">
        <v>21.6</v>
      </c>
      <c r="M187" s="3">
        <f t="shared" ref="M187:W187" si="322">+M217*M118</f>
        <v>26.622325000000004</v>
      </c>
      <c r="N187" s="3">
        <f t="shared" si="322"/>
        <v>31.377693450000002</v>
      </c>
      <c r="O187" s="3">
        <f t="shared" si="322"/>
        <v>35.4295474085</v>
      </c>
      <c r="P187" s="3">
        <f t="shared" si="322"/>
        <v>39.512741209505002</v>
      </c>
      <c r="Q187" s="3">
        <f t="shared" si="322"/>
        <v>43.676998589271655</v>
      </c>
      <c r="R187" s="3">
        <f t="shared" si="322"/>
        <v>47.751065626116777</v>
      </c>
      <c r="S187" s="3">
        <f t="shared" si="322"/>
        <v>51.048289495388588</v>
      </c>
      <c r="T187" s="3">
        <f t="shared" si="322"/>
        <v>53.753845180240447</v>
      </c>
      <c r="U187" s="3">
        <f t="shared" si="322"/>
        <v>56.609840948925481</v>
      </c>
      <c r="V187" s="3">
        <f t="shared" si="322"/>
        <v>59.624853558420348</v>
      </c>
      <c r="W187" s="3">
        <f t="shared" si="322"/>
        <v>62.807956239161932</v>
      </c>
    </row>
    <row r="188" spans="2:23" hidden="1" outlineLevel="1" x14ac:dyDescent="0.35">
      <c r="B188" s="10" t="s">
        <v>164</v>
      </c>
      <c r="C188" s="16"/>
      <c r="D188" s="16">
        <v>0.39800000000000002</v>
      </c>
      <c r="E188" s="16">
        <v>7.1550000000000002</v>
      </c>
      <c r="F188" s="16">
        <v>0</v>
      </c>
      <c r="G188" s="16">
        <v>17.7</v>
      </c>
      <c r="H188" s="16">
        <v>18.100000000000001</v>
      </c>
      <c r="I188" s="16">
        <v>13</v>
      </c>
      <c r="J188" s="16">
        <v>19.100000000000001</v>
      </c>
      <c r="K188" s="16">
        <v>24.5</v>
      </c>
      <c r="L188" s="16">
        <v>31.5</v>
      </c>
      <c r="M188" s="3">
        <f t="shared" ref="M188" si="323">+L188</f>
        <v>31.5</v>
      </c>
      <c r="N188" s="3">
        <f t="shared" ref="N188:N190" si="324">+M188</f>
        <v>31.5</v>
      </c>
      <c r="O188" s="3">
        <f t="shared" ref="O188:O190" si="325">+N188</f>
        <v>31.5</v>
      </c>
      <c r="P188" s="3">
        <f t="shared" ref="P188:P190" si="326">+O188</f>
        <v>31.5</v>
      </c>
      <c r="Q188" s="3">
        <f t="shared" ref="Q188:Q190" si="327">+P188</f>
        <v>31.5</v>
      </c>
      <c r="R188" s="3">
        <f t="shared" ref="R188:R190" si="328">+Q188</f>
        <v>31.5</v>
      </c>
      <c r="S188" s="3">
        <f t="shared" ref="S188:S190" si="329">+R188</f>
        <v>31.5</v>
      </c>
      <c r="T188" s="3">
        <f t="shared" ref="T188:T190" si="330">+S188</f>
        <v>31.5</v>
      </c>
      <c r="U188" s="3">
        <f t="shared" ref="U188:U190" si="331">+T188</f>
        <v>31.5</v>
      </c>
      <c r="V188" s="3">
        <f t="shared" ref="V188:V190" si="332">+U188</f>
        <v>31.5</v>
      </c>
      <c r="W188" s="3">
        <f t="shared" ref="W188:W190" si="333">+V188</f>
        <v>31.5</v>
      </c>
    </row>
    <row r="189" spans="2:23" hidden="1" outlineLevel="1" x14ac:dyDescent="0.35">
      <c r="B189" s="10" t="s">
        <v>163</v>
      </c>
      <c r="C189" s="96"/>
      <c r="D189" s="96">
        <v>0</v>
      </c>
      <c r="E189" s="96">
        <v>0</v>
      </c>
      <c r="F189" s="96">
        <v>0</v>
      </c>
      <c r="G189" s="16">
        <v>0</v>
      </c>
      <c r="H189" s="16">
        <v>0</v>
      </c>
      <c r="I189" s="16">
        <v>35.9</v>
      </c>
      <c r="J189" s="16">
        <v>45.2</v>
      </c>
      <c r="K189" s="16">
        <v>58.5</v>
      </c>
      <c r="L189" s="16">
        <v>76.099999999999994</v>
      </c>
      <c r="M189" s="3">
        <f>+L189</f>
        <v>76.099999999999994</v>
      </c>
      <c r="N189" s="3">
        <f t="shared" si="324"/>
        <v>76.099999999999994</v>
      </c>
      <c r="O189" s="3">
        <f t="shared" si="325"/>
        <v>76.099999999999994</v>
      </c>
      <c r="P189" s="3">
        <f t="shared" si="326"/>
        <v>76.099999999999994</v>
      </c>
      <c r="Q189" s="3">
        <f t="shared" si="327"/>
        <v>76.099999999999994</v>
      </c>
      <c r="R189" s="3">
        <f t="shared" si="328"/>
        <v>76.099999999999994</v>
      </c>
      <c r="S189" s="3">
        <f t="shared" si="329"/>
        <v>76.099999999999994</v>
      </c>
      <c r="T189" s="3">
        <f t="shared" si="330"/>
        <v>76.099999999999994</v>
      </c>
      <c r="U189" s="3">
        <f t="shared" si="331"/>
        <v>76.099999999999994</v>
      </c>
      <c r="V189" s="3">
        <f t="shared" si="332"/>
        <v>76.099999999999994</v>
      </c>
      <c r="W189" s="3">
        <f t="shared" si="333"/>
        <v>76.099999999999994</v>
      </c>
    </row>
    <row r="190" spans="2:23" hidden="1" outlineLevel="1" x14ac:dyDescent="0.35">
      <c r="B190" s="10" t="s">
        <v>136</v>
      </c>
      <c r="C190" s="16"/>
      <c r="D190" s="16">
        <v>1.25</v>
      </c>
      <c r="E190" s="16">
        <v>1.25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3.8</v>
      </c>
      <c r="L190" s="16">
        <v>27.6</v>
      </c>
      <c r="M190" s="3">
        <f>+L190</f>
        <v>27.6</v>
      </c>
      <c r="N190" s="3">
        <f t="shared" si="324"/>
        <v>27.6</v>
      </c>
      <c r="O190" s="3">
        <f t="shared" si="325"/>
        <v>27.6</v>
      </c>
      <c r="P190" s="3">
        <f t="shared" si="326"/>
        <v>27.6</v>
      </c>
      <c r="Q190" s="3">
        <f t="shared" si="327"/>
        <v>27.6</v>
      </c>
      <c r="R190" s="3">
        <f t="shared" si="328"/>
        <v>27.6</v>
      </c>
      <c r="S190" s="3">
        <f t="shared" si="329"/>
        <v>27.6</v>
      </c>
      <c r="T190" s="3">
        <f t="shared" si="330"/>
        <v>27.6</v>
      </c>
      <c r="U190" s="3">
        <f t="shared" si="331"/>
        <v>27.6</v>
      </c>
      <c r="V190" s="3">
        <f t="shared" si="332"/>
        <v>27.6</v>
      </c>
      <c r="W190" s="3">
        <f t="shared" si="333"/>
        <v>27.6</v>
      </c>
    </row>
    <row r="191" spans="2:23" hidden="1" outlineLevel="1" x14ac:dyDescent="0.35">
      <c r="B191" s="10" t="s">
        <v>1</v>
      </c>
      <c r="C191" s="16"/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3">
        <f t="shared" ref="M191" si="334">+L191</f>
        <v>0</v>
      </c>
      <c r="N191" s="3">
        <f t="shared" ref="N191" si="335">+M191</f>
        <v>0</v>
      </c>
      <c r="O191" s="3">
        <f t="shared" ref="O191" si="336">+N191</f>
        <v>0</v>
      </c>
      <c r="P191" s="3">
        <f t="shared" ref="P191" si="337">+O191</f>
        <v>0</v>
      </c>
      <c r="Q191" s="3">
        <f t="shared" ref="Q191" si="338">+P191</f>
        <v>0</v>
      </c>
      <c r="R191" s="3">
        <f t="shared" ref="R191" si="339">+Q191</f>
        <v>0</v>
      </c>
      <c r="S191" s="3">
        <f t="shared" ref="S191" si="340">+R191</f>
        <v>0</v>
      </c>
      <c r="T191" s="3">
        <f t="shared" ref="T191" si="341">+S191</f>
        <v>0</v>
      </c>
      <c r="U191" s="3">
        <f t="shared" ref="U191" si="342">+T191</f>
        <v>0</v>
      </c>
      <c r="V191" s="3">
        <f t="shared" ref="V191" si="343">+U191</f>
        <v>0</v>
      </c>
      <c r="W191" s="3">
        <f t="shared" ref="W191" si="344">+V191</f>
        <v>0</v>
      </c>
    </row>
    <row r="192" spans="2:23" hidden="1" outlineLevel="1" x14ac:dyDescent="0.35">
      <c r="B192" s="23" t="s">
        <v>45</v>
      </c>
      <c r="C192" s="24"/>
      <c r="D192" s="24">
        <f t="shared" ref="D192:W192" si="345">SUM(D186:D191)</f>
        <v>29.096999999999998</v>
      </c>
      <c r="E192" s="24">
        <f t="shared" si="345"/>
        <v>49.981000000000002</v>
      </c>
      <c r="F192" s="24">
        <f t="shared" si="345"/>
        <v>64.269000000000005</v>
      </c>
      <c r="G192" s="24">
        <f t="shared" si="345"/>
        <v>133.6</v>
      </c>
      <c r="H192" s="24">
        <f t="shared" si="345"/>
        <v>136.6</v>
      </c>
      <c r="I192" s="24">
        <f t="shared" si="345"/>
        <v>208.9</v>
      </c>
      <c r="J192" s="24">
        <f t="shared" si="345"/>
        <v>262.10000000000002</v>
      </c>
      <c r="K192" s="24">
        <f t="shared" si="345"/>
        <v>281.5</v>
      </c>
      <c r="L192" s="24">
        <f t="shared" si="345"/>
        <v>352.4</v>
      </c>
      <c r="M192" s="24">
        <f t="shared" si="345"/>
        <v>372.95828390410963</v>
      </c>
      <c r="N192" s="24">
        <f t="shared" si="345"/>
        <v>415.42746125821918</v>
      </c>
      <c r="O192" s="24">
        <f t="shared" si="345"/>
        <v>451.61370133315756</v>
      </c>
      <c r="P192" s="24">
        <f t="shared" si="345"/>
        <v>488.07983083066938</v>
      </c>
      <c r="Q192" s="24">
        <f t="shared" si="345"/>
        <v>525.26992179185868</v>
      </c>
      <c r="R192" s="24">
        <f t="shared" si="345"/>
        <v>561.65454211298379</v>
      </c>
      <c r="S192" s="24">
        <f t="shared" si="345"/>
        <v>591.10134245088568</v>
      </c>
      <c r="T192" s="24">
        <f t="shared" si="345"/>
        <v>615.2640809283622</v>
      </c>
      <c r="U192" s="24">
        <f t="shared" si="345"/>
        <v>640.77036758063446</v>
      </c>
      <c r="V192" s="24">
        <f t="shared" si="345"/>
        <v>667.69679958770939</v>
      </c>
      <c r="W192" s="24">
        <f t="shared" si="345"/>
        <v>696.124408027757</v>
      </c>
    </row>
    <row r="193" spans="2:23" hidden="1" outlineLevel="1" x14ac:dyDescent="0.35">
      <c r="B193" s="10" t="s">
        <v>137</v>
      </c>
      <c r="C193" s="16"/>
      <c r="D193" s="16">
        <f>82.342+27.791</f>
        <v>110.133</v>
      </c>
      <c r="E193" s="16">
        <f>52.944+85.306</f>
        <v>138.25</v>
      </c>
      <c r="F193" s="16">
        <f>139.447+6.642</f>
        <v>146.089</v>
      </c>
      <c r="G193" s="16">
        <v>137.1</v>
      </c>
      <c r="H193" s="16">
        <v>145.19999999999999</v>
      </c>
      <c r="I193" s="16">
        <v>158.1</v>
      </c>
      <c r="J193" s="16">
        <v>367.8</v>
      </c>
      <c r="K193" s="16">
        <v>366.2</v>
      </c>
      <c r="L193" s="16">
        <v>391.6</v>
      </c>
      <c r="M193" s="3">
        <f>+M228-M190</f>
        <v>402.34318250000007</v>
      </c>
      <c r="N193" s="3">
        <f t="shared" ref="N193:W193" ca="1" si="346">+N228-N190</f>
        <v>455.24318909999994</v>
      </c>
      <c r="O193" s="3">
        <f t="shared" ca="1" si="346"/>
        <v>471.19099702999983</v>
      </c>
      <c r="P193" s="3">
        <f t="shared" ca="1" si="346"/>
        <v>508.35250539252729</v>
      </c>
      <c r="Q193" s="3">
        <f t="shared" ca="1" si="346"/>
        <v>523.03408962838341</v>
      </c>
      <c r="R193" s="3">
        <f t="shared" ca="1" si="346"/>
        <v>511.46631177576558</v>
      </c>
      <c r="S193" s="3">
        <f t="shared" ca="1" si="346"/>
        <v>565.56923509217927</v>
      </c>
      <c r="T193" s="3">
        <f t="shared" ca="1" si="346"/>
        <v>612.02825231753138</v>
      </c>
      <c r="U193" s="3">
        <f t="shared" ca="1" si="346"/>
        <v>647.85655902509995</v>
      </c>
      <c r="V193" s="3">
        <f t="shared" ca="1" si="346"/>
        <v>685.73379187623175</v>
      </c>
      <c r="W193" s="3">
        <f t="shared" ca="1" si="346"/>
        <v>725.77856507747617</v>
      </c>
    </row>
    <row r="194" spans="2:23" hidden="1" outlineLevel="1" x14ac:dyDescent="0.35">
      <c r="B194" s="10" t="s">
        <v>62</v>
      </c>
      <c r="C194" s="16"/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192</v>
      </c>
      <c r="J194" s="16">
        <v>209.6</v>
      </c>
      <c r="K194" s="16">
        <v>192.2</v>
      </c>
      <c r="L194" s="16">
        <v>258.7</v>
      </c>
      <c r="M194" s="3">
        <f>+L194+(M181-L181)</f>
        <v>284.98014999999998</v>
      </c>
      <c r="N194" s="3">
        <f t="shared" ref="N194:W194" si="347">+M194+(N181-M181)</f>
        <v>359.26521750000001</v>
      </c>
      <c r="O194" s="3">
        <f t="shared" si="347"/>
        <v>421.97281497500006</v>
      </c>
      <c r="P194" s="3">
        <f t="shared" si="347"/>
        <v>485.08969876175001</v>
      </c>
      <c r="Q194" s="3">
        <f t="shared" si="347"/>
        <v>549.42408943403757</v>
      </c>
      <c r="R194" s="3">
        <f t="shared" si="347"/>
        <v>612.17869077715136</v>
      </c>
      <c r="S194" s="3">
        <f t="shared" si="347"/>
        <v>662.14697198211718</v>
      </c>
      <c r="T194" s="3">
        <f t="shared" si="347"/>
        <v>702.34686377299977</v>
      </c>
      <c r="U194" s="3">
        <f t="shared" si="347"/>
        <v>744.88300274493326</v>
      </c>
      <c r="V194" s="3">
        <f t="shared" si="347"/>
        <v>789.89177641246033</v>
      </c>
      <c r="W194" s="3">
        <f t="shared" si="347"/>
        <v>837.51756617518049</v>
      </c>
    </row>
    <row r="195" spans="2:23" hidden="1" outlineLevel="1" x14ac:dyDescent="0.35">
      <c r="B195" s="10" t="s">
        <v>208</v>
      </c>
      <c r="C195" s="16"/>
      <c r="D195" s="16">
        <v>6.2110000000000003</v>
      </c>
      <c r="E195" s="16">
        <v>8.5540000000000003</v>
      </c>
      <c r="F195" s="16">
        <v>9.5259999999999998</v>
      </c>
      <c r="G195" s="16">
        <v>10.8</v>
      </c>
      <c r="H195" s="16">
        <v>14.7</v>
      </c>
      <c r="I195" s="16">
        <v>21.4</v>
      </c>
      <c r="J195" s="16">
        <v>25.6</v>
      </c>
      <c r="K195" s="16">
        <v>31.3</v>
      </c>
      <c r="L195" s="16">
        <v>36.5</v>
      </c>
      <c r="M195" s="3">
        <f>+L195</f>
        <v>36.5</v>
      </c>
      <c r="N195" s="3">
        <f t="shared" ref="N195:W195" si="348">+M195</f>
        <v>36.5</v>
      </c>
      <c r="O195" s="3">
        <f t="shared" si="348"/>
        <v>36.5</v>
      </c>
      <c r="P195" s="3">
        <f t="shared" si="348"/>
        <v>36.5</v>
      </c>
      <c r="Q195" s="3">
        <f t="shared" si="348"/>
        <v>36.5</v>
      </c>
      <c r="R195" s="3">
        <f t="shared" si="348"/>
        <v>36.5</v>
      </c>
      <c r="S195" s="3">
        <f t="shared" si="348"/>
        <v>36.5</v>
      </c>
      <c r="T195" s="3">
        <f t="shared" si="348"/>
        <v>36.5</v>
      </c>
      <c r="U195" s="3">
        <f t="shared" si="348"/>
        <v>36.5</v>
      </c>
      <c r="V195" s="3">
        <f t="shared" si="348"/>
        <v>36.5</v>
      </c>
      <c r="W195" s="3">
        <f t="shared" si="348"/>
        <v>36.5</v>
      </c>
    </row>
    <row r="196" spans="2:23" hidden="1" outlineLevel="1" x14ac:dyDescent="0.35">
      <c r="B196" s="10" t="s">
        <v>138</v>
      </c>
      <c r="C196" s="16"/>
      <c r="D196" s="16">
        <v>14.951000000000001</v>
      </c>
      <c r="E196" s="16">
        <v>12.769</v>
      </c>
      <c r="F196" s="16">
        <v>10.888</v>
      </c>
      <c r="G196" s="16">
        <v>13.3</v>
      </c>
      <c r="H196" s="16">
        <v>16.7</v>
      </c>
      <c r="I196" s="16">
        <v>15.1</v>
      </c>
      <c r="J196" s="16">
        <v>21.6</v>
      </c>
      <c r="K196" s="16">
        <v>15.8</v>
      </c>
      <c r="L196" s="16">
        <v>16.399999999999999</v>
      </c>
      <c r="M196" s="3">
        <f t="shared" ref="M196:W196" si="349">+L196+M149</f>
        <v>16.399999999999999</v>
      </c>
      <c r="N196" s="3">
        <f t="shared" ca="1" si="349"/>
        <v>16.399999999999999</v>
      </c>
      <c r="O196" s="3">
        <f t="shared" ca="1" si="349"/>
        <v>16.399999999999999</v>
      </c>
      <c r="P196" s="3">
        <f t="shared" ca="1" si="349"/>
        <v>16.399999999999999</v>
      </c>
      <c r="Q196" s="3">
        <f t="shared" ca="1" si="349"/>
        <v>16.399999999999999</v>
      </c>
      <c r="R196" s="3">
        <f t="shared" ca="1" si="349"/>
        <v>16.399999999999999</v>
      </c>
      <c r="S196" s="3">
        <f t="shared" ca="1" si="349"/>
        <v>16.399999999999999</v>
      </c>
      <c r="T196" s="3">
        <f t="shared" ca="1" si="349"/>
        <v>16.399999999999999</v>
      </c>
      <c r="U196" s="3">
        <f t="shared" ca="1" si="349"/>
        <v>16.399999999999999</v>
      </c>
      <c r="V196" s="3">
        <f t="shared" ca="1" si="349"/>
        <v>16.399999999999999</v>
      </c>
      <c r="W196" s="3">
        <f t="shared" ca="1" si="349"/>
        <v>16.399999999999999</v>
      </c>
    </row>
    <row r="197" spans="2:23" hidden="1" outlineLevel="1" x14ac:dyDescent="0.35">
      <c r="B197" s="10" t="s">
        <v>1</v>
      </c>
      <c r="C197" s="16"/>
      <c r="D197" s="16">
        <v>0</v>
      </c>
      <c r="E197" s="16">
        <v>0.76200000000000001</v>
      </c>
      <c r="F197" s="16">
        <v>3.9289999999999998</v>
      </c>
      <c r="G197" s="16">
        <v>10</v>
      </c>
      <c r="H197" s="16">
        <v>13.1</v>
      </c>
      <c r="I197" s="16">
        <v>4.5999999999999996</v>
      </c>
      <c r="J197" s="16">
        <v>20.399999999999999</v>
      </c>
      <c r="K197" s="16">
        <v>25.7</v>
      </c>
      <c r="L197" s="16">
        <v>56.9</v>
      </c>
      <c r="M197" s="3">
        <f t="shared" ref="M197:U197" si="350">+L197</f>
        <v>56.9</v>
      </c>
      <c r="N197" s="3">
        <f t="shared" si="350"/>
        <v>56.9</v>
      </c>
      <c r="O197" s="3">
        <f t="shared" si="350"/>
        <v>56.9</v>
      </c>
      <c r="P197" s="3">
        <f t="shared" si="350"/>
        <v>56.9</v>
      </c>
      <c r="Q197" s="3">
        <f t="shared" si="350"/>
        <v>56.9</v>
      </c>
      <c r="R197" s="3">
        <f t="shared" si="350"/>
        <v>56.9</v>
      </c>
      <c r="S197" s="3">
        <f t="shared" si="350"/>
        <v>56.9</v>
      </c>
      <c r="T197" s="3">
        <f t="shared" si="350"/>
        <v>56.9</v>
      </c>
      <c r="U197" s="3">
        <f t="shared" si="350"/>
        <v>56.9</v>
      </c>
      <c r="V197" s="3">
        <f t="shared" ref="V197" si="351">+U197</f>
        <v>56.9</v>
      </c>
      <c r="W197" s="3">
        <f t="shared" ref="W197" si="352">+V197</f>
        <v>56.9</v>
      </c>
    </row>
    <row r="198" spans="2:23" hidden="1" outlineLevel="1" x14ac:dyDescent="0.35">
      <c r="B198" s="23" t="s">
        <v>46</v>
      </c>
      <c r="C198" s="24"/>
      <c r="D198" s="24">
        <f t="shared" ref="D198:K198" si="353">SUM(D192:D197)</f>
        <v>160.392</v>
      </c>
      <c r="E198" s="24">
        <f t="shared" si="353"/>
        <v>210.316</v>
      </c>
      <c r="F198" s="24">
        <f t="shared" si="353"/>
        <v>234.70100000000002</v>
      </c>
      <c r="G198" s="24">
        <f t="shared" si="353"/>
        <v>304.8</v>
      </c>
      <c r="H198" s="24">
        <f t="shared" si="353"/>
        <v>326.29999999999995</v>
      </c>
      <c r="I198" s="24">
        <f t="shared" si="353"/>
        <v>600.1</v>
      </c>
      <c r="J198" s="24">
        <f t="shared" si="353"/>
        <v>907.10000000000014</v>
      </c>
      <c r="K198" s="24">
        <f t="shared" si="353"/>
        <v>912.7</v>
      </c>
      <c r="L198" s="24">
        <f t="shared" ref="L198" si="354">SUM(L192:L197)</f>
        <v>1112.5000000000002</v>
      </c>
      <c r="M198" s="24">
        <f t="shared" ref="M198:U198" si="355">SUM(M192:M197)</f>
        <v>1170.0816164041098</v>
      </c>
      <c r="N198" s="24">
        <f t="shared" ca="1" si="355"/>
        <v>1339.7358678582193</v>
      </c>
      <c r="O198" s="24">
        <f t="shared" ca="1" si="355"/>
        <v>1454.5775133381576</v>
      </c>
      <c r="P198" s="24">
        <f t="shared" ca="1" si="355"/>
        <v>1591.3220349849469</v>
      </c>
      <c r="Q198" s="24">
        <f t="shared" ca="1" si="355"/>
        <v>1707.52810085428</v>
      </c>
      <c r="R198" s="24">
        <f t="shared" ca="1" si="355"/>
        <v>1795.099544665901</v>
      </c>
      <c r="S198" s="24">
        <f t="shared" ca="1" si="355"/>
        <v>1928.6175495251823</v>
      </c>
      <c r="T198" s="24">
        <f t="shared" ca="1" si="355"/>
        <v>2039.4391970188935</v>
      </c>
      <c r="U198" s="24">
        <f t="shared" ca="1" si="355"/>
        <v>2143.3099293506675</v>
      </c>
      <c r="V198" s="24">
        <f t="shared" ref="V198:W198" ca="1" si="356">SUM(V192:V197)</f>
        <v>2253.1223678764018</v>
      </c>
      <c r="W198" s="24">
        <f t="shared" ca="1" si="356"/>
        <v>2369.220539280414</v>
      </c>
    </row>
    <row r="199" spans="2:23" hidden="1" outlineLevel="1" x14ac:dyDescent="0.35">
      <c r="B199" s="10" t="s">
        <v>165</v>
      </c>
      <c r="C199" s="16"/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8</v>
      </c>
      <c r="M199" s="3">
        <f t="shared" ref="M199:U199" si="357">+L199</f>
        <v>8</v>
      </c>
      <c r="N199" s="3">
        <f t="shared" si="357"/>
        <v>8</v>
      </c>
      <c r="O199" s="3">
        <f t="shared" si="357"/>
        <v>8</v>
      </c>
      <c r="P199" s="3">
        <f t="shared" si="357"/>
        <v>8</v>
      </c>
      <c r="Q199" s="3">
        <f t="shared" si="357"/>
        <v>8</v>
      </c>
      <c r="R199" s="3">
        <f t="shared" si="357"/>
        <v>8</v>
      </c>
      <c r="S199" s="3">
        <f t="shared" si="357"/>
        <v>8</v>
      </c>
      <c r="T199" s="3">
        <f t="shared" si="357"/>
        <v>8</v>
      </c>
      <c r="U199" s="3">
        <f t="shared" si="357"/>
        <v>8</v>
      </c>
      <c r="V199" s="3">
        <f t="shared" ref="V199" si="358">+U199</f>
        <v>8</v>
      </c>
      <c r="W199" s="3">
        <f t="shared" ref="W199" si="359">+V199</f>
        <v>8</v>
      </c>
    </row>
    <row r="200" spans="2:23" hidden="1" outlineLevel="1" x14ac:dyDescent="0.35">
      <c r="B200" s="10" t="s">
        <v>31</v>
      </c>
      <c r="C200" s="16"/>
      <c r="D200" s="16">
        <v>114.43300000000001</v>
      </c>
      <c r="E200" s="16">
        <v>142.702</v>
      </c>
      <c r="F200" s="16">
        <v>146.16800000000001</v>
      </c>
      <c r="G200" s="16">
        <v>243.6</v>
      </c>
      <c r="H200" s="16">
        <v>399.1</v>
      </c>
      <c r="I200" s="16">
        <v>520.20000000000005</v>
      </c>
      <c r="J200" s="16">
        <v>600.1</v>
      </c>
      <c r="K200" s="16">
        <v>427.9</v>
      </c>
      <c r="L200" s="16">
        <v>469.5</v>
      </c>
      <c r="M200" s="12">
        <f t="shared" ref="M200:W200" si="360">+L200+M146+M162</f>
        <v>488.23324885625004</v>
      </c>
      <c r="N200" s="12">
        <f t="shared" ca="1" si="360"/>
        <v>525.55894091131245</v>
      </c>
      <c r="O200" s="12">
        <f t="shared" ca="1" si="360"/>
        <v>568.74861839244045</v>
      </c>
      <c r="P200" s="12">
        <f t="shared" ca="1" si="360"/>
        <v>621.87617093354334</v>
      </c>
      <c r="Q200" s="12">
        <f t="shared" ca="1" si="360"/>
        <v>672.94693185039978</v>
      </c>
      <c r="R200" s="12">
        <f t="shared" ca="1" si="360"/>
        <v>717.82679342727135</v>
      </c>
      <c r="S200" s="12">
        <f t="shared" ca="1" si="360"/>
        <v>747.41782159638069</v>
      </c>
      <c r="T200" s="12">
        <f t="shared" ca="1" si="360"/>
        <v>758.0061463280374</v>
      </c>
      <c r="U200" s="12">
        <f t="shared" ca="1" si="360"/>
        <v>791.66809057010732</v>
      </c>
      <c r="V200" s="12">
        <f t="shared" ca="1" si="360"/>
        <v>849.72045367523242</v>
      </c>
      <c r="W200" s="12">
        <f t="shared" ca="1" si="360"/>
        <v>933.55618453034413</v>
      </c>
    </row>
    <row r="201" spans="2:23" hidden="1" outlineLevel="1" x14ac:dyDescent="0.35">
      <c r="B201" s="23" t="s">
        <v>47</v>
      </c>
      <c r="C201" s="24"/>
      <c r="D201" s="24">
        <f t="shared" ref="D201:W201" si="361">SUM(D198:D200)</f>
        <v>274.82499999999999</v>
      </c>
      <c r="E201" s="24">
        <f t="shared" si="361"/>
        <v>353.01800000000003</v>
      </c>
      <c r="F201" s="24">
        <f t="shared" si="361"/>
        <v>380.86900000000003</v>
      </c>
      <c r="G201" s="24">
        <f t="shared" si="361"/>
        <v>548.4</v>
      </c>
      <c r="H201" s="24">
        <f t="shared" si="361"/>
        <v>725.4</v>
      </c>
      <c r="I201" s="24">
        <f t="shared" si="361"/>
        <v>1120.3000000000002</v>
      </c>
      <c r="J201" s="24">
        <f t="shared" si="361"/>
        <v>1507.2000000000003</v>
      </c>
      <c r="K201" s="24">
        <f t="shared" si="361"/>
        <v>1340.6</v>
      </c>
      <c r="L201" s="24">
        <f t="shared" si="361"/>
        <v>1590.0000000000002</v>
      </c>
      <c r="M201" s="24">
        <f t="shared" si="361"/>
        <v>1666.31486526036</v>
      </c>
      <c r="N201" s="24">
        <f t="shared" ca="1" si="361"/>
        <v>1873.2948087695318</v>
      </c>
      <c r="O201" s="24">
        <f t="shared" ca="1" si="361"/>
        <v>2031.326131730598</v>
      </c>
      <c r="P201" s="24">
        <f t="shared" ca="1" si="361"/>
        <v>2221.1982059184902</v>
      </c>
      <c r="Q201" s="24">
        <f t="shared" ca="1" si="361"/>
        <v>2388.4750327046795</v>
      </c>
      <c r="R201" s="24">
        <f t="shared" ca="1" si="361"/>
        <v>2520.9263380931725</v>
      </c>
      <c r="S201" s="24">
        <f t="shared" ca="1" si="361"/>
        <v>2684.035371121563</v>
      </c>
      <c r="T201" s="24">
        <f t="shared" ca="1" si="361"/>
        <v>2805.4453433469307</v>
      </c>
      <c r="U201" s="24">
        <f t="shared" ca="1" si="361"/>
        <v>2942.9780199207748</v>
      </c>
      <c r="V201" s="24">
        <f t="shared" ca="1" si="361"/>
        <v>3110.8428215516342</v>
      </c>
      <c r="W201" s="24">
        <f t="shared" ca="1" si="361"/>
        <v>3310.7767238107581</v>
      </c>
    </row>
    <row r="202" spans="2:23" hidden="1" outlineLevel="1" x14ac:dyDescent="0.35">
      <c r="B202" s="10" t="s">
        <v>48</v>
      </c>
      <c r="D202" s="29" t="b">
        <f t="shared" ref="D202:L202" si="362">ABS(D201-D184)&lt;2</f>
        <v>1</v>
      </c>
      <c r="E202" s="29" t="b">
        <f t="shared" si="362"/>
        <v>1</v>
      </c>
      <c r="F202" s="29" t="b">
        <f t="shared" si="362"/>
        <v>1</v>
      </c>
      <c r="G202" s="29" t="b">
        <f t="shared" si="362"/>
        <v>1</v>
      </c>
      <c r="H202" s="29" t="b">
        <f t="shared" si="362"/>
        <v>1</v>
      </c>
      <c r="I202" s="29" t="b">
        <f t="shared" si="362"/>
        <v>1</v>
      </c>
      <c r="J202" s="29" t="b">
        <f t="shared" si="362"/>
        <v>1</v>
      </c>
      <c r="K202" s="29" t="b">
        <f t="shared" si="362"/>
        <v>1</v>
      </c>
      <c r="L202" s="29" t="b">
        <f t="shared" si="362"/>
        <v>1</v>
      </c>
      <c r="M202" s="29" t="b">
        <f t="shared" ref="M202:W202" si="363">ABS(M201-M184)&lt;2</f>
        <v>1</v>
      </c>
      <c r="N202" s="29" t="b">
        <f t="shared" ca="1" si="363"/>
        <v>1</v>
      </c>
      <c r="O202" s="29" t="b">
        <f t="shared" ca="1" si="363"/>
        <v>1</v>
      </c>
      <c r="P202" s="29" t="b">
        <f t="shared" ca="1" si="363"/>
        <v>1</v>
      </c>
      <c r="Q202" s="29" t="b">
        <f t="shared" ca="1" si="363"/>
        <v>1</v>
      </c>
      <c r="R202" s="29" t="b">
        <f t="shared" ca="1" si="363"/>
        <v>1</v>
      </c>
      <c r="S202" s="29" t="b">
        <f t="shared" ca="1" si="363"/>
        <v>1</v>
      </c>
      <c r="T202" s="29" t="b">
        <f t="shared" ca="1" si="363"/>
        <v>1</v>
      </c>
      <c r="U202" s="29" t="b">
        <f t="shared" ca="1" si="363"/>
        <v>1</v>
      </c>
      <c r="V202" s="29" t="b">
        <f t="shared" ca="1" si="363"/>
        <v>1</v>
      </c>
      <c r="W202" s="29" t="b">
        <f t="shared" ca="1" si="363"/>
        <v>1</v>
      </c>
    </row>
    <row r="203" spans="2:23" hidden="1" outlineLevel="1" x14ac:dyDescent="0.35">
      <c r="G203" s="16"/>
      <c r="H203" s="16"/>
      <c r="I203" s="16"/>
      <c r="J203" s="16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</row>
    <row r="204" spans="2:23" collapsed="1" x14ac:dyDescent="0.35">
      <c r="B204" s="31" t="s">
        <v>5</v>
      </c>
      <c r="C204" s="31"/>
      <c r="D204" s="31"/>
      <c r="E204" s="31"/>
      <c r="F204" s="31"/>
      <c r="G204" s="31"/>
      <c r="H204" s="31"/>
      <c r="I204" s="31"/>
      <c r="J204" s="31"/>
      <c r="K204" s="31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</row>
    <row r="205" spans="2:23" ht="5" customHeight="1" x14ac:dyDescent="0.35"/>
    <row r="206" spans="2:23" hidden="1" outlineLevel="1" x14ac:dyDescent="0.35">
      <c r="B206" t="s">
        <v>179</v>
      </c>
      <c r="C206" s="12"/>
      <c r="D206" s="12">
        <f t="shared" ref="D206:K206" si="364">SUM(D173:D176)</f>
        <v>87.971999999999994</v>
      </c>
      <c r="E206" s="12">
        <f t="shared" si="364"/>
        <v>147.506</v>
      </c>
      <c r="F206" s="12">
        <f t="shared" si="364"/>
        <v>153.54500000000002</v>
      </c>
      <c r="G206" s="12">
        <f t="shared" si="364"/>
        <v>205.70000000000002</v>
      </c>
      <c r="H206" s="12">
        <f t="shared" si="364"/>
        <v>324.59999999999997</v>
      </c>
      <c r="I206" s="12">
        <f t="shared" si="364"/>
        <v>500.1</v>
      </c>
      <c r="J206" s="12">
        <f t="shared" si="364"/>
        <v>419</v>
      </c>
      <c r="K206" s="12">
        <f t="shared" si="364"/>
        <v>474.6</v>
      </c>
      <c r="L206" s="12">
        <f>SUM(L173:L176)</f>
        <v>576.69999999999993</v>
      </c>
      <c r="M206" s="12">
        <f t="shared" ref="M206:W206" si="365">SUM(M173:M176)</f>
        <v>595.24632735002376</v>
      </c>
      <c r="N206" s="12">
        <f t="shared" si="365"/>
        <v>673.3139684931507</v>
      </c>
      <c r="O206" s="12">
        <f t="shared" si="365"/>
        <v>733.58157149558122</v>
      </c>
      <c r="P206" s="12">
        <f t="shared" si="365"/>
        <v>791.25214771330059</v>
      </c>
      <c r="Q206" s="12">
        <f t="shared" si="365"/>
        <v>847.46958523081173</v>
      </c>
      <c r="R206" s="12">
        <f t="shared" si="365"/>
        <v>921.75661882515033</v>
      </c>
      <c r="S206" s="12">
        <f t="shared" si="365"/>
        <v>981.98350120810528</v>
      </c>
      <c r="T206" s="12">
        <f t="shared" si="365"/>
        <v>1031.5043032352528</v>
      </c>
      <c r="U206" s="12">
        <f t="shared" si="365"/>
        <v>1083.7602224508944</v>
      </c>
      <c r="V206" s="12">
        <f t="shared" si="365"/>
        <v>1138.9068074757804</v>
      </c>
      <c r="W206" s="12">
        <f t="shared" si="365"/>
        <v>1197.1086031550453</v>
      </c>
    </row>
    <row r="207" spans="2:23" hidden="1" outlineLevel="1" x14ac:dyDescent="0.35">
      <c r="B207" t="s">
        <v>180</v>
      </c>
      <c r="C207" s="12"/>
      <c r="D207" s="12">
        <f t="shared" ref="D207:K207" si="366">-SUM(D186:D188,D191)</f>
        <v>-27.846999999999998</v>
      </c>
      <c r="E207" s="12">
        <f t="shared" si="366"/>
        <v>-48.731000000000002</v>
      </c>
      <c r="F207" s="12">
        <f t="shared" si="366"/>
        <v>-64.269000000000005</v>
      </c>
      <c r="G207" s="12">
        <f t="shared" si="366"/>
        <v>-133.6</v>
      </c>
      <c r="H207" s="12">
        <f t="shared" si="366"/>
        <v>-136.6</v>
      </c>
      <c r="I207" s="12">
        <f t="shared" si="366"/>
        <v>-173</v>
      </c>
      <c r="J207" s="12">
        <f t="shared" si="366"/>
        <v>-216.9</v>
      </c>
      <c r="K207" s="12">
        <f t="shared" si="366"/>
        <v>-219.2</v>
      </c>
      <c r="L207" s="12">
        <f>-SUM(L186:L188,L191)</f>
        <v>-248.7</v>
      </c>
      <c r="M207" s="12">
        <f t="shared" ref="M207:W207" si="367">-SUM(M186:M188,M191)</f>
        <v>-269.25828390410959</v>
      </c>
      <c r="N207" s="12">
        <f t="shared" si="367"/>
        <v>-311.72746125821919</v>
      </c>
      <c r="O207" s="12">
        <f t="shared" si="367"/>
        <v>-347.91370133315758</v>
      </c>
      <c r="P207" s="12">
        <f t="shared" si="367"/>
        <v>-384.37983083066939</v>
      </c>
      <c r="Q207" s="12">
        <f t="shared" si="367"/>
        <v>-421.56992179185869</v>
      </c>
      <c r="R207" s="12">
        <f t="shared" si="367"/>
        <v>-457.95454211298375</v>
      </c>
      <c r="S207" s="12">
        <f t="shared" si="367"/>
        <v>-487.40134245088564</v>
      </c>
      <c r="T207" s="12">
        <f t="shared" si="367"/>
        <v>-511.56408092836216</v>
      </c>
      <c r="U207" s="12">
        <f t="shared" si="367"/>
        <v>-537.07036758063441</v>
      </c>
      <c r="V207" s="12">
        <f t="shared" si="367"/>
        <v>-563.99679958770935</v>
      </c>
      <c r="W207" s="12">
        <f t="shared" si="367"/>
        <v>-592.42440802775695</v>
      </c>
    </row>
    <row r="208" spans="2:23" hidden="1" outlineLevel="1" x14ac:dyDescent="0.35">
      <c r="B208" s="20" t="s">
        <v>150</v>
      </c>
      <c r="C208" s="98"/>
      <c r="D208" s="98">
        <f t="shared" ref="D208:K208" si="368">SUM(D206:D207)</f>
        <v>60.125</v>
      </c>
      <c r="E208" s="98">
        <f t="shared" si="368"/>
        <v>98.775000000000006</v>
      </c>
      <c r="F208" s="98">
        <f t="shared" si="368"/>
        <v>89.27600000000001</v>
      </c>
      <c r="G208" s="98">
        <f t="shared" si="368"/>
        <v>72.100000000000023</v>
      </c>
      <c r="H208" s="98">
        <f t="shared" si="368"/>
        <v>187.99999999999997</v>
      </c>
      <c r="I208" s="98">
        <f t="shared" si="368"/>
        <v>327.10000000000002</v>
      </c>
      <c r="J208" s="98">
        <f t="shared" si="368"/>
        <v>202.1</v>
      </c>
      <c r="K208" s="98">
        <f t="shared" si="368"/>
        <v>255.40000000000003</v>
      </c>
      <c r="L208" s="98">
        <f t="shared" ref="L208:W208" si="369">SUM(L206:L207)</f>
        <v>327.99999999999994</v>
      </c>
      <c r="M208" s="98">
        <f t="shared" si="369"/>
        <v>325.98804344591417</v>
      </c>
      <c r="N208" s="98">
        <f t="shared" si="369"/>
        <v>361.5865072349315</v>
      </c>
      <c r="O208" s="98">
        <f t="shared" si="369"/>
        <v>385.66787016242364</v>
      </c>
      <c r="P208" s="98">
        <f t="shared" si="369"/>
        <v>406.8723168826312</v>
      </c>
      <c r="Q208" s="98">
        <f t="shared" si="369"/>
        <v>425.89966343895304</v>
      </c>
      <c r="R208" s="98">
        <f t="shared" si="369"/>
        <v>463.80207671216658</v>
      </c>
      <c r="S208" s="98">
        <f t="shared" si="369"/>
        <v>494.58215875721964</v>
      </c>
      <c r="T208" s="98">
        <f t="shared" si="369"/>
        <v>519.94022230689063</v>
      </c>
      <c r="U208" s="98">
        <f t="shared" si="369"/>
        <v>546.68985487025998</v>
      </c>
      <c r="V208" s="98">
        <f t="shared" si="369"/>
        <v>574.91000788807105</v>
      </c>
      <c r="W208" s="98">
        <f t="shared" si="369"/>
        <v>604.68419512728838</v>
      </c>
    </row>
    <row r="209" spans="2:23" hidden="1" outlineLevel="1" x14ac:dyDescent="0.35">
      <c r="B209" t="s">
        <v>153</v>
      </c>
      <c r="C209" s="26"/>
      <c r="D209" s="26">
        <f t="shared" ref="D209:W209" si="370">AVERAGE(C208:D208)/D118</f>
        <v>0.27527997289551032</v>
      </c>
      <c r="E209" s="26">
        <f t="shared" si="370"/>
        <v>0.27318364680397478</v>
      </c>
      <c r="F209" s="26">
        <f t="shared" si="370"/>
        <v>0.23285165923724618</v>
      </c>
      <c r="G209" s="26">
        <f t="shared" si="370"/>
        <v>0.13648173207036537</v>
      </c>
      <c r="H209" s="26">
        <f t="shared" si="370"/>
        <v>0.15659241420830827</v>
      </c>
      <c r="I209" s="26">
        <f t="shared" si="370"/>
        <v>0.26881327627596285</v>
      </c>
      <c r="J209" s="26">
        <f t="shared" si="370"/>
        <v>0.29279628195197521</v>
      </c>
      <c r="K209" s="26">
        <f t="shared" si="370"/>
        <v>0.2082574654042243</v>
      </c>
      <c r="L209" s="26">
        <f t="shared" si="370"/>
        <v>0.23968775677896464</v>
      </c>
      <c r="M209" s="26">
        <f t="shared" si="370"/>
        <v>0.23337129318104952</v>
      </c>
      <c r="N209" s="26">
        <f t="shared" si="370"/>
        <v>0.20817203284481811</v>
      </c>
      <c r="O209" s="26">
        <f t="shared" si="370"/>
        <v>0.20036712587448274</v>
      </c>
      <c r="P209" s="26">
        <f t="shared" si="370"/>
        <v>0.19054946699361996</v>
      </c>
      <c r="Q209" s="26">
        <f t="shared" si="370"/>
        <v>0.18113272588740345</v>
      </c>
      <c r="R209" s="26">
        <f t="shared" si="370"/>
        <v>0.17700477299532436</v>
      </c>
      <c r="S209" s="26">
        <f t="shared" si="370"/>
        <v>0.17835367897648424</v>
      </c>
      <c r="T209" s="26">
        <f t="shared" si="370"/>
        <v>0.17929810579675329</v>
      </c>
      <c r="U209" s="26">
        <f t="shared" si="370"/>
        <v>0.17899689459161547</v>
      </c>
      <c r="V209" s="26">
        <f t="shared" si="370"/>
        <v>0.17870398097941148</v>
      </c>
      <c r="W209" s="26">
        <f t="shared" si="370"/>
        <v>0.17841919399470405</v>
      </c>
    </row>
    <row r="210" spans="2:23" hidden="1" outlineLevel="1" x14ac:dyDescent="0.35">
      <c r="B210" t="s">
        <v>152</v>
      </c>
      <c r="C210" s="12"/>
      <c r="D210" s="12">
        <f t="shared" ref="D210:J210" si="371">-(D208-C208)</f>
        <v>-60.125</v>
      </c>
      <c r="E210" s="12">
        <f t="shared" si="371"/>
        <v>-38.650000000000006</v>
      </c>
      <c r="F210" s="12">
        <f t="shared" si="371"/>
        <v>9.4989999999999952</v>
      </c>
      <c r="G210" s="12">
        <f t="shared" si="371"/>
        <v>17.175999999999988</v>
      </c>
      <c r="H210" s="12">
        <f t="shared" si="371"/>
        <v>-115.89999999999995</v>
      </c>
      <c r="I210" s="12">
        <f t="shared" si="371"/>
        <v>-139.10000000000005</v>
      </c>
      <c r="J210" s="12">
        <f t="shared" si="371"/>
        <v>125.00000000000003</v>
      </c>
      <c r="K210" s="12">
        <f>-(K208-J208)</f>
        <v>-53.30000000000004</v>
      </c>
      <c r="L210" s="12">
        <f>-(L208-K208)</f>
        <v>-72.599999999999909</v>
      </c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2:23" hidden="1" outlineLevel="1" x14ac:dyDescent="0.35">
      <c r="B211" t="s">
        <v>157</v>
      </c>
      <c r="C211" s="12"/>
      <c r="D211" s="12">
        <f t="shared" ref="D211:K211" si="372">+D212-D210</f>
        <v>42.632000000000005</v>
      </c>
      <c r="E211" s="12">
        <f t="shared" si="372"/>
        <v>0.80200000000000671</v>
      </c>
      <c r="F211" s="12">
        <f t="shared" si="372"/>
        <v>10.401000000000003</v>
      </c>
      <c r="G211" s="12">
        <f t="shared" si="372"/>
        <v>-19.475999999999988</v>
      </c>
      <c r="H211" s="12">
        <f t="shared" si="372"/>
        <v>15.199999999999946</v>
      </c>
      <c r="I211" s="12">
        <f t="shared" si="372"/>
        <v>8.5000000000000568</v>
      </c>
      <c r="J211" s="12">
        <f t="shared" si="372"/>
        <v>-20.500000000000028</v>
      </c>
      <c r="K211" s="12">
        <f t="shared" si="372"/>
        <v>-29.499999999999957</v>
      </c>
      <c r="L211" s="12">
        <f>+L212-L210</f>
        <v>-2.8000000000000966</v>
      </c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2:23" hidden="1" outlineLevel="1" x14ac:dyDescent="0.35">
      <c r="B212" t="s">
        <v>151</v>
      </c>
      <c r="C212" s="12"/>
      <c r="D212" s="12">
        <f t="shared" ref="D212:L212" si="373">+D152</f>
        <v>-17.492999999999999</v>
      </c>
      <c r="E212" s="12">
        <f t="shared" si="373"/>
        <v>-37.847999999999999</v>
      </c>
      <c r="F212" s="12">
        <f t="shared" si="373"/>
        <v>19.899999999999999</v>
      </c>
      <c r="G212" s="12">
        <f t="shared" si="373"/>
        <v>-2.2999999999999998</v>
      </c>
      <c r="H212" s="12">
        <f t="shared" si="373"/>
        <v>-100.7</v>
      </c>
      <c r="I212" s="12">
        <f t="shared" si="373"/>
        <v>-130.6</v>
      </c>
      <c r="J212" s="12">
        <f t="shared" si="373"/>
        <v>104.5</v>
      </c>
      <c r="K212" s="12">
        <f t="shared" si="373"/>
        <v>-82.8</v>
      </c>
      <c r="L212" s="12">
        <f t="shared" si="373"/>
        <v>-75.400000000000006</v>
      </c>
      <c r="M212" s="4">
        <f t="shared" ref="M212" si="374">-(M208-L208)</f>
        <v>2.0119565540857707</v>
      </c>
      <c r="N212" s="4">
        <f t="shared" ref="N212" si="375">-(N208-M208)</f>
        <v>-35.59846378901733</v>
      </c>
      <c r="O212" s="4">
        <f t="shared" ref="O212" si="376">-(O208-N208)</f>
        <v>-24.081362927492137</v>
      </c>
      <c r="P212" s="4">
        <f t="shared" ref="P212" si="377">-(P208-O208)</f>
        <v>-21.204446720207557</v>
      </c>
      <c r="Q212" s="4">
        <f t="shared" ref="Q212" si="378">-(Q208-P208)</f>
        <v>-19.027346556321845</v>
      </c>
      <c r="R212" s="4">
        <f t="shared" ref="R212" si="379">-(R208-Q208)</f>
        <v>-37.90241327321354</v>
      </c>
      <c r="S212" s="4">
        <f t="shared" ref="S212" si="380">-(S208-R208)</f>
        <v>-30.780082045053064</v>
      </c>
      <c r="T212" s="4">
        <f t="shared" ref="T212" si="381">-(T208-S208)</f>
        <v>-25.358063549670987</v>
      </c>
      <c r="U212" s="4">
        <f t="shared" ref="U212" si="382">-(U208-T208)</f>
        <v>-26.749632563369346</v>
      </c>
      <c r="V212" s="4">
        <f t="shared" ref="V212" si="383">-(V208-U208)</f>
        <v>-28.220153017811072</v>
      </c>
      <c r="W212" s="4">
        <f t="shared" ref="W212" si="384">-(W208-V208)</f>
        <v>-29.774187239217326</v>
      </c>
    </row>
    <row r="213" spans="2:23" hidden="1" outlineLevel="1" x14ac:dyDescent="0.35"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2:23" hidden="1" outlineLevel="1" x14ac:dyDescent="0.35">
      <c r="B214" t="s">
        <v>226</v>
      </c>
      <c r="D214" s="126">
        <f t="shared" ref="D214:L214" si="385">D118/AVERAGE(C174:D174)</f>
        <v>3.1302166934189408</v>
      </c>
      <c r="E214" s="126">
        <f t="shared" si="385"/>
        <v>3.0729810547225838</v>
      </c>
      <c r="F214" s="126">
        <f t="shared" si="385"/>
        <v>3.2967302118626773</v>
      </c>
      <c r="G214" s="126">
        <f t="shared" si="385"/>
        <v>4.0651300951647507</v>
      </c>
      <c r="H214" s="126">
        <f t="shared" si="385"/>
        <v>3.8386873122255598</v>
      </c>
      <c r="I214" s="126">
        <f t="shared" si="385"/>
        <v>2.8195997645673927</v>
      </c>
      <c r="J214" s="126">
        <f t="shared" si="385"/>
        <v>2.3951762523191094</v>
      </c>
      <c r="K214" s="126">
        <f t="shared" si="385"/>
        <v>2.9864056552474172</v>
      </c>
      <c r="L214" s="126">
        <f t="shared" si="385"/>
        <v>2.8109481464372328</v>
      </c>
      <c r="M214" s="152">
        <v>2.9</v>
      </c>
      <c r="N214" s="152">
        <v>3</v>
      </c>
      <c r="O214" s="152">
        <v>3.1</v>
      </c>
      <c r="P214" s="152">
        <v>3.2</v>
      </c>
      <c r="Q214" s="152">
        <v>3.3</v>
      </c>
      <c r="R214" s="152">
        <v>3.3</v>
      </c>
      <c r="S214" s="152">
        <v>3.3</v>
      </c>
      <c r="T214" s="152">
        <v>3.3</v>
      </c>
      <c r="U214" s="152">
        <v>3.3</v>
      </c>
      <c r="V214" s="152">
        <v>3.3</v>
      </c>
      <c r="W214" s="152">
        <v>3.3</v>
      </c>
    </row>
    <row r="215" spans="2:23" hidden="1" outlineLevel="1" x14ac:dyDescent="0.35">
      <c r="B215" t="s">
        <v>227</v>
      </c>
      <c r="D215" s="12">
        <f t="shared" ref="D215:L215" si="386">+D173/D118*365</f>
        <v>23.578090232311112</v>
      </c>
      <c r="E215" s="12">
        <f t="shared" si="386"/>
        <v>20.566155486022762</v>
      </c>
      <c r="F215" s="12">
        <f t="shared" si="386"/>
        <v>7.8730807330361579</v>
      </c>
      <c r="G215" s="12">
        <f t="shared" si="386"/>
        <v>7.3469215155615695</v>
      </c>
      <c r="H215" s="12">
        <f t="shared" si="386"/>
        <v>8.965683323299217</v>
      </c>
      <c r="I215" s="12">
        <f t="shared" si="386"/>
        <v>12.305082976724766</v>
      </c>
      <c r="J215" s="12">
        <f t="shared" si="386"/>
        <v>16.519309505366824</v>
      </c>
      <c r="K215" s="12">
        <f t="shared" si="386"/>
        <v>14.18927530954115</v>
      </c>
      <c r="L215" s="12">
        <f t="shared" si="386"/>
        <v>15.265817584223502</v>
      </c>
      <c r="M215" s="16">
        <v>15</v>
      </c>
      <c r="N215" s="16">
        <v>15</v>
      </c>
      <c r="O215" s="16">
        <v>15</v>
      </c>
      <c r="P215" s="16">
        <v>15</v>
      </c>
      <c r="Q215" s="16">
        <v>15</v>
      </c>
      <c r="R215" s="16">
        <v>15</v>
      </c>
      <c r="S215" s="16">
        <v>15</v>
      </c>
      <c r="T215" s="16">
        <v>15</v>
      </c>
      <c r="U215" s="16">
        <v>15</v>
      </c>
      <c r="V215" s="16">
        <v>15</v>
      </c>
      <c r="W215" s="16">
        <v>15</v>
      </c>
    </row>
    <row r="216" spans="2:23" hidden="1" outlineLevel="1" x14ac:dyDescent="0.35">
      <c r="B216" t="s">
        <v>228</v>
      </c>
      <c r="D216" s="12">
        <f t="shared" ref="D216:L216" si="387">+D186/D118*365</f>
        <v>39.052830862490495</v>
      </c>
      <c r="E216" s="12">
        <f t="shared" si="387"/>
        <v>48.257108963999585</v>
      </c>
      <c r="F216" s="12">
        <f t="shared" si="387"/>
        <v>52.628516592372463</v>
      </c>
      <c r="G216" s="12">
        <f t="shared" si="387"/>
        <v>67.665764546684699</v>
      </c>
      <c r="H216" s="12">
        <f t="shared" si="387"/>
        <v>48.520168573148709</v>
      </c>
      <c r="I216" s="12">
        <f t="shared" si="387"/>
        <v>55.010959190063666</v>
      </c>
      <c r="J216" s="12">
        <f t="shared" si="387"/>
        <v>71.812548412083657</v>
      </c>
      <c r="K216" s="12">
        <f t="shared" si="387"/>
        <v>58.551529497450822</v>
      </c>
      <c r="L216" s="12">
        <f t="shared" si="387"/>
        <v>58.663927691043547</v>
      </c>
      <c r="M216" s="16">
        <v>55</v>
      </c>
      <c r="N216" s="16">
        <v>55</v>
      </c>
      <c r="O216" s="16">
        <v>55</v>
      </c>
      <c r="P216" s="16">
        <v>55</v>
      </c>
      <c r="Q216" s="16">
        <v>55</v>
      </c>
      <c r="R216" s="16">
        <v>55</v>
      </c>
      <c r="S216" s="16">
        <v>55</v>
      </c>
      <c r="T216" s="16">
        <v>55</v>
      </c>
      <c r="U216" s="16">
        <v>55</v>
      </c>
      <c r="V216" s="16">
        <v>55</v>
      </c>
      <c r="W216" s="16">
        <v>55</v>
      </c>
    </row>
    <row r="217" spans="2:23" hidden="1" outlineLevel="1" x14ac:dyDescent="0.35">
      <c r="B217" t="s">
        <v>230</v>
      </c>
      <c r="D217" s="26">
        <f t="shared" ref="D217:L217" si="388">+D187/D118</f>
        <v>1.8680121237649599E-2</v>
      </c>
      <c r="E217" s="26">
        <f t="shared" si="388"/>
        <v>1.0745108826462194E-2</v>
      </c>
      <c r="F217" s="26">
        <f t="shared" si="388"/>
        <v>1.4972758791480932E-2</v>
      </c>
      <c r="G217" s="26">
        <f t="shared" si="388"/>
        <v>1.0656292286874152E-2</v>
      </c>
      <c r="H217" s="26">
        <f t="shared" si="388"/>
        <v>9.7531607465382291E-3</v>
      </c>
      <c r="I217" s="26">
        <f t="shared" si="388"/>
        <v>1.6282225237449117E-2</v>
      </c>
      <c r="J217" s="26">
        <f t="shared" si="388"/>
        <v>2.2131238242779683E-2</v>
      </c>
      <c r="K217" s="26">
        <f t="shared" si="388"/>
        <v>1.6842680262199563E-2</v>
      </c>
      <c r="L217" s="26">
        <f t="shared" si="388"/>
        <v>1.7748562037797865E-2</v>
      </c>
      <c r="M217" s="15">
        <v>1.9E-2</v>
      </c>
      <c r="N217" s="15">
        <v>1.9E-2</v>
      </c>
      <c r="O217" s="15">
        <v>1.9E-2</v>
      </c>
      <c r="P217" s="15">
        <v>1.9E-2</v>
      </c>
      <c r="Q217" s="15">
        <v>1.9E-2</v>
      </c>
      <c r="R217" s="15">
        <v>1.9E-2</v>
      </c>
      <c r="S217" s="15">
        <v>1.9E-2</v>
      </c>
      <c r="T217" s="15">
        <v>1.9E-2</v>
      </c>
      <c r="U217" s="15">
        <v>1.9E-2</v>
      </c>
      <c r="V217" s="15">
        <v>1.9E-2</v>
      </c>
      <c r="W217" s="15">
        <v>1.9E-2</v>
      </c>
    </row>
    <row r="218" spans="2:23" hidden="1" outlineLevel="1" x14ac:dyDescent="0.35">
      <c r="B218" t="s">
        <v>229</v>
      </c>
      <c r="D218" s="12">
        <f t="shared" ref="D218:K218" si="389">SUM(D175:D176)-SUM(D188,D191)</f>
        <v>3.6889999999999996</v>
      </c>
      <c r="E218" s="12">
        <f t="shared" si="389"/>
        <v>4.4579999999999993</v>
      </c>
      <c r="F218" s="12">
        <f t="shared" si="389"/>
        <v>19.371000000000002</v>
      </c>
      <c r="G218" s="12">
        <f t="shared" si="389"/>
        <v>10.7</v>
      </c>
      <c r="H218" s="12">
        <f t="shared" si="389"/>
        <v>18.799999999999997</v>
      </c>
      <c r="I218" s="12">
        <f t="shared" si="389"/>
        <v>42.5</v>
      </c>
      <c r="J218" s="12">
        <f t="shared" si="389"/>
        <v>16.699999999999996</v>
      </c>
      <c r="K218" s="12">
        <f t="shared" si="389"/>
        <v>14.100000000000001</v>
      </c>
      <c r="L218" s="12">
        <f>SUM(L175:L176)-SUM(L188,L191)</f>
        <v>21.699999999999996</v>
      </c>
      <c r="M218" s="16">
        <v>23</v>
      </c>
      <c r="N218" s="16">
        <f>+M218*1.02</f>
        <v>23.46</v>
      </c>
      <c r="O218" s="16">
        <f t="shared" ref="O218:W218" si="390">+N218*1.02</f>
        <v>23.929200000000002</v>
      </c>
      <c r="P218" s="16">
        <f t="shared" si="390"/>
        <v>24.407784000000003</v>
      </c>
      <c r="Q218" s="16">
        <f t="shared" si="390"/>
        <v>24.895939680000005</v>
      </c>
      <c r="R218" s="16">
        <f t="shared" si="390"/>
        <v>25.393858473600005</v>
      </c>
      <c r="S218" s="16">
        <f t="shared" si="390"/>
        <v>25.901735643072005</v>
      </c>
      <c r="T218" s="16">
        <f t="shared" si="390"/>
        <v>26.419770355933444</v>
      </c>
      <c r="U218" s="16">
        <f t="shared" si="390"/>
        <v>26.948165763052113</v>
      </c>
      <c r="V218" s="16">
        <f t="shared" si="390"/>
        <v>27.487129078313156</v>
      </c>
      <c r="W218" s="16">
        <f t="shared" si="390"/>
        <v>28.03687165987942</v>
      </c>
    </row>
    <row r="219" spans="2:23" hidden="1" outlineLevel="1" x14ac:dyDescent="0.35"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2:23" hidden="1" outlineLevel="1" x14ac:dyDescent="0.35"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2:23" collapsed="1" x14ac:dyDescent="0.35">
      <c r="B221" s="31" t="s">
        <v>49</v>
      </c>
      <c r="C221" s="31"/>
      <c r="D221" s="31"/>
      <c r="E221" s="31"/>
      <c r="F221" s="31"/>
      <c r="G221" s="31"/>
      <c r="H221" s="31"/>
      <c r="I221" s="31"/>
      <c r="J221" s="100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</row>
    <row r="222" spans="2:23" ht="5" customHeight="1" x14ac:dyDescent="0.35"/>
    <row r="223" spans="2:23" hidden="1" outlineLevel="1" x14ac:dyDescent="0.35">
      <c r="B223" t="s">
        <v>235</v>
      </c>
      <c r="C223" s="14">
        <v>7.4999999999999997E-2</v>
      </c>
      <c r="D223" s="16"/>
      <c r="E223" s="16"/>
      <c r="F223" s="16"/>
      <c r="G223" s="16">
        <v>137.1</v>
      </c>
      <c r="H223" s="16">
        <v>145.19999999999999</v>
      </c>
      <c r="I223" s="16">
        <v>158.1</v>
      </c>
      <c r="J223" s="16">
        <v>367.8</v>
      </c>
      <c r="K223" s="16">
        <v>370</v>
      </c>
      <c r="L223" s="16">
        <v>395.7</v>
      </c>
      <c r="M223" s="16">
        <f>+L223</f>
        <v>395.7</v>
      </c>
      <c r="N223" s="16">
        <f t="shared" ref="N223:W223" si="391">+M223</f>
        <v>395.7</v>
      </c>
      <c r="O223" s="16">
        <f t="shared" si="391"/>
        <v>395.7</v>
      </c>
      <c r="P223" s="16">
        <f t="shared" si="391"/>
        <v>395.7</v>
      </c>
      <c r="Q223" s="16">
        <f t="shared" si="391"/>
        <v>395.7</v>
      </c>
      <c r="R223" s="16">
        <f t="shared" si="391"/>
        <v>395.7</v>
      </c>
      <c r="S223" s="16">
        <f t="shared" si="391"/>
        <v>395.7</v>
      </c>
      <c r="T223" s="16">
        <f t="shared" si="391"/>
        <v>395.7</v>
      </c>
      <c r="U223" s="16">
        <f t="shared" si="391"/>
        <v>395.7</v>
      </c>
      <c r="V223" s="16">
        <f t="shared" si="391"/>
        <v>395.7</v>
      </c>
      <c r="W223" s="16">
        <f t="shared" si="391"/>
        <v>395.7</v>
      </c>
    </row>
    <row r="224" spans="2:23" hidden="1" outlineLevel="1" x14ac:dyDescent="0.35">
      <c r="B224" t="s">
        <v>236</v>
      </c>
      <c r="C224" s="14">
        <v>7.0000000000000007E-2</v>
      </c>
      <c r="D224" s="16"/>
      <c r="E224" s="16"/>
      <c r="F224" s="16"/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9.8000000000000007</v>
      </c>
      <c r="M224" s="16">
        <f>+L224</f>
        <v>9.8000000000000007</v>
      </c>
      <c r="N224" s="16">
        <f t="shared" ref="N224:W224" si="392">+M224</f>
        <v>9.8000000000000007</v>
      </c>
      <c r="O224" s="16">
        <f t="shared" si="392"/>
        <v>9.8000000000000007</v>
      </c>
      <c r="P224" s="16">
        <f t="shared" si="392"/>
        <v>9.8000000000000007</v>
      </c>
      <c r="Q224" s="16">
        <f t="shared" si="392"/>
        <v>9.8000000000000007</v>
      </c>
      <c r="R224" s="16">
        <f t="shared" si="392"/>
        <v>9.8000000000000007</v>
      </c>
      <c r="S224" s="16">
        <f t="shared" si="392"/>
        <v>9.8000000000000007</v>
      </c>
      <c r="T224" s="16">
        <f t="shared" si="392"/>
        <v>9.8000000000000007</v>
      </c>
      <c r="U224" s="16">
        <f t="shared" si="392"/>
        <v>9.8000000000000007</v>
      </c>
      <c r="V224" s="16">
        <f t="shared" si="392"/>
        <v>9.8000000000000007</v>
      </c>
      <c r="W224" s="16">
        <f t="shared" si="392"/>
        <v>9.8000000000000007</v>
      </c>
    </row>
    <row r="225" spans="2:23" hidden="1" outlineLevel="1" x14ac:dyDescent="0.35">
      <c r="B225" t="s">
        <v>237</v>
      </c>
      <c r="C225" s="14">
        <v>7.0000000000000007E-2</v>
      </c>
      <c r="D225" s="16"/>
      <c r="E225" s="16"/>
      <c r="F225" s="16"/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13.7</v>
      </c>
      <c r="M225" s="16">
        <f>+L225</f>
        <v>13.7</v>
      </c>
      <c r="N225" s="16">
        <f t="shared" ref="N225:W225" si="393">+M225</f>
        <v>13.7</v>
      </c>
      <c r="O225" s="16">
        <f t="shared" si="393"/>
        <v>13.7</v>
      </c>
      <c r="P225" s="16">
        <f t="shared" si="393"/>
        <v>13.7</v>
      </c>
      <c r="Q225" s="16">
        <f t="shared" si="393"/>
        <v>13.7</v>
      </c>
      <c r="R225" s="16">
        <f t="shared" si="393"/>
        <v>13.7</v>
      </c>
      <c r="S225" s="16">
        <f t="shared" si="393"/>
        <v>13.7</v>
      </c>
      <c r="T225" s="16">
        <f t="shared" si="393"/>
        <v>13.7</v>
      </c>
      <c r="U225" s="16">
        <f t="shared" si="393"/>
        <v>13.7</v>
      </c>
      <c r="V225" s="16">
        <f t="shared" si="393"/>
        <v>13.7</v>
      </c>
      <c r="W225" s="16">
        <f t="shared" si="393"/>
        <v>13.7</v>
      </c>
    </row>
    <row r="226" spans="2:23" hidden="1" outlineLevel="1" x14ac:dyDescent="0.35">
      <c r="B226" t="s">
        <v>1</v>
      </c>
      <c r="C226" s="14">
        <v>7.0000000000000007E-2</v>
      </c>
      <c r="D226" s="16"/>
      <c r="E226" s="16"/>
      <c r="F226" s="16"/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</row>
    <row r="227" spans="2:23" hidden="1" outlineLevel="1" x14ac:dyDescent="0.35">
      <c r="B227" t="s">
        <v>166</v>
      </c>
      <c r="C227" s="118">
        <f>+DCF!C13</f>
        <v>7.0000000000000007E-2</v>
      </c>
      <c r="D227" s="16"/>
      <c r="E227" s="16"/>
      <c r="F227" s="16"/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2">
        <f t="shared" ref="M227:W227" si="394">+M228-SUM(M223:M223)</f>
        <v>34.243182500000103</v>
      </c>
      <c r="N227" s="12">
        <f t="shared" ca="1" si="394"/>
        <v>87.143189099999972</v>
      </c>
      <c r="O227" s="12">
        <f t="shared" ca="1" si="394"/>
        <v>103.09099702999987</v>
      </c>
      <c r="P227" s="12">
        <f t="shared" ca="1" si="394"/>
        <v>140.25250539252733</v>
      </c>
      <c r="Q227" s="12">
        <f t="shared" ca="1" si="394"/>
        <v>154.93408962838345</v>
      </c>
      <c r="R227" s="12">
        <f t="shared" ca="1" si="394"/>
        <v>143.36631177576561</v>
      </c>
      <c r="S227" s="12">
        <f t="shared" ca="1" si="394"/>
        <v>197.4692350921793</v>
      </c>
      <c r="T227" s="12">
        <f t="shared" ca="1" si="394"/>
        <v>243.92825231753142</v>
      </c>
      <c r="U227" s="12">
        <f t="shared" ca="1" si="394"/>
        <v>279.75655902509999</v>
      </c>
      <c r="V227" s="12">
        <f t="shared" ca="1" si="394"/>
        <v>317.63379187623178</v>
      </c>
      <c r="W227" s="12">
        <f t="shared" ca="1" si="394"/>
        <v>357.67856507747621</v>
      </c>
    </row>
    <row r="228" spans="2:23" hidden="1" outlineLevel="1" x14ac:dyDescent="0.35">
      <c r="B228" s="23" t="s">
        <v>50</v>
      </c>
      <c r="C228" s="24"/>
      <c r="D228" s="25">
        <f>+D193+D190</f>
        <v>111.383</v>
      </c>
      <c r="E228" s="25">
        <f>+E193+E190</f>
        <v>139.5</v>
      </c>
      <c r="F228" s="25">
        <f>+F193+F190</f>
        <v>146.089</v>
      </c>
      <c r="G228" s="24">
        <f t="shared" ref="G228:L228" si="395">SUM(G223:G227)</f>
        <v>137.1</v>
      </c>
      <c r="H228" s="24">
        <f t="shared" si="395"/>
        <v>145.19999999999999</v>
      </c>
      <c r="I228" s="24">
        <f t="shared" si="395"/>
        <v>158.1</v>
      </c>
      <c r="J228" s="24">
        <f t="shared" si="395"/>
        <v>367.8</v>
      </c>
      <c r="K228" s="24">
        <f t="shared" si="395"/>
        <v>370</v>
      </c>
      <c r="L228" s="24">
        <f t="shared" si="395"/>
        <v>419.2</v>
      </c>
      <c r="M228" s="25">
        <f>+M240*M241</f>
        <v>429.94318250000009</v>
      </c>
      <c r="N228" s="25">
        <f t="shared" ref="N228:W228" ca="1" si="396">+N240*N241</f>
        <v>482.84318909999996</v>
      </c>
      <c r="O228" s="25">
        <f t="shared" ca="1" si="396"/>
        <v>498.79099702999986</v>
      </c>
      <c r="P228" s="25">
        <f t="shared" ca="1" si="396"/>
        <v>535.95250539252731</v>
      </c>
      <c r="Q228" s="25">
        <f t="shared" ca="1" si="396"/>
        <v>550.63408962838344</v>
      </c>
      <c r="R228" s="25">
        <f t="shared" ca="1" si="396"/>
        <v>539.0663117757656</v>
      </c>
      <c r="S228" s="25">
        <f t="shared" ca="1" si="396"/>
        <v>593.16923509217929</v>
      </c>
      <c r="T228" s="25">
        <f t="shared" ca="1" si="396"/>
        <v>639.62825231753141</v>
      </c>
      <c r="U228" s="25">
        <f t="shared" ca="1" si="396"/>
        <v>675.45655902509998</v>
      </c>
      <c r="V228" s="25">
        <f t="shared" ca="1" si="396"/>
        <v>713.33379187623177</v>
      </c>
      <c r="W228" s="25">
        <f t="shared" ca="1" si="396"/>
        <v>753.3785650774762</v>
      </c>
    </row>
    <row r="229" spans="2:23" hidden="1" outlineLevel="1" x14ac:dyDescent="0.35">
      <c r="B229" s="92" t="s">
        <v>48</v>
      </c>
      <c r="C229" s="3"/>
      <c r="D229" s="3"/>
      <c r="E229" s="3"/>
      <c r="F229" s="3"/>
      <c r="G229" s="93" t="b">
        <f t="shared" ref="G229:W229" si="397">ABS(G228-G193-G190)&lt;5</f>
        <v>1</v>
      </c>
      <c r="H229" s="93" t="b">
        <f t="shared" si="397"/>
        <v>1</v>
      </c>
      <c r="I229" s="93" t="b">
        <f t="shared" si="397"/>
        <v>1</v>
      </c>
      <c r="J229" s="93" t="b">
        <f t="shared" si="397"/>
        <v>1</v>
      </c>
      <c r="K229" s="93" t="b">
        <f t="shared" si="397"/>
        <v>1</v>
      </c>
      <c r="L229" s="93" t="b">
        <f t="shared" si="397"/>
        <v>1</v>
      </c>
      <c r="M229" s="93" t="b">
        <f t="shared" si="397"/>
        <v>1</v>
      </c>
      <c r="N229" s="93" t="b">
        <f t="shared" ca="1" si="397"/>
        <v>1</v>
      </c>
      <c r="O229" s="93" t="b">
        <f t="shared" ca="1" si="397"/>
        <v>1</v>
      </c>
      <c r="P229" s="93" t="b">
        <f t="shared" ca="1" si="397"/>
        <v>1</v>
      </c>
      <c r="Q229" s="93" t="b">
        <f t="shared" ca="1" si="397"/>
        <v>1</v>
      </c>
      <c r="R229" s="93" t="b">
        <f t="shared" ca="1" si="397"/>
        <v>1</v>
      </c>
      <c r="S229" s="93" t="b">
        <f t="shared" ca="1" si="397"/>
        <v>1</v>
      </c>
      <c r="T229" s="93" t="b">
        <f t="shared" ca="1" si="397"/>
        <v>1</v>
      </c>
      <c r="U229" s="93" t="b">
        <f t="shared" ca="1" si="397"/>
        <v>1</v>
      </c>
      <c r="V229" s="93" t="b">
        <f t="shared" ca="1" si="397"/>
        <v>1</v>
      </c>
      <c r="W229" s="93" t="b">
        <f t="shared" ca="1" si="397"/>
        <v>1</v>
      </c>
    </row>
    <row r="230" spans="2:23" hidden="1" outlineLevel="1" x14ac:dyDescent="0.35">
      <c r="B230" t="s">
        <v>51</v>
      </c>
      <c r="C230" s="3"/>
      <c r="D230" s="3"/>
      <c r="E230" s="3"/>
      <c r="F230" s="3"/>
      <c r="G230" s="3">
        <f t="shared" ref="G230" si="398">+G228-F228</f>
        <v>-8.9890000000000043</v>
      </c>
      <c r="H230" s="3">
        <f t="shared" ref="H230" si="399">+H228-G228</f>
        <v>8.0999999999999943</v>
      </c>
      <c r="I230" s="3">
        <f t="shared" ref="I230" si="400">+I228-H228</f>
        <v>12.900000000000006</v>
      </c>
      <c r="J230" s="3">
        <f>+J228-I228</f>
        <v>209.70000000000002</v>
      </c>
      <c r="K230" s="3">
        <f>+K228-J228</f>
        <v>2.1999999999999886</v>
      </c>
      <c r="L230" s="3">
        <f>+L228-K228</f>
        <v>49.199999999999989</v>
      </c>
      <c r="M230" s="3">
        <f t="shared" ref="M230:U230" si="401">+M228-L228</f>
        <v>10.743182500000103</v>
      </c>
      <c r="N230" s="3">
        <f t="shared" ca="1" si="401"/>
        <v>52.90000659999987</v>
      </c>
      <c r="O230" s="3">
        <f ca="1">+O228-N228</f>
        <v>15.947807929999897</v>
      </c>
      <c r="P230" s="3">
        <f ca="1">+P228-O228</f>
        <v>37.161508362527456</v>
      </c>
      <c r="Q230" s="3">
        <f ca="1">+Q228-P228</f>
        <v>14.681584235856121</v>
      </c>
      <c r="R230" s="3">
        <f ca="1">+R228-Q228</f>
        <v>-11.567777852617837</v>
      </c>
      <c r="S230" s="3">
        <f t="shared" ca="1" si="401"/>
        <v>54.102923316413694</v>
      </c>
      <c r="T230" s="3">
        <f t="shared" ca="1" si="401"/>
        <v>46.459017225352113</v>
      </c>
      <c r="U230" s="3">
        <f t="shared" ca="1" si="401"/>
        <v>35.828306707568572</v>
      </c>
      <c r="V230" s="3">
        <f t="shared" ref="V230" ca="1" si="402">+V228-U228</f>
        <v>37.877232851131794</v>
      </c>
      <c r="W230" s="3">
        <f t="shared" ref="W230" ca="1" si="403">+W228-V228</f>
        <v>40.044773201244425</v>
      </c>
    </row>
    <row r="231" spans="2:23" hidden="1" outlineLevel="1" x14ac:dyDescent="0.35">
      <c r="B231" t="s">
        <v>144</v>
      </c>
      <c r="C231" s="3"/>
      <c r="D231" s="3"/>
      <c r="E231" s="3"/>
      <c r="F231" s="3"/>
      <c r="G231" s="3">
        <f t="shared" ref="G231:K231" si="404">-G237</f>
        <v>12.9</v>
      </c>
      <c r="H231" s="3">
        <f t="shared" si="404"/>
        <v>14.2</v>
      </c>
      <c r="I231" s="3">
        <f t="shared" si="404"/>
        <v>20</v>
      </c>
      <c r="J231" s="3">
        <f t="shared" si="404"/>
        <v>21.4</v>
      </c>
      <c r="K231" s="3">
        <f t="shared" si="404"/>
        <v>29.9</v>
      </c>
      <c r="L231" s="3">
        <f>-L237</f>
        <v>30.4</v>
      </c>
      <c r="M231" s="4">
        <f>IFERROR(M232*AVERAGE(L228:M228),0)</f>
        <v>33.719522775000009</v>
      </c>
      <c r="N231" s="4">
        <f ca="1">IFERROR(N232*AVERAGE(M228:N228),0)</f>
        <v>37.422523236999993</v>
      </c>
      <c r="O231" s="4">
        <f ca="1">IFERROR(O232*AVERAGE(N228:O228),0)</f>
        <v>38.538869792099987</v>
      </c>
      <c r="P231" s="4">
        <f t="shared" ref="P231:W231" ca="1" si="405">IFERROR(P232*AVERAGE(O228:P228),0)</f>
        <v>41.140175377476908</v>
      </c>
      <c r="Q231" s="4">
        <f t="shared" ca="1" si="405"/>
        <v>42.167886273986838</v>
      </c>
      <c r="R231" s="4">
        <f t="shared" ca="1" si="405"/>
        <v>41.358141824303594</v>
      </c>
      <c r="S231" s="4">
        <f t="shared" ca="1" si="405"/>
        <v>45.14534645645255</v>
      </c>
      <c r="T231" s="4">
        <f t="shared" ca="1" si="405"/>
        <v>48.397477662227203</v>
      </c>
      <c r="U231" s="4">
        <f t="shared" ca="1" si="405"/>
        <v>50.905459131756999</v>
      </c>
      <c r="V231" s="4">
        <f t="shared" ca="1" si="405"/>
        <v>53.55686543133622</v>
      </c>
      <c r="W231" s="4">
        <f t="shared" ca="1" si="405"/>
        <v>56.359999555423336</v>
      </c>
    </row>
    <row r="232" spans="2:23" hidden="1" outlineLevel="1" x14ac:dyDescent="0.35">
      <c r="B232" t="s">
        <v>145</v>
      </c>
      <c r="C232" s="7"/>
      <c r="D232" s="7"/>
      <c r="E232" s="7"/>
      <c r="F232" s="7"/>
      <c r="G232" s="7">
        <f>+G231/AVERAGE(F228:G228)</f>
        <v>9.1105233607237587E-2</v>
      </c>
      <c r="H232" s="7">
        <f t="shared" ref="H232" si="406">+H231/AVERAGE(G228:H228)</f>
        <v>0.10060219624512931</v>
      </c>
      <c r="I232" s="7">
        <f t="shared" ref="I232:J232" si="407">+I231/AVERAGE(H228:I228)</f>
        <v>0.13188262446422686</v>
      </c>
      <c r="J232" s="7">
        <f t="shared" si="407"/>
        <v>8.1384293591937634E-2</v>
      </c>
      <c r="K232" s="7">
        <f>+K231/AVERAGE(J228:K228)</f>
        <v>8.1051775548929256E-2</v>
      </c>
      <c r="L232" s="7">
        <f>+L231/AVERAGE(K228:L228)</f>
        <v>7.7040040547389749E-2</v>
      </c>
      <c r="M232" s="8">
        <f t="shared" ref="M232:U232" si="408">+M234+M233</f>
        <v>7.9420110694935722E-2</v>
      </c>
      <c r="N232" s="8">
        <f t="shared" ca="1" si="408"/>
        <v>8.1996235704972248E-2</v>
      </c>
      <c r="O232" s="8">
        <f t="shared" ca="1" si="408"/>
        <v>7.8519819983115802E-2</v>
      </c>
      <c r="P232" s="8">
        <f t="shared" ca="1" si="408"/>
        <v>7.9517629791653874E-2</v>
      </c>
      <c r="Q232" s="8">
        <f t="shared" ca="1" si="408"/>
        <v>7.7615325768261176E-2</v>
      </c>
      <c r="R232" s="8">
        <f t="shared" ca="1" si="408"/>
        <v>7.5907362741191919E-2</v>
      </c>
      <c r="S232" s="8">
        <f t="shared" ca="1" si="408"/>
        <v>7.9745502746908462E-2</v>
      </c>
      <c r="T232" s="8">
        <f t="shared" ca="1" si="408"/>
        <v>7.8516509250708216E-2</v>
      </c>
      <c r="U232" s="8">
        <f t="shared" ca="1" si="408"/>
        <v>7.741775844827109E-2</v>
      </c>
      <c r="V232" s="8">
        <f t="shared" ref="V232:W232" ca="1" si="409">+V234+V233</f>
        <v>7.7127358202881455E-2</v>
      </c>
      <c r="W232" s="8">
        <f t="shared" ca="1" si="409"/>
        <v>7.6852150714105089E-2</v>
      </c>
    </row>
    <row r="233" spans="2:23" hidden="1" outlineLevel="1" x14ac:dyDescent="0.35">
      <c r="B233" s="10" t="s">
        <v>12</v>
      </c>
      <c r="C233" s="7"/>
      <c r="D233" s="7"/>
      <c r="E233" s="7"/>
      <c r="F233" s="7"/>
      <c r="G233" s="11">
        <f t="shared" ref="G233:H233" si="410">+G234-G232</f>
        <v>-1.8485887516817401E-2</v>
      </c>
      <c r="H233" s="11">
        <f t="shared" si="410"/>
        <v>-2.3450230251505499E-2</v>
      </c>
      <c r="I233" s="11">
        <f t="shared" ref="I233:J233" si="411">+I234-I232</f>
        <v>-5.3692713484998364E-2</v>
      </c>
      <c r="J233" s="11">
        <f t="shared" si="411"/>
        <v>2.3521582049819356E-2</v>
      </c>
      <c r="K233" s="11">
        <f>+K234-K232</f>
        <v>-5.8281377066955881E-3</v>
      </c>
      <c r="L233" s="11">
        <f>+L234-L232</f>
        <v>2.3378104409528672E-3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</row>
    <row r="234" spans="2:23" hidden="1" outlineLevel="1" x14ac:dyDescent="0.35">
      <c r="B234" t="s">
        <v>146</v>
      </c>
      <c r="C234" s="7"/>
      <c r="D234" s="7"/>
      <c r="E234" s="7"/>
      <c r="F234" s="7"/>
      <c r="G234" s="7">
        <f t="shared" ref="G234:W234" si="412">SUMPRODUCT(G223:G227,$C$223:$C$227)/AVERAGE(F228:G228)</f>
        <v>7.2619346090420187E-2</v>
      </c>
      <c r="H234" s="7">
        <f t="shared" si="412"/>
        <v>7.7151965993623811E-2</v>
      </c>
      <c r="I234" s="7">
        <f t="shared" si="412"/>
        <v>7.8189910979228491E-2</v>
      </c>
      <c r="J234" s="7">
        <f t="shared" si="412"/>
        <v>0.10490587564175699</v>
      </c>
      <c r="K234" s="7">
        <f t="shared" si="412"/>
        <v>7.5223637842233668E-2</v>
      </c>
      <c r="L234" s="7">
        <f t="shared" si="412"/>
        <v>7.9377850988342616E-2</v>
      </c>
      <c r="M234" s="7">
        <f t="shared" si="412"/>
        <v>7.9420110694935722E-2</v>
      </c>
      <c r="N234" s="7">
        <f t="shared" ca="1" si="412"/>
        <v>8.1996235704972248E-2</v>
      </c>
      <c r="O234" s="7">
        <f t="shared" ca="1" si="412"/>
        <v>7.8519819983115802E-2</v>
      </c>
      <c r="P234" s="7">
        <f t="shared" ca="1" si="412"/>
        <v>7.9517629791653874E-2</v>
      </c>
      <c r="Q234" s="7">
        <f t="shared" ca="1" si="412"/>
        <v>7.7615325768261176E-2</v>
      </c>
      <c r="R234" s="7">
        <f t="shared" ca="1" si="412"/>
        <v>7.5907362741191919E-2</v>
      </c>
      <c r="S234" s="7">
        <f t="shared" ca="1" si="412"/>
        <v>7.9745502746908462E-2</v>
      </c>
      <c r="T234" s="7">
        <f t="shared" ca="1" si="412"/>
        <v>7.8516509250708216E-2</v>
      </c>
      <c r="U234" s="7">
        <f t="shared" ca="1" si="412"/>
        <v>7.741775844827109E-2</v>
      </c>
      <c r="V234" s="7">
        <f t="shared" ca="1" si="412"/>
        <v>7.7127358202881455E-2</v>
      </c>
      <c r="W234" s="7">
        <f t="shared" ca="1" si="412"/>
        <v>7.6852150714105089E-2</v>
      </c>
    </row>
    <row r="235" spans="2:23" hidden="1" outlineLevel="1" x14ac:dyDescent="0.35"/>
    <row r="236" spans="2:23" hidden="1" outlineLevel="1" x14ac:dyDescent="0.35">
      <c r="B236" t="s">
        <v>232</v>
      </c>
      <c r="C236" s="3">
        <f t="shared" ref="C236:K236" si="413">+C302</f>
        <v>0</v>
      </c>
      <c r="D236" s="3">
        <f t="shared" si="413"/>
        <v>0</v>
      </c>
      <c r="E236" s="3">
        <f t="shared" si="413"/>
        <v>0</v>
      </c>
      <c r="F236" s="3">
        <f t="shared" si="413"/>
        <v>0</v>
      </c>
      <c r="G236" s="3">
        <f t="shared" si="413"/>
        <v>0</v>
      </c>
      <c r="H236" s="3">
        <f t="shared" si="413"/>
        <v>0</v>
      </c>
      <c r="I236" s="3">
        <f t="shared" si="413"/>
        <v>-8.4</v>
      </c>
      <c r="J236" s="3">
        <f t="shared" si="413"/>
        <v>-9.5</v>
      </c>
      <c r="K236" s="3">
        <f t="shared" si="413"/>
        <v>-9.1</v>
      </c>
      <c r="L236" s="3">
        <f>+L302</f>
        <v>-11.6</v>
      </c>
      <c r="M236" s="3">
        <f t="shared" ref="M236:W236" si="414">+M302</f>
        <v>-15.247003749999999</v>
      </c>
      <c r="N236" s="3">
        <f t="shared" si="414"/>
        <v>-19.537247606249998</v>
      </c>
      <c r="O236" s="3">
        <f t="shared" si="414"/>
        <v>-23.304545893062503</v>
      </c>
      <c r="P236" s="3">
        <f t="shared" si="414"/>
        <v>-26.764719127760632</v>
      </c>
      <c r="Q236" s="3">
        <f t="shared" si="414"/>
        <v>-30.269629175384161</v>
      </c>
      <c r="R236" s="3">
        <f t="shared" si="414"/>
        <v>-33.764576455807699</v>
      </c>
      <c r="S236" s="3">
        <f t="shared" si="414"/>
        <v>-36.864455725879886</v>
      </c>
      <c r="T236" s="3">
        <f t="shared" si="414"/>
        <v>-39.344080483265721</v>
      </c>
      <c r="U236" s="3">
        <f t="shared" si="414"/>
        <v>-41.619321329243157</v>
      </c>
      <c r="V236" s="3">
        <f t="shared" si="414"/>
        <v>-44.026806426828323</v>
      </c>
      <c r="W236" s="3">
        <f t="shared" si="414"/>
        <v>-46.574256921160121</v>
      </c>
    </row>
    <row r="237" spans="2:23" hidden="1" outlineLevel="1" x14ac:dyDescent="0.35">
      <c r="B237" t="s">
        <v>234</v>
      </c>
      <c r="C237" s="3">
        <f t="shared" ref="C237:K237" si="415">C238-C236</f>
        <v>-3.6029999999999998</v>
      </c>
      <c r="D237" s="3">
        <f t="shared" si="415"/>
        <v>-7.5369999999999999</v>
      </c>
      <c r="E237" s="3">
        <f t="shared" si="415"/>
        <v>-7.9960000000000004</v>
      </c>
      <c r="F237" s="3">
        <f t="shared" si="415"/>
        <v>-10</v>
      </c>
      <c r="G237" s="3">
        <f t="shared" si="415"/>
        <v>-12.9</v>
      </c>
      <c r="H237" s="3">
        <f t="shared" si="415"/>
        <v>-14.2</v>
      </c>
      <c r="I237" s="3">
        <f t="shared" si="415"/>
        <v>-20</v>
      </c>
      <c r="J237" s="3">
        <f t="shared" si="415"/>
        <v>-21.4</v>
      </c>
      <c r="K237" s="3">
        <f t="shared" si="415"/>
        <v>-29.9</v>
      </c>
      <c r="L237" s="3">
        <f>L238-L236</f>
        <v>-30.4</v>
      </c>
      <c r="M237" s="4">
        <f>IFERROR(-M231,0)</f>
        <v>-33.719522775000009</v>
      </c>
      <c r="N237" s="4">
        <f t="shared" ref="N237:W237" ca="1" si="416">IFERROR(-N231,0)</f>
        <v>-37.422523236999993</v>
      </c>
      <c r="O237" s="4">
        <f t="shared" ca="1" si="416"/>
        <v>-38.538869792099987</v>
      </c>
      <c r="P237" s="4">
        <f t="shared" ca="1" si="416"/>
        <v>-41.140175377476908</v>
      </c>
      <c r="Q237" s="4">
        <f t="shared" ca="1" si="416"/>
        <v>-42.167886273986838</v>
      </c>
      <c r="R237" s="4">
        <f t="shared" ca="1" si="416"/>
        <v>-41.358141824303594</v>
      </c>
      <c r="S237" s="4">
        <f t="shared" ca="1" si="416"/>
        <v>-45.14534645645255</v>
      </c>
      <c r="T237" s="4">
        <f t="shared" ca="1" si="416"/>
        <v>-48.397477662227203</v>
      </c>
      <c r="U237" s="4">
        <f t="shared" ca="1" si="416"/>
        <v>-50.905459131756999</v>
      </c>
      <c r="V237" s="4">
        <f t="shared" ca="1" si="416"/>
        <v>-53.55686543133622</v>
      </c>
      <c r="W237" s="4">
        <f t="shared" ca="1" si="416"/>
        <v>-56.359999555423336</v>
      </c>
    </row>
    <row r="238" spans="2:23" hidden="1" outlineLevel="1" x14ac:dyDescent="0.35">
      <c r="B238" s="23" t="s">
        <v>233</v>
      </c>
      <c r="C238" s="24">
        <f t="shared" ref="C238:L238" si="417">+C126</f>
        <v>-3.6029999999999998</v>
      </c>
      <c r="D238" s="24">
        <f t="shared" si="417"/>
        <v>-7.5369999999999999</v>
      </c>
      <c r="E238" s="24">
        <f t="shared" si="417"/>
        <v>-7.9960000000000004</v>
      </c>
      <c r="F238" s="24">
        <f t="shared" si="417"/>
        <v>-10</v>
      </c>
      <c r="G238" s="24">
        <f t="shared" si="417"/>
        <v>-12.9</v>
      </c>
      <c r="H238" s="24">
        <f t="shared" si="417"/>
        <v>-14.2</v>
      </c>
      <c r="I238" s="24">
        <f t="shared" si="417"/>
        <v>-28.4</v>
      </c>
      <c r="J238" s="24">
        <f t="shared" si="417"/>
        <v>-30.9</v>
      </c>
      <c r="K238" s="24">
        <f t="shared" si="417"/>
        <v>-39</v>
      </c>
      <c r="L238" s="24">
        <f t="shared" si="417"/>
        <v>-42</v>
      </c>
      <c r="M238" s="25">
        <f>SUM(M236:M237)</f>
        <v>-48.966526525000006</v>
      </c>
      <c r="N238" s="25">
        <f t="shared" ref="N238:W238" ca="1" si="418">SUM(N236:N237)</f>
        <v>-56.959770843249991</v>
      </c>
      <c r="O238" s="25">
        <f t="shared" ca="1" si="418"/>
        <v>-61.843415685162491</v>
      </c>
      <c r="P238" s="25">
        <f t="shared" ca="1" si="418"/>
        <v>-67.904894505237536</v>
      </c>
      <c r="Q238" s="25">
        <f t="shared" ca="1" si="418"/>
        <v>-72.437515449371006</v>
      </c>
      <c r="R238" s="25">
        <f t="shared" ca="1" si="418"/>
        <v>-75.122718280111286</v>
      </c>
      <c r="S238" s="25">
        <f t="shared" ca="1" si="418"/>
        <v>-82.009802182332436</v>
      </c>
      <c r="T238" s="25">
        <f t="shared" ca="1" si="418"/>
        <v>-87.741558145492917</v>
      </c>
      <c r="U238" s="25">
        <f t="shared" ca="1" si="418"/>
        <v>-92.524780461000148</v>
      </c>
      <c r="V238" s="25">
        <f t="shared" ca="1" si="418"/>
        <v>-97.583671858164536</v>
      </c>
      <c r="W238" s="25">
        <f t="shared" ca="1" si="418"/>
        <v>-102.93425647658346</v>
      </c>
    </row>
    <row r="239" spans="2:23" hidden="1" outlineLevel="1" x14ac:dyDescent="0.35"/>
    <row r="240" spans="2:23" hidden="1" outlineLevel="1" x14ac:dyDescent="0.35">
      <c r="B240" t="s">
        <v>283</v>
      </c>
      <c r="C240" s="3"/>
      <c r="D240" s="3">
        <f t="shared" ref="D240:L240" si="419">+D123+D163</f>
        <v>30.062999999999995</v>
      </c>
      <c r="E240" s="3">
        <f t="shared" si="419"/>
        <v>46.870000000000033</v>
      </c>
      <c r="F240" s="3">
        <f t="shared" si="419"/>
        <v>49.000000000000028</v>
      </c>
      <c r="G240" s="3">
        <f t="shared" si="419"/>
        <v>152.30000000000001</v>
      </c>
      <c r="H240" s="3">
        <f t="shared" si="419"/>
        <v>219.39999999999998</v>
      </c>
      <c r="I240" s="3">
        <f t="shared" si="419"/>
        <v>230.50000000000006</v>
      </c>
      <c r="J240" s="3">
        <f t="shared" si="419"/>
        <v>162.79999999999995</v>
      </c>
      <c r="K240" s="3">
        <f t="shared" si="419"/>
        <v>205.60000000000022</v>
      </c>
      <c r="L240" s="3">
        <f t="shared" si="419"/>
        <v>182.39999999999992</v>
      </c>
      <c r="M240" s="3">
        <f t="shared" ref="M240:W240" si="420">+M123</f>
        <v>330.72552500000006</v>
      </c>
      <c r="N240" s="3">
        <f t="shared" ca="1" si="420"/>
        <v>402.36932424999998</v>
      </c>
      <c r="O240" s="3">
        <f t="shared" ca="1" si="420"/>
        <v>498.79099702999986</v>
      </c>
      <c r="P240" s="3">
        <f t="shared" ca="1" si="420"/>
        <v>595.50278376947483</v>
      </c>
      <c r="Q240" s="3">
        <f t="shared" ca="1" si="420"/>
        <v>688.29261203547924</v>
      </c>
      <c r="R240" s="3">
        <f t="shared" ca="1" si="420"/>
        <v>770.0947311082366</v>
      </c>
      <c r="S240" s="3">
        <f t="shared" ca="1" si="420"/>
        <v>847.38462156025616</v>
      </c>
      <c r="T240" s="3">
        <f t="shared" ca="1" si="420"/>
        <v>913.75464616790214</v>
      </c>
      <c r="U240" s="3">
        <f t="shared" ca="1" si="420"/>
        <v>964.9379414644286</v>
      </c>
      <c r="V240" s="3">
        <f t="shared" ca="1" si="420"/>
        <v>1019.0482741089027</v>
      </c>
      <c r="W240" s="3">
        <f t="shared" ca="1" si="420"/>
        <v>1076.2550929678232</v>
      </c>
    </row>
    <row r="241" spans="2:23" hidden="1" outlineLevel="1" x14ac:dyDescent="0.35">
      <c r="B241" t="s">
        <v>147</v>
      </c>
      <c r="C241" s="18"/>
      <c r="D241" s="18">
        <f t="shared" ref="D241:K241" si="421">AVERAGE(C228:D228)/D240</f>
        <v>3.7049861956557901</v>
      </c>
      <c r="E241" s="18">
        <f t="shared" si="421"/>
        <v>2.6763708128867059</v>
      </c>
      <c r="F241" s="18">
        <f t="shared" si="421"/>
        <v>2.9141734693877535</v>
      </c>
      <c r="G241" s="18">
        <f t="shared" si="421"/>
        <v>0.92970781352593546</v>
      </c>
      <c r="H241" s="18">
        <f t="shared" si="421"/>
        <v>0.64334548769371003</v>
      </c>
      <c r="I241" s="18">
        <f t="shared" si="421"/>
        <v>0.65791757049891519</v>
      </c>
      <c r="J241" s="18">
        <f t="shared" si="421"/>
        <v>1.6151719901719905</v>
      </c>
      <c r="K241" s="18">
        <f t="shared" si="421"/>
        <v>1.7942607003891029</v>
      </c>
      <c r="L241" s="18">
        <f>AVERAGE(K228:L228)/L240</f>
        <v>2.1633771929824572</v>
      </c>
      <c r="M241" s="152">
        <v>1.3</v>
      </c>
      <c r="N241" s="152">
        <v>1.2</v>
      </c>
      <c r="O241" s="152">
        <v>1</v>
      </c>
      <c r="P241" s="152">
        <v>0.9</v>
      </c>
      <c r="Q241" s="152">
        <v>0.8</v>
      </c>
      <c r="R241" s="152">
        <v>0.7</v>
      </c>
      <c r="S241" s="152">
        <v>0.7</v>
      </c>
      <c r="T241" s="152">
        <v>0.7</v>
      </c>
      <c r="U241" s="152">
        <v>0.7</v>
      </c>
      <c r="V241" s="152">
        <v>0.7</v>
      </c>
      <c r="W241" s="152">
        <v>0.7</v>
      </c>
    </row>
    <row r="242" spans="2:23" hidden="1" outlineLevel="1" x14ac:dyDescent="0.35">
      <c r="B242" t="s">
        <v>149</v>
      </c>
      <c r="C242" s="18"/>
      <c r="D242" s="18">
        <f t="shared" ref="D242:K242" si="422">AVERAGE((D228-D172),(C228-C172))/D240</f>
        <v>1.7540664604330907</v>
      </c>
      <c r="E242" s="18">
        <f t="shared" si="422"/>
        <v>2.5361531896735632</v>
      </c>
      <c r="F242" s="18">
        <f t="shared" si="422"/>
        <v>2.7416836734693861</v>
      </c>
      <c r="G242" s="18">
        <f t="shared" si="422"/>
        <v>0.58506565988181225</v>
      </c>
      <c r="H242" s="18">
        <f t="shared" si="422"/>
        <v>0.22424794895168643</v>
      </c>
      <c r="I242" s="18">
        <f t="shared" si="422"/>
        <v>0.39696312364425151</v>
      </c>
      <c r="J242" s="18">
        <f t="shared" si="422"/>
        <v>5.0061425061425156E-2</v>
      </c>
      <c r="K242" s="18">
        <f t="shared" si="422"/>
        <v>-6.7607003891050399E-2</v>
      </c>
      <c r="L242" s="18">
        <f>AVERAGE((L228-L172),(K228-K172))/L240</f>
        <v>0.58936403508771951</v>
      </c>
      <c r="M242" s="18">
        <f t="shared" ref="M242:W242" si="423">(M228-M172)/M240</f>
        <v>0.38461400761149034</v>
      </c>
      <c r="N242" s="18">
        <f t="shared" ca="1" si="423"/>
        <v>0.40042080276356729</v>
      </c>
      <c r="O242" s="18">
        <f t="shared" ca="1" si="423"/>
        <v>0.332467798240972</v>
      </c>
      <c r="P242" s="18">
        <f t="shared" ca="1" si="423"/>
        <v>0.26523214474439893</v>
      </c>
      <c r="Q242" s="18">
        <f t="shared" ca="1" si="423"/>
        <v>0.21850496559942234</v>
      </c>
      <c r="R242" s="18">
        <f t="shared" ca="1" si="423"/>
        <v>0.22243120723633672</v>
      </c>
      <c r="S242" s="18">
        <f t="shared" ca="1" si="423"/>
        <v>0.23016951503476907</v>
      </c>
      <c r="T242" s="18">
        <f t="shared" ca="1" si="423"/>
        <v>0.24987401591783215</v>
      </c>
      <c r="U242" s="18">
        <f t="shared" ca="1" si="423"/>
        <v>0.24970751449326234</v>
      </c>
      <c r="V242" s="18">
        <f t="shared" ca="1" si="423"/>
        <v>0.2274171738945113</v>
      </c>
      <c r="W242" s="18">
        <f t="shared" ca="1" si="423"/>
        <v>0.18533399735100617</v>
      </c>
    </row>
    <row r="243" spans="2:23" hidden="1" outlineLevel="1" x14ac:dyDescent="0.35">
      <c r="B243" t="s">
        <v>284</v>
      </c>
      <c r="C243" s="18"/>
      <c r="D243" s="18">
        <f t="shared" ref="D243:W243" si="424">AVERAGE((D228-D172+D194+D189),(C228-C172+C194+C189))/+D123</f>
        <v>1.7540664604330907</v>
      </c>
      <c r="E243" s="18">
        <f t="shared" si="424"/>
        <v>2.5361531896735632</v>
      </c>
      <c r="F243" s="18">
        <f t="shared" si="424"/>
        <v>2.7416836734693861</v>
      </c>
      <c r="G243" s="18">
        <f t="shared" si="424"/>
        <v>0.58506565988181225</v>
      </c>
      <c r="H243" s="18">
        <f t="shared" si="424"/>
        <v>0.22424794895168643</v>
      </c>
      <c r="I243" s="18">
        <f t="shared" si="424"/>
        <v>0.80505485893416906</v>
      </c>
      <c r="J243" s="18">
        <f t="shared" si="424"/>
        <v>1.2375992063492065</v>
      </c>
      <c r="K243" s="18">
        <f t="shared" si="424"/>
        <v>0.94594059405940523</v>
      </c>
      <c r="L243" s="18">
        <f t="shared" si="424"/>
        <v>1.6363450531479973</v>
      </c>
      <c r="M243" s="18">
        <f t="shared" si="424"/>
        <v>1.4449774017134962</v>
      </c>
      <c r="N243" s="18">
        <f t="shared" ca="1" si="424"/>
        <v>1.3479706572254722</v>
      </c>
      <c r="O243" s="18">
        <f t="shared" ca="1" si="424"/>
        <v>1.2634420352095852</v>
      </c>
      <c r="P243" s="18">
        <f t="shared" ca="1" si="424"/>
        <v>1.16123801310185</v>
      </c>
      <c r="Q243" s="18">
        <f t="shared" ca="1" si="424"/>
        <v>1.0860610706179636</v>
      </c>
      <c r="R243" s="18">
        <f t="shared" ca="1" si="424"/>
        <v>1.0618766551612839</v>
      </c>
      <c r="S243" s="18">
        <f t="shared" ca="1" si="424"/>
        <v>1.0578790464578745</v>
      </c>
      <c r="T243" s="18">
        <f t="shared" ca="1" si="424"/>
        <v>1.0615866602075963</v>
      </c>
      <c r="U243" s="18">
        <f t="shared" ca="1" si="424"/>
        <v>1.0719371555559631</v>
      </c>
      <c r="V243" s="18">
        <f t="shared" ca="1" si="424"/>
        <v>1.0596534862929607</v>
      </c>
      <c r="W243" s="18">
        <f t="shared" ca="1" si="424"/>
        <v>1.0270915762174095</v>
      </c>
    </row>
    <row r="244" spans="2:23" hidden="1" outlineLevel="1" x14ac:dyDescent="0.35">
      <c r="S244" s="27"/>
    </row>
    <row r="245" spans="2:23" collapsed="1" x14ac:dyDescent="0.35">
      <c r="B245" s="31" t="s">
        <v>31</v>
      </c>
      <c r="C245" s="31"/>
      <c r="D245" s="31"/>
      <c r="E245" s="31"/>
      <c r="F245" s="31"/>
      <c r="G245" s="31"/>
      <c r="H245" s="31"/>
      <c r="I245" s="31"/>
      <c r="J245" s="100"/>
      <c r="K245" s="100"/>
      <c r="L245" s="100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</row>
    <row r="246" spans="2:23" ht="5" customHeight="1" x14ac:dyDescent="0.35"/>
    <row r="247" spans="2:23" outlineLevel="1" x14ac:dyDescent="0.35">
      <c r="B247" t="s">
        <v>160</v>
      </c>
      <c r="C247" s="16">
        <v>100</v>
      </c>
      <c r="D247" s="16">
        <v>100</v>
      </c>
      <c r="E247" s="16">
        <v>100</v>
      </c>
      <c r="F247" s="16">
        <v>100.26202600000001</v>
      </c>
      <c r="G247" s="16">
        <v>107.250039</v>
      </c>
      <c r="H247" s="16">
        <v>109.422574</v>
      </c>
      <c r="I247" s="16">
        <v>109.892031</v>
      </c>
      <c r="J247" s="16">
        <v>110.2616</v>
      </c>
      <c r="K247" s="16">
        <v>108.296802</v>
      </c>
      <c r="L247" s="16">
        <v>105.058643</v>
      </c>
      <c r="M247" s="3">
        <f t="shared" ref="M247:U247" si="425">AVERAGE(L249:M249)</f>
        <v>101.80803561904762</v>
      </c>
      <c r="N247" s="3">
        <f t="shared" ca="1" si="425"/>
        <v>97.432802303142324</v>
      </c>
      <c r="O247" s="3">
        <f t="shared" ca="1" si="425"/>
        <v>93.396248291782285</v>
      </c>
      <c r="P247" s="3">
        <f t="shared" ca="1" si="425"/>
        <v>89.281779661702558</v>
      </c>
      <c r="Q247" s="3">
        <f t="shared" ca="1" si="425"/>
        <v>85.029752221370629</v>
      </c>
      <c r="R247" s="3">
        <f t="shared" ca="1" si="425"/>
        <v>80.59189278028569</v>
      </c>
      <c r="S247" s="3">
        <f t="shared" ca="1" si="425"/>
        <v>76.016455917360318</v>
      </c>
      <c r="T247" s="3">
        <f t="shared" ca="1" si="425"/>
        <v>71.335008514025873</v>
      </c>
      <c r="U247" s="3">
        <f t="shared" ca="1" si="425"/>
        <v>66.836194300544093</v>
      </c>
      <c r="V247" s="3">
        <f t="shared" ref="V247" ca="1" si="426">AVERAGE(U249:V249)</f>
        <v>62.755368811998295</v>
      </c>
      <c r="W247" s="3">
        <f t="shared" ref="W247" ca="1" si="427">AVERAGE(V249:W249)</f>
        <v>59.023953047697148</v>
      </c>
    </row>
    <row r="248" spans="2:23" outlineLevel="1" x14ac:dyDescent="0.35">
      <c r="B248" t="s">
        <v>161</v>
      </c>
      <c r="C248" s="16">
        <v>100</v>
      </c>
      <c r="D248" s="16">
        <v>101.211134</v>
      </c>
      <c r="E248" s="16">
        <v>101.692301</v>
      </c>
      <c r="F248" s="16">
        <v>102.023196</v>
      </c>
      <c r="G248" s="16">
        <v>111.519238</v>
      </c>
      <c r="H248" s="16">
        <v>111.767584</v>
      </c>
      <c r="I248" s="16">
        <v>111.16878800000001</v>
      </c>
      <c r="J248" s="16">
        <v>111.112173</v>
      </c>
      <c r="K248" s="16">
        <v>109.154721</v>
      </c>
      <c r="L248" s="16">
        <v>105.62231199999999</v>
      </c>
      <c r="M248" s="3">
        <f t="shared" ref="M248:U248" si="428">+M247+M253</f>
        <v>104.6029356190476</v>
      </c>
      <c r="N248" s="3">
        <f t="shared" ca="1" si="428"/>
        <v>100.22770230314231</v>
      </c>
      <c r="O248" s="3">
        <f t="shared" ca="1" si="428"/>
        <v>96.19114829178227</v>
      </c>
      <c r="P248" s="3">
        <f t="shared" ca="1" si="428"/>
        <v>92.076679661702542</v>
      </c>
      <c r="Q248" s="3">
        <f t="shared" ca="1" si="428"/>
        <v>87.824652221370613</v>
      </c>
      <c r="R248" s="3">
        <f t="shared" ca="1" si="428"/>
        <v>83.386792780285674</v>
      </c>
      <c r="S248" s="3">
        <f t="shared" ca="1" si="428"/>
        <v>78.811355917360302</v>
      </c>
      <c r="T248" s="3">
        <f t="shared" ca="1" si="428"/>
        <v>74.129908514025857</v>
      </c>
      <c r="U248" s="3">
        <f t="shared" ca="1" si="428"/>
        <v>69.631094300544078</v>
      </c>
      <c r="V248" s="3">
        <f t="shared" ref="V248:W248" ca="1" si="429">+V247+V253</f>
        <v>65.550268811998279</v>
      </c>
      <c r="W248" s="3">
        <f t="shared" ca="1" si="429"/>
        <v>61.818853047697139</v>
      </c>
    </row>
    <row r="249" spans="2:23" outlineLevel="1" x14ac:dyDescent="0.35">
      <c r="B249" t="s">
        <v>173</v>
      </c>
      <c r="C249" s="16">
        <f t="shared" ref="C249:D249" si="430">+C247</f>
        <v>100</v>
      </c>
      <c r="D249" s="16">
        <f t="shared" si="430"/>
        <v>100</v>
      </c>
      <c r="E249" s="16">
        <f>+E247</f>
        <v>100</v>
      </c>
      <c r="F249" s="16">
        <v>106.39700000000001</v>
      </c>
      <c r="G249" s="16">
        <v>108.391625</v>
      </c>
      <c r="H249" s="16">
        <v>110.111074</v>
      </c>
      <c r="I249" s="16">
        <v>110.003258</v>
      </c>
      <c r="J249" s="16">
        <v>110.439155</v>
      </c>
      <c r="K249" s="16">
        <v>105.194508</v>
      </c>
      <c r="L249" s="16">
        <v>104.18898799999999</v>
      </c>
      <c r="M249" s="3">
        <f t="shared" ref="M249:U249" si="431">+L249+M258</f>
        <v>99.427083238095236</v>
      </c>
      <c r="N249" s="3">
        <f t="shared" ca="1" si="431"/>
        <v>95.438519693368917</v>
      </c>
      <c r="O249" s="3">
        <f t="shared" ca="1" si="431"/>
        <v>91.353970185672608</v>
      </c>
      <c r="P249" s="3">
        <f t="shared" ca="1" si="431"/>
        <v>87.209574388921453</v>
      </c>
      <c r="Q249" s="3">
        <f t="shared" ca="1" si="431"/>
        <v>82.849905086204089</v>
      </c>
      <c r="R249" s="3">
        <f t="shared" ca="1" si="431"/>
        <v>78.333844611228088</v>
      </c>
      <c r="S249" s="3">
        <f t="shared" ca="1" si="431"/>
        <v>73.699021816640865</v>
      </c>
      <c r="T249" s="3">
        <f t="shared" ca="1" si="431"/>
        <v>68.970943413737984</v>
      </c>
      <c r="U249" s="3">
        <f t="shared" ca="1" si="431"/>
        <v>64.701391248169145</v>
      </c>
      <c r="V249" s="3">
        <f t="shared" ref="V249" ca="1" si="432">+U249+V258</f>
        <v>60.809294252542067</v>
      </c>
      <c r="W249" s="3">
        <f t="shared" ref="W249" ca="1" si="433">+V249+W258</f>
        <v>57.238563063893373</v>
      </c>
    </row>
    <row r="250" spans="2:23" outlineLevel="1" x14ac:dyDescent="0.35"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</row>
    <row r="251" spans="2:23" outlineLevel="1" x14ac:dyDescent="0.35">
      <c r="B251" s="10" t="s">
        <v>174</v>
      </c>
      <c r="C251" s="12">
        <f t="shared" ref="C251:J251" si="434">+C248-C247</f>
        <v>0</v>
      </c>
      <c r="D251" s="12">
        <f t="shared" si="434"/>
        <v>1.2111340000000013</v>
      </c>
      <c r="E251" s="12">
        <f t="shared" si="434"/>
        <v>1.6923010000000005</v>
      </c>
      <c r="F251" s="12">
        <f t="shared" si="434"/>
        <v>1.7611699999999928</v>
      </c>
      <c r="G251" s="12">
        <f t="shared" si="434"/>
        <v>4.2691990000000004</v>
      </c>
      <c r="H251" s="12">
        <f t="shared" si="434"/>
        <v>2.345010000000002</v>
      </c>
      <c r="I251" s="12">
        <f t="shared" si="434"/>
        <v>1.2767570000000035</v>
      </c>
      <c r="J251" s="12">
        <f t="shared" si="434"/>
        <v>0.85057299999999714</v>
      </c>
      <c r="K251" s="12">
        <f>+K248-K247</f>
        <v>0.85791899999999544</v>
      </c>
      <c r="L251" s="12">
        <f>+L248-L247</f>
        <v>0.56366899999999021</v>
      </c>
      <c r="M251" s="4">
        <f t="shared" ref="M251:U251" si="435">+L251</f>
        <v>0.56366899999999021</v>
      </c>
      <c r="N251" s="4">
        <f t="shared" si="435"/>
        <v>0.56366899999999021</v>
      </c>
      <c r="O251" s="4">
        <f t="shared" si="435"/>
        <v>0.56366899999999021</v>
      </c>
      <c r="P251" s="4">
        <f t="shared" si="435"/>
        <v>0.56366899999999021</v>
      </c>
      <c r="Q251" s="4">
        <f t="shared" si="435"/>
        <v>0.56366899999999021</v>
      </c>
      <c r="R251" s="4">
        <f t="shared" si="435"/>
        <v>0.56366899999999021</v>
      </c>
      <c r="S251" s="4">
        <f t="shared" si="435"/>
        <v>0.56366899999999021</v>
      </c>
      <c r="T251" s="4">
        <f t="shared" si="435"/>
        <v>0.56366899999999021</v>
      </c>
      <c r="U251" s="4">
        <f t="shared" si="435"/>
        <v>0.56366899999999021</v>
      </c>
      <c r="V251" s="4">
        <f t="shared" ref="V251:V252" si="436">+U251</f>
        <v>0.56366899999999021</v>
      </c>
      <c r="W251" s="4">
        <f t="shared" ref="W251:W252" si="437">+V251</f>
        <v>0.56366899999999021</v>
      </c>
    </row>
    <row r="252" spans="2:23" outlineLevel="1" x14ac:dyDescent="0.35">
      <c r="B252" s="10" t="s">
        <v>175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0.63037399999999999</v>
      </c>
      <c r="J252" s="16">
        <v>0.91496100000000002</v>
      </c>
      <c r="K252" s="16">
        <v>1.4755450000000001</v>
      </c>
      <c r="L252" s="16">
        <v>2.2312310000000002</v>
      </c>
      <c r="M252" s="4">
        <f t="shared" ref="M252:U252" si="438">+L252</f>
        <v>2.2312310000000002</v>
      </c>
      <c r="N252" s="4">
        <f t="shared" si="438"/>
        <v>2.2312310000000002</v>
      </c>
      <c r="O252" s="4">
        <f t="shared" si="438"/>
        <v>2.2312310000000002</v>
      </c>
      <c r="P252" s="4">
        <f t="shared" si="438"/>
        <v>2.2312310000000002</v>
      </c>
      <c r="Q252" s="4">
        <f t="shared" si="438"/>
        <v>2.2312310000000002</v>
      </c>
      <c r="R252" s="4">
        <f t="shared" si="438"/>
        <v>2.2312310000000002</v>
      </c>
      <c r="S252" s="4">
        <f t="shared" si="438"/>
        <v>2.2312310000000002</v>
      </c>
      <c r="T252" s="4">
        <f t="shared" si="438"/>
        <v>2.2312310000000002</v>
      </c>
      <c r="U252" s="4">
        <f t="shared" si="438"/>
        <v>2.2312310000000002</v>
      </c>
      <c r="V252" s="4">
        <f t="shared" si="436"/>
        <v>2.2312310000000002</v>
      </c>
      <c r="W252" s="4">
        <f t="shared" si="437"/>
        <v>2.2312310000000002</v>
      </c>
    </row>
    <row r="253" spans="2:23" outlineLevel="1" x14ac:dyDescent="0.35">
      <c r="B253" s="23" t="s">
        <v>176</v>
      </c>
      <c r="C253" s="24">
        <f t="shared" ref="C253:J253" si="439">SUM(C251:C252)</f>
        <v>0</v>
      </c>
      <c r="D253" s="24">
        <f t="shared" si="439"/>
        <v>1.2111340000000013</v>
      </c>
      <c r="E253" s="24">
        <f t="shared" si="439"/>
        <v>1.6923010000000005</v>
      </c>
      <c r="F253" s="24">
        <f t="shared" si="439"/>
        <v>1.7611699999999928</v>
      </c>
      <c r="G253" s="24">
        <f t="shared" si="439"/>
        <v>4.2691990000000004</v>
      </c>
      <c r="H253" s="24">
        <f t="shared" si="439"/>
        <v>2.345010000000002</v>
      </c>
      <c r="I253" s="24">
        <f t="shared" si="439"/>
        <v>1.9071310000000035</v>
      </c>
      <c r="J253" s="24">
        <f t="shared" si="439"/>
        <v>1.7655339999999971</v>
      </c>
      <c r="K253" s="24">
        <f>SUM(K251:K252)</f>
        <v>2.3334639999999958</v>
      </c>
      <c r="L253" s="24">
        <f>SUM(L251:L252)</f>
        <v>2.7948999999999904</v>
      </c>
      <c r="M253" s="24">
        <f t="shared" ref="M253:U253" si="440">SUM(M251:M252)</f>
        <v>2.7948999999999904</v>
      </c>
      <c r="N253" s="24">
        <f t="shared" si="440"/>
        <v>2.7948999999999904</v>
      </c>
      <c r="O253" s="24">
        <f t="shared" si="440"/>
        <v>2.7948999999999904</v>
      </c>
      <c r="P253" s="24">
        <f t="shared" si="440"/>
        <v>2.7948999999999904</v>
      </c>
      <c r="Q253" s="24">
        <f t="shared" si="440"/>
        <v>2.7948999999999904</v>
      </c>
      <c r="R253" s="24">
        <f t="shared" si="440"/>
        <v>2.7948999999999904</v>
      </c>
      <c r="S253" s="24">
        <f t="shared" si="440"/>
        <v>2.7948999999999904</v>
      </c>
      <c r="T253" s="24">
        <f t="shared" si="440"/>
        <v>2.7948999999999904</v>
      </c>
      <c r="U253" s="24">
        <f t="shared" si="440"/>
        <v>2.7948999999999904</v>
      </c>
      <c r="V253" s="24">
        <f t="shared" ref="V253:W253" si="441">SUM(V251:V252)</f>
        <v>2.7948999999999904</v>
      </c>
      <c r="W253" s="24">
        <f t="shared" si="441"/>
        <v>2.7948999999999904</v>
      </c>
    </row>
    <row r="254" spans="2:23" outlineLevel="1" x14ac:dyDescent="0.35"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</row>
    <row r="255" spans="2:23" outlineLevel="1" x14ac:dyDescent="0.35">
      <c r="B255" t="s">
        <v>177</v>
      </c>
      <c r="C255" s="12"/>
      <c r="D255" s="12">
        <f t="shared" ref="D255:W255" si="442">+D162</f>
        <v>1.7509999999999999</v>
      </c>
      <c r="E255" s="12">
        <f t="shared" si="442"/>
        <v>1.976</v>
      </c>
      <c r="F255" s="12">
        <f t="shared" si="442"/>
        <v>-23.299999999999997</v>
      </c>
      <c r="G255" s="12">
        <f t="shared" si="442"/>
        <v>1.2</v>
      </c>
      <c r="H255" s="12">
        <f t="shared" si="442"/>
        <v>3.1</v>
      </c>
      <c r="I255" s="12">
        <f t="shared" si="442"/>
        <v>-36.300000000000004</v>
      </c>
      <c r="J255" s="12">
        <f t="shared" si="442"/>
        <v>4</v>
      </c>
      <c r="K255" s="12">
        <f t="shared" si="442"/>
        <v>-246.1</v>
      </c>
      <c r="L255" s="12">
        <f t="shared" si="442"/>
        <v>-26.7</v>
      </c>
      <c r="M255" s="12">
        <f t="shared" si="442"/>
        <v>-100</v>
      </c>
      <c r="N255" s="12">
        <f t="shared" si="442"/>
        <v>-120</v>
      </c>
      <c r="O255" s="12">
        <f t="shared" si="442"/>
        <v>-160</v>
      </c>
      <c r="P255" s="12">
        <f t="shared" si="442"/>
        <v>-200</v>
      </c>
      <c r="Q255" s="12">
        <f t="shared" si="442"/>
        <v>-250</v>
      </c>
      <c r="R255" s="12">
        <f t="shared" si="442"/>
        <v>-300</v>
      </c>
      <c r="S255" s="12">
        <f t="shared" si="442"/>
        <v>-350</v>
      </c>
      <c r="T255" s="12">
        <f t="shared" si="442"/>
        <v>-400</v>
      </c>
      <c r="U255" s="12">
        <f t="shared" si="442"/>
        <v>-400</v>
      </c>
      <c r="V255" s="12">
        <f t="shared" si="442"/>
        <v>-400</v>
      </c>
      <c r="W255" s="12">
        <f t="shared" si="442"/>
        <v>-400</v>
      </c>
    </row>
    <row r="256" spans="2:23" outlineLevel="1" x14ac:dyDescent="0.35">
      <c r="B256" t="s">
        <v>26</v>
      </c>
      <c r="C256" s="12">
        <f t="shared" ref="C256:W256" si="443">+C148</f>
        <v>0</v>
      </c>
      <c r="D256" s="12">
        <f t="shared" si="443"/>
        <v>0.3</v>
      </c>
      <c r="E256" s="12">
        <f t="shared" si="443"/>
        <v>0.5</v>
      </c>
      <c r="F256" s="12">
        <f t="shared" si="443"/>
        <v>3.3</v>
      </c>
      <c r="G256" s="12">
        <f t="shared" si="443"/>
        <v>2</v>
      </c>
      <c r="H256" s="12">
        <f t="shared" si="443"/>
        <v>3.8</v>
      </c>
      <c r="I256" s="12">
        <f t="shared" si="443"/>
        <v>8.5</v>
      </c>
      <c r="J256" s="12">
        <f t="shared" si="443"/>
        <v>11.3</v>
      </c>
      <c r="K256" s="12">
        <f t="shared" si="443"/>
        <v>14</v>
      </c>
      <c r="L256" s="12">
        <f t="shared" si="443"/>
        <v>15</v>
      </c>
      <c r="M256" s="12">
        <f t="shared" si="443"/>
        <v>0</v>
      </c>
      <c r="N256" s="12">
        <f t="shared" si="443"/>
        <v>0</v>
      </c>
      <c r="O256" s="12">
        <f t="shared" si="443"/>
        <v>0</v>
      </c>
      <c r="P256" s="12">
        <f t="shared" si="443"/>
        <v>0</v>
      </c>
      <c r="Q256" s="12">
        <f t="shared" si="443"/>
        <v>0</v>
      </c>
      <c r="R256" s="12">
        <f t="shared" si="443"/>
        <v>0</v>
      </c>
      <c r="S256" s="12">
        <f t="shared" si="443"/>
        <v>0</v>
      </c>
      <c r="T256" s="12">
        <f t="shared" si="443"/>
        <v>0</v>
      </c>
      <c r="U256" s="12">
        <f t="shared" si="443"/>
        <v>0</v>
      </c>
      <c r="V256" s="12">
        <f t="shared" si="443"/>
        <v>0</v>
      </c>
      <c r="W256" s="12">
        <f t="shared" si="443"/>
        <v>0</v>
      </c>
    </row>
    <row r="257" spans="2:23" outlineLevel="1" x14ac:dyDescent="0.35">
      <c r="B257" s="23" t="s">
        <v>178</v>
      </c>
      <c r="C257" s="24">
        <f t="shared" ref="C257:J257" si="444">SUM(C255:C256)</f>
        <v>0</v>
      </c>
      <c r="D257" s="24">
        <f t="shared" si="444"/>
        <v>2.0509999999999997</v>
      </c>
      <c r="E257" s="24">
        <f t="shared" si="444"/>
        <v>2.476</v>
      </c>
      <c r="F257" s="24">
        <f t="shared" si="444"/>
        <v>-19.999999999999996</v>
      </c>
      <c r="G257" s="24">
        <f t="shared" si="444"/>
        <v>3.2</v>
      </c>
      <c r="H257" s="24">
        <f t="shared" si="444"/>
        <v>6.9</v>
      </c>
      <c r="I257" s="24">
        <f t="shared" si="444"/>
        <v>-27.800000000000004</v>
      </c>
      <c r="J257" s="24">
        <f t="shared" si="444"/>
        <v>15.3</v>
      </c>
      <c r="K257" s="24">
        <f>SUM(K255:K256)</f>
        <v>-232.1</v>
      </c>
      <c r="L257" s="24">
        <f>SUM(L255:L256)</f>
        <v>-11.7</v>
      </c>
      <c r="M257" s="24">
        <f t="shared" ref="M257:U257" si="445">SUM(M255:M256)</f>
        <v>-100</v>
      </c>
      <c r="N257" s="24">
        <f t="shared" si="445"/>
        <v>-120</v>
      </c>
      <c r="O257" s="24">
        <f t="shared" si="445"/>
        <v>-160</v>
      </c>
      <c r="P257" s="24">
        <f t="shared" si="445"/>
        <v>-200</v>
      </c>
      <c r="Q257" s="24">
        <f t="shared" si="445"/>
        <v>-250</v>
      </c>
      <c r="R257" s="24">
        <f t="shared" si="445"/>
        <v>-300</v>
      </c>
      <c r="S257" s="24">
        <f t="shared" si="445"/>
        <v>-350</v>
      </c>
      <c r="T257" s="24">
        <f t="shared" si="445"/>
        <v>-400</v>
      </c>
      <c r="U257" s="24">
        <f t="shared" si="445"/>
        <v>-400</v>
      </c>
      <c r="V257" s="24">
        <f t="shared" ref="V257:W257" si="446">SUM(V255:V256)</f>
        <v>-400</v>
      </c>
      <c r="W257" s="24">
        <f t="shared" si="446"/>
        <v>-400</v>
      </c>
    </row>
    <row r="258" spans="2:23" outlineLevel="1" x14ac:dyDescent="0.35">
      <c r="B258" t="s">
        <v>184</v>
      </c>
      <c r="C258" s="12"/>
      <c r="D258" s="12">
        <f t="shared" ref="D258:I258" si="447">+D249-C249</f>
        <v>0</v>
      </c>
      <c r="E258" s="12">
        <f t="shared" si="447"/>
        <v>0</v>
      </c>
      <c r="F258" s="12">
        <f t="shared" si="447"/>
        <v>6.3970000000000056</v>
      </c>
      <c r="G258" s="12">
        <f t="shared" si="447"/>
        <v>1.9946249999999992</v>
      </c>
      <c r="H258" s="12">
        <f t="shared" si="447"/>
        <v>1.7194489999999973</v>
      </c>
      <c r="I258" s="12">
        <f t="shared" si="447"/>
        <v>-0.10781599999999969</v>
      </c>
      <c r="J258" s="12">
        <f>+J249-I249</f>
        <v>0.43589699999999709</v>
      </c>
      <c r="K258" s="12">
        <f>+K249-J249</f>
        <v>-5.2446470000000005</v>
      </c>
      <c r="L258" s="12">
        <f>+L249-K249</f>
        <v>-1.0055200000000042</v>
      </c>
      <c r="M258" s="3">
        <f t="shared" ref="M258:U258" si="448">IFERROR(M257/M259,0)</f>
        <v>-4.7619047619047619</v>
      </c>
      <c r="N258" s="3">
        <f t="shared" ca="1" si="448"/>
        <v>-3.9885656774337872</v>
      </c>
      <c r="O258" s="3">
        <f t="shared" ca="1" si="448"/>
        <v>-4.0845531932684409</v>
      </c>
      <c r="P258" s="3">
        <f t="shared" ca="1" si="448"/>
        <v>-4.1444004375139984</v>
      </c>
      <c r="Q258" s="3">
        <f t="shared" ca="1" si="448"/>
        <v>-4.3596743574246304</v>
      </c>
      <c r="R258" s="3">
        <f t="shared" ca="1" si="448"/>
        <v>-4.5160650485604759</v>
      </c>
      <c r="S258" s="3">
        <f t="shared" ca="1" si="448"/>
        <v>-4.6348260744514613</v>
      </c>
      <c r="T258" s="3">
        <f t="shared" ca="1" si="448"/>
        <v>-4.7280798521884284</v>
      </c>
      <c r="U258" s="3">
        <f t="shared" ca="1" si="448"/>
        <v>-4.2695517070397235</v>
      </c>
      <c r="V258" s="3">
        <f t="shared" ref="V258:W258" ca="1" si="449">IFERROR(V257/V259,0)</f>
        <v>-3.8920952473904307</v>
      </c>
      <c r="W258" s="3">
        <f t="shared" ca="1" si="449"/>
        <v>-3.5707295847618625</v>
      </c>
    </row>
    <row r="259" spans="2:23" outlineLevel="1" x14ac:dyDescent="0.35">
      <c r="B259" t="s">
        <v>183</v>
      </c>
      <c r="C259" s="109"/>
      <c r="D259" s="109"/>
      <c r="E259" s="109"/>
      <c r="F259" s="109">
        <f t="shared" ref="F259:I259" si="450">F257/F258</f>
        <v>-3.1264655307175206</v>
      </c>
      <c r="G259" s="109">
        <f t="shared" si="450"/>
        <v>1.6043115873911145</v>
      </c>
      <c r="H259" s="109">
        <f t="shared" si="450"/>
        <v>4.0129134391307977</v>
      </c>
      <c r="I259" s="109">
        <f t="shared" si="450"/>
        <v>257.84670178823256</v>
      </c>
      <c r="J259" s="109">
        <f>J257/J258</f>
        <v>35.100035100035335</v>
      </c>
      <c r="K259" s="109">
        <f>K257/K258</f>
        <v>44.254646690234821</v>
      </c>
      <c r="L259" s="109">
        <f>L257/L258</f>
        <v>11.635770546582814</v>
      </c>
      <c r="M259" s="139">
        <v>21</v>
      </c>
      <c r="N259" s="139">
        <f t="shared" ref="N259:U259" ca="1" si="451">AVERAGE(O259,M259)</f>
        <v>30.08598559368604</v>
      </c>
      <c r="O259" s="139">
        <f t="shared" ca="1" si="451"/>
        <v>39.171935332131568</v>
      </c>
      <c r="P259" s="139">
        <f t="shared" ca="1" si="451"/>
        <v>48.257833900093559</v>
      </c>
      <c r="Q259" s="139">
        <f t="shared" ca="1" si="451"/>
        <v>57.343673244979563</v>
      </c>
      <c r="R259" s="139">
        <f t="shared" ca="1" si="451"/>
        <v>66.429456258888223</v>
      </c>
      <c r="S259" s="139">
        <f t="shared" ca="1" si="451"/>
        <v>75.515198141055365</v>
      </c>
      <c r="T259" s="139">
        <f t="shared" ca="1" si="451"/>
        <v>84.600924488096922</v>
      </c>
      <c r="U259" s="139">
        <f ca="1">AVERAGE(V259,T259)</f>
        <v>93.686666149026337</v>
      </c>
      <c r="V259" s="139">
        <f ca="1">IFERROR(DCF!$L$61,M259*(1.09^10))</f>
        <v>102.77245192176132</v>
      </c>
      <c r="W259" s="139">
        <f ca="1">+V259*1.09</f>
        <v>112.02197259471984</v>
      </c>
    </row>
    <row r="260" spans="2:23" outlineLevel="1" x14ac:dyDescent="0.35">
      <c r="C260" s="16"/>
      <c r="D260" s="16"/>
      <c r="E260" s="16"/>
      <c r="F260" s="16"/>
      <c r="G260" s="16"/>
      <c r="H260" s="16"/>
      <c r="I260" s="16"/>
      <c r="J260" s="16"/>
      <c r="K260" s="1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</row>
    <row r="261" spans="2:23" outlineLevel="1" x14ac:dyDescent="0.35">
      <c r="B261" t="s">
        <v>98</v>
      </c>
      <c r="C261" s="27">
        <f t="shared" ref="C261:W261" si="452">+C141</f>
        <v>1.0520000000000111E-2</v>
      </c>
      <c r="D261" s="27">
        <f t="shared" si="452"/>
        <v>0.14252384525204506</v>
      </c>
      <c r="E261" s="27">
        <f t="shared" si="452"/>
        <v>0.26044252848600635</v>
      </c>
      <c r="F261" s="27">
        <f t="shared" si="452"/>
        <v>0.21171655904604311</v>
      </c>
      <c r="G261" s="27">
        <f t="shared" si="452"/>
        <v>0.86173472598512568</v>
      </c>
      <c r="H261" s="27">
        <f t="shared" si="452"/>
        <v>1.2848090194022623</v>
      </c>
      <c r="I261" s="27">
        <f t="shared" si="452"/>
        <v>1.3645916513904968</v>
      </c>
      <c r="J261" s="27">
        <f t="shared" si="452"/>
        <v>0.63269395334388745</v>
      </c>
      <c r="K261" s="27">
        <f t="shared" si="452"/>
        <v>0.86665972056307317</v>
      </c>
      <c r="L261" s="27">
        <f t="shared" si="452"/>
        <v>0.68830153992463183</v>
      </c>
      <c r="M261" s="27">
        <f t="shared" si="452"/>
        <v>1.1216900669361765</v>
      </c>
      <c r="N261" s="27">
        <f t="shared" ca="1" si="452"/>
        <v>1.5532056531685927</v>
      </c>
      <c r="O261" s="27">
        <f t="shared" ca="1" si="452"/>
        <v>2.0929676320031168</v>
      </c>
      <c r="P261" s="27">
        <f t="shared" ca="1" si="452"/>
        <v>2.7265092514931926</v>
      </c>
      <c r="Q261" s="27">
        <f t="shared" ca="1" si="452"/>
        <v>3.4019142340103188</v>
      </c>
      <c r="R261" s="27">
        <f t="shared" ca="1" si="452"/>
        <v>4.1057650353126611</v>
      </c>
      <c r="S261" s="27">
        <f t="shared" ca="1" si="452"/>
        <v>4.7823586285439994</v>
      </c>
      <c r="T261" s="27">
        <f t="shared" ca="1" si="452"/>
        <v>5.5006007112443971</v>
      </c>
      <c r="U261" s="27">
        <f t="shared" ca="1" si="452"/>
        <v>6.1852008209085509</v>
      </c>
      <c r="V261" s="27">
        <f t="shared" ca="1" si="452"/>
        <v>6.9399260458271463</v>
      </c>
      <c r="W261" s="27">
        <f t="shared" ca="1" si="452"/>
        <v>7.7731924618672972</v>
      </c>
    </row>
    <row r="262" spans="2:23" outlineLevel="1" x14ac:dyDescent="0.35">
      <c r="B262" t="s">
        <v>185</v>
      </c>
      <c r="C262" s="27">
        <f t="shared" ref="C262:W262" si="453">+C153/C248</f>
        <v>3.6089999999999997E-2</v>
      </c>
      <c r="D262" s="27">
        <f t="shared" si="453"/>
        <v>4.9006466027739594E-2</v>
      </c>
      <c r="E262" s="27">
        <f t="shared" si="453"/>
        <v>-6.3347961808829567E-2</v>
      </c>
      <c r="F262" s="27">
        <f t="shared" si="453"/>
        <v>0.38618668640805959</v>
      </c>
      <c r="G262" s="27">
        <f t="shared" si="453"/>
        <v>1.1316433134164707</v>
      </c>
      <c r="H262" s="27">
        <f t="shared" si="453"/>
        <v>0.65671993053012589</v>
      </c>
      <c r="I262" s="27">
        <f t="shared" si="453"/>
        <v>0.56220816224064618</v>
      </c>
      <c r="J262" s="27">
        <f t="shared" si="453"/>
        <v>2.5973751768854347</v>
      </c>
      <c r="K262" s="27">
        <f t="shared" si="453"/>
        <v>1.3888542667797208</v>
      </c>
      <c r="L262" s="27">
        <f t="shared" si="453"/>
        <v>1.1010931099482086</v>
      </c>
      <c r="M262" s="27">
        <f t="shared" si="453"/>
        <v>2.3344775551965449</v>
      </c>
      <c r="N262" s="27">
        <f t="shared" ca="1" si="453"/>
        <v>2.5678448807259162</v>
      </c>
      <c r="O262" s="27">
        <f t="shared" ca="1" si="453"/>
        <v>3.5880258428427698</v>
      </c>
      <c r="P262" s="27">
        <f t="shared" ca="1" si="453"/>
        <v>4.5833276487328112</v>
      </c>
      <c r="Q262" s="27">
        <f t="shared" ca="1" si="453"/>
        <v>5.652978032554735</v>
      </c>
      <c r="R262" s="27">
        <f t="shared" ca="1" si="453"/>
        <v>6.5011451768429227</v>
      </c>
      <c r="S262" s="27">
        <f t="shared" ca="1" si="453"/>
        <v>7.7154413540027882</v>
      </c>
      <c r="T262" s="27">
        <f t="shared" ca="1" si="453"/>
        <v>8.9544458217777532</v>
      </c>
      <c r="U262" s="27">
        <f t="shared" ca="1" si="453"/>
        <v>10.068914671940716</v>
      </c>
      <c r="V262" s="27">
        <f t="shared" ca="1" si="453"/>
        <v>11.297594069703246</v>
      </c>
      <c r="W262" s="27">
        <f t="shared" ca="1" si="453"/>
        <v>12.654199062812591</v>
      </c>
    </row>
    <row r="263" spans="2:23" outlineLevel="1" x14ac:dyDescent="0.35">
      <c r="D263" s="3"/>
      <c r="J263" s="13"/>
      <c r="K263" s="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</row>
    <row r="264" spans="2:23" outlineLevel="1" x14ac:dyDescent="0.35">
      <c r="B264" t="s">
        <v>249</v>
      </c>
      <c r="D264" s="3"/>
      <c r="F264" s="117">
        <v>83.308154000000002</v>
      </c>
      <c r="G264" s="117">
        <v>70.894075999999998</v>
      </c>
      <c r="H264" s="117">
        <v>51.004075999999998</v>
      </c>
      <c r="I264" s="117">
        <v>51.004075999999998</v>
      </c>
      <c r="J264" s="117">
        <v>51.004075999999998</v>
      </c>
      <c r="K264" s="117">
        <v>51.004075999999998</v>
      </c>
      <c r="L264" s="117">
        <v>51.004075999999998</v>
      </c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</row>
    <row r="265" spans="2:23" outlineLevel="1" x14ac:dyDescent="0.35">
      <c r="B265" t="s">
        <v>250</v>
      </c>
      <c r="D265" s="3"/>
      <c r="F265" s="110">
        <f t="shared" ref="F265" si="454">+F266-F264</f>
        <v>23.088846000000004</v>
      </c>
      <c r="G265" s="110">
        <f t="shared" ref="G265:K265" si="455">+G266-G264</f>
        <v>37.497549000000006</v>
      </c>
      <c r="H265" s="110">
        <f t="shared" si="455"/>
        <v>59.106998000000004</v>
      </c>
      <c r="I265" s="110">
        <f t="shared" si="455"/>
        <v>58.999182000000005</v>
      </c>
      <c r="J265" s="110">
        <f t="shared" si="455"/>
        <v>59.435079000000002</v>
      </c>
      <c r="K265" s="110">
        <f t="shared" si="455"/>
        <v>54.190432000000001</v>
      </c>
      <c r="L265" s="110">
        <f>+L266-L264</f>
        <v>53.184911999999997</v>
      </c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</row>
    <row r="266" spans="2:23" outlineLevel="1" x14ac:dyDescent="0.35">
      <c r="B266" s="23" t="s">
        <v>251</v>
      </c>
      <c r="C266" s="24"/>
      <c r="D266" s="24"/>
      <c r="E266" s="24"/>
      <c r="F266" s="24">
        <f t="shared" ref="F266:L266" si="456">+F249</f>
        <v>106.39700000000001</v>
      </c>
      <c r="G266" s="24">
        <f t="shared" si="456"/>
        <v>108.391625</v>
      </c>
      <c r="H266" s="24">
        <f t="shared" si="456"/>
        <v>110.111074</v>
      </c>
      <c r="I266" s="24">
        <f t="shared" si="456"/>
        <v>110.003258</v>
      </c>
      <c r="J266" s="24">
        <f t="shared" si="456"/>
        <v>110.439155</v>
      </c>
      <c r="K266" s="24">
        <f t="shared" si="456"/>
        <v>105.194508</v>
      </c>
      <c r="L266" s="24">
        <f t="shared" si="456"/>
        <v>104.18898799999999</v>
      </c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</row>
    <row r="267" spans="2:23" outlineLevel="1" x14ac:dyDescent="0.35">
      <c r="B267" t="s">
        <v>267</v>
      </c>
      <c r="D267" s="3"/>
      <c r="F267" s="117">
        <v>58.315708000000001</v>
      </c>
      <c r="G267" s="117">
        <v>47.763742000000001</v>
      </c>
      <c r="H267" s="117">
        <v>30.873742</v>
      </c>
      <c r="I267" s="117">
        <v>30.873742</v>
      </c>
      <c r="J267" s="117">
        <v>30.873742</v>
      </c>
      <c r="K267" s="117">
        <v>30.873742</v>
      </c>
      <c r="L267" s="117">
        <v>30.873742</v>
      </c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</row>
    <row r="268" spans="2:23" outlineLevel="1" x14ac:dyDescent="0.35">
      <c r="B268" t="s">
        <v>268</v>
      </c>
      <c r="D268" s="3"/>
      <c r="F268" s="130">
        <f t="shared" ref="F268:H268" si="457">+F264-F267</f>
        <v>24.992446000000001</v>
      </c>
      <c r="G268" s="130">
        <f t="shared" si="457"/>
        <v>23.130333999999998</v>
      </c>
      <c r="H268" s="130">
        <f t="shared" si="457"/>
        <v>20.130333999999998</v>
      </c>
      <c r="I268" s="130">
        <f>+I264-I267</f>
        <v>20.130333999999998</v>
      </c>
      <c r="J268" s="130">
        <f t="shared" ref="J268:L268" si="458">+J264-J267</f>
        <v>20.130333999999998</v>
      </c>
      <c r="K268" s="130">
        <f t="shared" si="458"/>
        <v>20.130333999999998</v>
      </c>
      <c r="L268" s="130">
        <f t="shared" si="458"/>
        <v>20.130333999999998</v>
      </c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</row>
    <row r="269" spans="2:23" outlineLevel="1" x14ac:dyDescent="0.35">
      <c r="D269" s="3"/>
      <c r="J269" s="13"/>
      <c r="K269" s="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</row>
    <row r="270" spans="2:23" outlineLevel="1" x14ac:dyDescent="0.35">
      <c r="D270" s="3"/>
      <c r="J270" s="13"/>
      <c r="K270" s="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</row>
    <row r="271" spans="2:23" x14ac:dyDescent="0.35">
      <c r="B271" s="31" t="s">
        <v>143</v>
      </c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</row>
    <row r="272" spans="2:23" ht="5" customHeight="1" x14ac:dyDescent="0.35"/>
    <row r="273" spans="2:23" hidden="1" outlineLevel="1" x14ac:dyDescent="0.35">
      <c r="B273" t="s">
        <v>199</v>
      </c>
      <c r="C273" s="16"/>
      <c r="D273" s="16">
        <v>0.77100000000000002</v>
      </c>
      <c r="E273" s="16">
        <v>1.349</v>
      </c>
      <c r="F273" s="16">
        <v>1.8</v>
      </c>
      <c r="G273" s="16">
        <v>4.9000000000000004</v>
      </c>
      <c r="H273" s="16">
        <v>4.7</v>
      </c>
      <c r="I273" s="16">
        <v>12.4</v>
      </c>
      <c r="J273" s="16">
        <v>14.8</v>
      </c>
      <c r="K273" s="16">
        <v>14.7</v>
      </c>
      <c r="L273" s="16">
        <v>9.6999999999999993</v>
      </c>
      <c r="M273" s="4">
        <f>+M$275*L273/SUM(L$273:L$274)</f>
        <v>10.97567002749771</v>
      </c>
      <c r="N273" s="4">
        <f t="shared" ref="N273:W273" si="459">+N$275*M273/SUM(M$273:M$274)</f>
        <v>12.059826313473877</v>
      </c>
      <c r="O273" s="4">
        <f t="shared" si="459"/>
        <v>14.761427225380388</v>
      </c>
      <c r="P273" s="4">
        <f t="shared" si="459"/>
        <v>16.901159605849404</v>
      </c>
      <c r="Q273" s="4">
        <f t="shared" si="459"/>
        <v>19.064582300891292</v>
      </c>
      <c r="R273" s="4">
        <f t="shared" si="459"/>
        <v>20.905429099040109</v>
      </c>
      <c r="S273" s="4">
        <f t="shared" si="459"/>
        <v>23.050031625224971</v>
      </c>
      <c r="T273" s="4">
        <f t="shared" si="459"/>
        <v>24.766739571841811</v>
      </c>
      <c r="U273" s="4">
        <f t="shared" si="459"/>
        <v>26.156857771486269</v>
      </c>
      <c r="V273" s="4">
        <f t="shared" si="459"/>
        <v>27.626606284807909</v>
      </c>
      <c r="W273" s="4">
        <f t="shared" si="459"/>
        <v>29.180598792290667</v>
      </c>
    </row>
    <row r="274" spans="2:23" hidden="1" outlineLevel="1" x14ac:dyDescent="0.35">
      <c r="B274" t="s">
        <v>201</v>
      </c>
      <c r="C274" s="12"/>
      <c r="D274" s="12">
        <f t="shared" ref="D274" si="460">+D275-D273</f>
        <v>2.6230000000000002</v>
      </c>
      <c r="E274" s="12">
        <f t="shared" ref="E274" si="461">+E275-E273</f>
        <v>4.5670000000000002</v>
      </c>
      <c r="F274" s="12">
        <f t="shared" ref="F274" si="462">+F275-F273</f>
        <v>6.7</v>
      </c>
      <c r="G274" s="12">
        <f t="shared" ref="G274" si="463">+G275-G273</f>
        <v>9.2999999999999989</v>
      </c>
      <c r="H274" s="12">
        <f t="shared" ref="H274" si="464">+H275-H273</f>
        <v>18</v>
      </c>
      <c r="I274" s="12">
        <f t="shared" ref="I274" si="465">+I275-I273</f>
        <v>50.7</v>
      </c>
      <c r="J274" s="12">
        <f t="shared" ref="J274" si="466">+J275-J273</f>
        <v>69.8</v>
      </c>
      <c r="K274" s="12">
        <f>+K275-K273</f>
        <v>81.099999999999994</v>
      </c>
      <c r="L274" s="12">
        <f>+L275-L273</f>
        <v>99.399999999999991</v>
      </c>
      <c r="M274" s="4">
        <f>+M$275*L274/SUM(L$273:L$274)</f>
        <v>112.47232997250229</v>
      </c>
      <c r="N274" s="4">
        <f t="shared" ref="N274:W274" si="467">+N$275*M274/SUM(M$273:M$274)</f>
        <v>123.58213768652612</v>
      </c>
      <c r="O274" s="4">
        <f t="shared" si="467"/>
        <v>151.26658414461966</v>
      </c>
      <c r="P274" s="4">
        <f t="shared" si="467"/>
        <v>173.19332627025062</v>
      </c>
      <c r="Q274" s="4">
        <f t="shared" si="467"/>
        <v>195.36283306274174</v>
      </c>
      <c r="R274" s="4">
        <f t="shared" si="467"/>
        <v>214.22676829325641</v>
      </c>
      <c r="S274" s="4">
        <f t="shared" si="467"/>
        <v>236.20341686055284</v>
      </c>
      <c r="T274" s="4">
        <f t="shared" si="467"/>
        <v>253.79524880835837</v>
      </c>
      <c r="U274" s="4">
        <f t="shared" si="467"/>
        <v>268.04037757584899</v>
      </c>
      <c r="V274" s="4">
        <f t="shared" si="467"/>
        <v>283.10151182576357</v>
      </c>
      <c r="W274" s="4">
        <f t="shared" si="467"/>
        <v>299.02592989213332</v>
      </c>
    </row>
    <row r="275" spans="2:23" hidden="1" outlineLevel="1" x14ac:dyDescent="0.35">
      <c r="B275" s="23" t="s">
        <v>200</v>
      </c>
      <c r="C275" s="24"/>
      <c r="D275" s="28">
        <v>3.3940000000000001</v>
      </c>
      <c r="E275" s="28">
        <v>5.9160000000000004</v>
      </c>
      <c r="F275" s="28">
        <v>8.5</v>
      </c>
      <c r="G275" s="28">
        <v>14.2</v>
      </c>
      <c r="H275" s="28">
        <v>22.7</v>
      </c>
      <c r="I275" s="28">
        <v>63.1</v>
      </c>
      <c r="J275" s="28">
        <v>84.6</v>
      </c>
      <c r="K275" s="28">
        <v>95.8</v>
      </c>
      <c r="L275" s="28">
        <v>109.1</v>
      </c>
      <c r="M275" s="24">
        <f>-SUM(M279,M287,M298)</f>
        <v>123.44800000000001</v>
      </c>
      <c r="N275" s="24">
        <f t="shared" ref="N275:W275" si="468">-SUM(N279,N287,N298)</f>
        <v>135.641964</v>
      </c>
      <c r="O275" s="24">
        <f t="shared" si="468"/>
        <v>166.02801137000003</v>
      </c>
      <c r="P275" s="24">
        <f t="shared" si="468"/>
        <v>190.09448587610004</v>
      </c>
      <c r="Q275" s="24">
        <f t="shared" si="468"/>
        <v>214.42741536363303</v>
      </c>
      <c r="R275" s="24">
        <f t="shared" si="468"/>
        <v>235.13219739229652</v>
      </c>
      <c r="S275" s="24">
        <f t="shared" si="468"/>
        <v>259.25344848577782</v>
      </c>
      <c r="T275" s="24">
        <f t="shared" si="468"/>
        <v>278.56198838020021</v>
      </c>
      <c r="U275" s="24">
        <f t="shared" si="468"/>
        <v>294.19723534733532</v>
      </c>
      <c r="V275" s="24">
        <f t="shared" si="468"/>
        <v>310.72811811057147</v>
      </c>
      <c r="W275" s="24">
        <f t="shared" si="468"/>
        <v>328.20652868442397</v>
      </c>
    </row>
    <row r="276" spans="2:23" hidden="1" outlineLevel="1" x14ac:dyDescent="0.35">
      <c r="B276" t="s">
        <v>217</v>
      </c>
      <c r="C276" s="3"/>
      <c r="D276" s="39" t="b">
        <f t="shared" ref="D276:L276" si="469">ABS(D275+SUM(D279,D287,D298))&lt;0.5</f>
        <v>1</v>
      </c>
      <c r="E276" s="39" t="b">
        <f t="shared" si="469"/>
        <v>1</v>
      </c>
      <c r="F276" s="39" t="b">
        <f t="shared" si="469"/>
        <v>1</v>
      </c>
      <c r="G276" s="39" t="b">
        <f t="shared" si="469"/>
        <v>1</v>
      </c>
      <c r="H276" s="39" t="b">
        <f t="shared" si="469"/>
        <v>1</v>
      </c>
      <c r="I276" s="39" t="b">
        <f t="shared" si="469"/>
        <v>1</v>
      </c>
      <c r="J276" s="39" t="b">
        <f t="shared" si="469"/>
        <v>1</v>
      </c>
      <c r="K276" s="39" t="b">
        <f t="shared" si="469"/>
        <v>1</v>
      </c>
      <c r="L276" s="39" t="b">
        <f t="shared" si="469"/>
        <v>1</v>
      </c>
      <c r="M276" s="39" t="b">
        <f t="shared" ref="M276:W276" si="470">ABS(M275+SUM(M279,M287,M298))&lt;0.5</f>
        <v>1</v>
      </c>
      <c r="N276" s="39" t="b">
        <f t="shared" si="470"/>
        <v>1</v>
      </c>
      <c r="O276" s="39" t="b">
        <f t="shared" si="470"/>
        <v>1</v>
      </c>
      <c r="P276" s="39" t="b">
        <f t="shared" si="470"/>
        <v>1</v>
      </c>
      <c r="Q276" s="39" t="b">
        <f t="shared" si="470"/>
        <v>1</v>
      </c>
      <c r="R276" s="39" t="b">
        <f t="shared" si="470"/>
        <v>1</v>
      </c>
      <c r="S276" s="39" t="b">
        <f t="shared" si="470"/>
        <v>1</v>
      </c>
      <c r="T276" s="39" t="b">
        <f t="shared" si="470"/>
        <v>1</v>
      </c>
      <c r="U276" s="39" t="b">
        <f t="shared" si="470"/>
        <v>1</v>
      </c>
      <c r="V276" s="39" t="b">
        <f t="shared" si="470"/>
        <v>1</v>
      </c>
      <c r="W276" s="39" t="b">
        <f t="shared" si="470"/>
        <v>1</v>
      </c>
    </row>
    <row r="277" spans="2:23" hidden="1" outlineLevel="1" x14ac:dyDescent="0.3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2:23" hidden="1" outlineLevel="1" x14ac:dyDescent="0.35">
      <c r="B278" t="s">
        <v>210</v>
      </c>
      <c r="C278" s="3"/>
      <c r="D278" s="3"/>
      <c r="E278" s="3">
        <f t="shared" ref="E278:G278" si="471">+D282</f>
        <v>12.571</v>
      </c>
      <c r="F278" s="3">
        <f t="shared" si="471"/>
        <v>24.43</v>
      </c>
      <c r="G278" s="3">
        <f t="shared" si="471"/>
        <v>36.466999999999999</v>
      </c>
      <c r="H278" s="3">
        <f t="shared" ref="H278:K278" si="472">+G282</f>
        <v>60.2</v>
      </c>
      <c r="I278" s="3">
        <f t="shared" si="472"/>
        <v>84.3</v>
      </c>
      <c r="J278" s="3">
        <f t="shared" si="472"/>
        <v>115.1</v>
      </c>
      <c r="K278" s="3">
        <f t="shared" si="472"/>
        <v>116.5</v>
      </c>
      <c r="L278" s="3">
        <f>+K282</f>
        <v>114.2</v>
      </c>
      <c r="M278" s="3">
        <f t="shared" ref="M278:W278" si="473">+L282</f>
        <v>156</v>
      </c>
      <c r="N278" s="3">
        <f t="shared" si="473"/>
        <v>175.14687500000002</v>
      </c>
      <c r="O278" s="3">
        <f t="shared" si="473"/>
        <v>214.68948150000003</v>
      </c>
      <c r="P278" s="3">
        <f t="shared" si="473"/>
        <v>242.41269279500003</v>
      </c>
      <c r="Q278" s="3">
        <f t="shared" si="473"/>
        <v>270.35033459135002</v>
      </c>
      <c r="R278" s="3">
        <f t="shared" si="473"/>
        <v>298.84262192659554</v>
      </c>
      <c r="S278" s="3">
        <f t="shared" si="473"/>
        <v>326.71781744185165</v>
      </c>
      <c r="T278" s="3">
        <f t="shared" si="473"/>
        <v>349.2777702316061</v>
      </c>
      <c r="U278" s="3">
        <f t="shared" si="473"/>
        <v>367.78946702269781</v>
      </c>
      <c r="V278" s="3">
        <f t="shared" si="473"/>
        <v>387.33049070317435</v>
      </c>
      <c r="W278" s="3">
        <f t="shared" si="473"/>
        <v>407.95952434708659</v>
      </c>
    </row>
    <row r="279" spans="2:23" hidden="1" outlineLevel="1" x14ac:dyDescent="0.35">
      <c r="B279" s="122" t="s">
        <v>139</v>
      </c>
      <c r="C279" s="3"/>
      <c r="D279" s="16">
        <v>-1.2290000000000001</v>
      </c>
      <c r="E279" s="16">
        <v>-2.726</v>
      </c>
      <c r="F279" s="16">
        <v>-4.2839999999999998</v>
      </c>
      <c r="G279" s="16">
        <v>-7.4</v>
      </c>
      <c r="H279" s="16">
        <v>-13.7</v>
      </c>
      <c r="I279" s="16">
        <v>-19.899999999999999</v>
      </c>
      <c r="J279" s="16">
        <v>-25.8</v>
      </c>
      <c r="K279" s="16">
        <v>-33</v>
      </c>
      <c r="L279" s="16">
        <v>-37.4</v>
      </c>
      <c r="M279" s="3">
        <f>+M278*M284</f>
        <v>-43.680000000000007</v>
      </c>
      <c r="N279" s="3">
        <f t="shared" ref="N279:W279" si="474">+N278*N284</f>
        <v>-49.041125000000008</v>
      </c>
      <c r="O279" s="3">
        <f t="shared" si="474"/>
        <v>-60.113054820000016</v>
      </c>
      <c r="P279" s="3">
        <f t="shared" si="474"/>
        <v>-67.87555398260001</v>
      </c>
      <c r="Q279" s="3">
        <f t="shared" si="474"/>
        <v>-75.698093685578016</v>
      </c>
      <c r="R279" s="3">
        <f t="shared" si="474"/>
        <v>-83.675934139446753</v>
      </c>
      <c r="S279" s="3">
        <f t="shared" si="474"/>
        <v>-91.480988883718467</v>
      </c>
      <c r="T279" s="3">
        <f t="shared" si="474"/>
        <v>-97.797775664849723</v>
      </c>
      <c r="U279" s="3">
        <f t="shared" si="474"/>
        <v>-102.98105076635539</v>
      </c>
      <c r="V279" s="3">
        <f t="shared" si="474"/>
        <v>-108.45253739688883</v>
      </c>
      <c r="W279" s="3">
        <f t="shared" si="474"/>
        <v>-114.22866681718425</v>
      </c>
    </row>
    <row r="280" spans="2:23" hidden="1" outlineLevel="1" x14ac:dyDescent="0.35">
      <c r="B280" s="122" t="s">
        <v>6</v>
      </c>
      <c r="C280" s="3"/>
      <c r="D280" s="3"/>
      <c r="E280" s="3">
        <f t="shared" ref="E280:L280" si="475">-E155</f>
        <v>15.07</v>
      </c>
      <c r="F280" s="3">
        <f t="shared" si="475"/>
        <v>15.8</v>
      </c>
      <c r="G280" s="3">
        <f t="shared" si="475"/>
        <v>26.1</v>
      </c>
      <c r="H280" s="3">
        <f t="shared" si="475"/>
        <v>30.3</v>
      </c>
      <c r="I280" s="3">
        <f t="shared" si="475"/>
        <v>45.3</v>
      </c>
      <c r="J280" s="3">
        <f t="shared" si="475"/>
        <v>26.9</v>
      </c>
      <c r="K280" s="3">
        <f t="shared" si="475"/>
        <v>34.5</v>
      </c>
      <c r="L280" s="3">
        <f t="shared" si="475"/>
        <v>45.2</v>
      </c>
      <c r="M280" s="3">
        <f>+M282-SUM(M281,M279,M278)</f>
        <v>62.82687500000003</v>
      </c>
      <c r="N280" s="3">
        <f t="shared" ref="N280:W280" si="476">+N282-SUM(N281,N279,N278)</f>
        <v>88.583731500000013</v>
      </c>
      <c r="O280" s="3">
        <f t="shared" si="476"/>
        <v>87.836266115000029</v>
      </c>
      <c r="P280" s="3">
        <f t="shared" si="476"/>
        <v>95.813195778949989</v>
      </c>
      <c r="Q280" s="3">
        <f t="shared" si="476"/>
        <v>104.19038102082354</v>
      </c>
      <c r="R280" s="3">
        <f t="shared" si="476"/>
        <v>111.55112965470286</v>
      </c>
      <c r="S280" s="3">
        <f t="shared" si="476"/>
        <v>114.0409416734729</v>
      </c>
      <c r="T280" s="3">
        <f t="shared" si="476"/>
        <v>116.30947245594143</v>
      </c>
      <c r="U280" s="3">
        <f t="shared" si="476"/>
        <v>122.52207444683194</v>
      </c>
      <c r="V280" s="3">
        <f t="shared" si="476"/>
        <v>129.08157104080107</v>
      </c>
      <c r="W280" s="3">
        <f t="shared" si="476"/>
        <v>136.00779042225827</v>
      </c>
    </row>
    <row r="281" spans="2:23" hidden="1" outlineLevel="1" x14ac:dyDescent="0.35">
      <c r="B281" s="122" t="s">
        <v>213</v>
      </c>
      <c r="C281" s="3"/>
      <c r="D281" s="3"/>
      <c r="E281" s="3">
        <f t="shared" ref="E281" si="477">+E282-SUM(E278:E280)</f>
        <v>-0.48499999999999943</v>
      </c>
      <c r="F281" s="3">
        <f t="shared" ref="F281" si="478">+F282-SUM(F278:F280)</f>
        <v>0.5210000000000008</v>
      </c>
      <c r="G281" s="3">
        <f t="shared" ref="G281" si="479">+G282-SUM(G278:G280)</f>
        <v>5.0330000000000013</v>
      </c>
      <c r="H281" s="3">
        <f t="shared" ref="H281:J281" si="480">+H282-SUM(H278:H280)</f>
        <v>7.5</v>
      </c>
      <c r="I281" s="3">
        <f t="shared" si="480"/>
        <v>5.3999999999999915</v>
      </c>
      <c r="J281" s="3">
        <f t="shared" si="480"/>
        <v>0.30000000000001137</v>
      </c>
      <c r="K281" s="3">
        <f>+K282-SUM(K278:K280)</f>
        <v>-3.7999999999999972</v>
      </c>
      <c r="L281" s="3">
        <f>+L282-SUM(L278:L280)</f>
        <v>33.999999999999986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</row>
    <row r="282" spans="2:23" s="124" customFormat="1" hidden="1" outlineLevel="1" x14ac:dyDescent="0.35">
      <c r="B282" s="123" t="s">
        <v>167</v>
      </c>
      <c r="C282" s="105"/>
      <c r="D282" s="105">
        <f t="shared" ref="D282:L282" si="481">+D178</f>
        <v>12.571</v>
      </c>
      <c r="E282" s="105">
        <f t="shared" si="481"/>
        <v>24.43</v>
      </c>
      <c r="F282" s="105">
        <f t="shared" si="481"/>
        <v>36.466999999999999</v>
      </c>
      <c r="G282" s="105">
        <f t="shared" si="481"/>
        <v>60.2</v>
      </c>
      <c r="H282" s="105">
        <f t="shared" si="481"/>
        <v>84.3</v>
      </c>
      <c r="I282" s="105">
        <f t="shared" si="481"/>
        <v>115.1</v>
      </c>
      <c r="J282" s="105">
        <f t="shared" si="481"/>
        <v>116.5</v>
      </c>
      <c r="K282" s="105">
        <f t="shared" si="481"/>
        <v>114.2</v>
      </c>
      <c r="L282" s="105">
        <f t="shared" si="481"/>
        <v>156</v>
      </c>
      <c r="M282" s="25">
        <f t="shared" ref="M282:W282" si="482">+M283*M118</f>
        <v>175.14687500000002</v>
      </c>
      <c r="N282" s="25">
        <f t="shared" si="482"/>
        <v>214.68948150000003</v>
      </c>
      <c r="O282" s="25">
        <f t="shared" si="482"/>
        <v>242.41269279500003</v>
      </c>
      <c r="P282" s="25">
        <f t="shared" si="482"/>
        <v>270.35033459135002</v>
      </c>
      <c r="Q282" s="25">
        <f t="shared" si="482"/>
        <v>298.84262192659554</v>
      </c>
      <c r="R282" s="25">
        <f t="shared" si="482"/>
        <v>326.71781744185165</v>
      </c>
      <c r="S282" s="25">
        <f t="shared" si="482"/>
        <v>349.2777702316061</v>
      </c>
      <c r="T282" s="25">
        <f t="shared" si="482"/>
        <v>367.78946702269781</v>
      </c>
      <c r="U282" s="25">
        <f t="shared" si="482"/>
        <v>387.33049070317435</v>
      </c>
      <c r="V282" s="25">
        <f t="shared" si="482"/>
        <v>407.95952434708659</v>
      </c>
      <c r="W282" s="25">
        <f t="shared" si="482"/>
        <v>429.73864795216059</v>
      </c>
    </row>
    <row r="283" spans="2:23" s="124" customFormat="1" hidden="1" outlineLevel="1" x14ac:dyDescent="0.35">
      <c r="B283" s="124" t="s">
        <v>220</v>
      </c>
      <c r="C283" s="12"/>
      <c r="D283" s="12"/>
      <c r="E283" s="125">
        <f t="shared" ref="E283:L283" si="483">AVERAGE(D282:E282)/E62</f>
        <v>6.3619325997248968E-2</v>
      </c>
      <c r="F283" s="125">
        <f t="shared" si="483"/>
        <v>7.5404903417533434E-2</v>
      </c>
      <c r="G283" s="125">
        <f t="shared" si="483"/>
        <v>8.1754905277401896E-2</v>
      </c>
      <c r="H283" s="125">
        <f t="shared" si="483"/>
        <v>8.6995785671282355E-2</v>
      </c>
      <c r="I283" s="125">
        <f t="shared" si="483"/>
        <v>0.10406011898549211</v>
      </c>
      <c r="J283" s="125">
        <f t="shared" si="483"/>
        <v>0.12813986942569439</v>
      </c>
      <c r="K283" s="125">
        <f t="shared" si="483"/>
        <v>0.10501638747268753</v>
      </c>
      <c r="L283" s="125">
        <f t="shared" si="483"/>
        <v>0.11101068200493015</v>
      </c>
      <c r="M283" s="97">
        <v>0.125</v>
      </c>
      <c r="N283" s="97">
        <v>0.13</v>
      </c>
      <c r="O283" s="97">
        <v>0.13</v>
      </c>
      <c r="P283" s="97">
        <v>0.13</v>
      </c>
      <c r="Q283" s="97">
        <v>0.13</v>
      </c>
      <c r="R283" s="97">
        <v>0.13</v>
      </c>
      <c r="S283" s="97">
        <v>0.13</v>
      </c>
      <c r="T283" s="97">
        <v>0.13</v>
      </c>
      <c r="U283" s="97">
        <v>0.13</v>
      </c>
      <c r="V283" s="97">
        <v>0.13</v>
      </c>
      <c r="W283" s="97">
        <v>0.13</v>
      </c>
    </row>
    <row r="284" spans="2:23" s="124" customFormat="1" hidden="1" outlineLevel="1" x14ac:dyDescent="0.35">
      <c r="B284" s="124" t="s">
        <v>225</v>
      </c>
      <c r="C284" s="12"/>
      <c r="D284" s="12"/>
      <c r="E284" s="125"/>
      <c r="F284" s="125">
        <f t="shared" ref="F284:K284" si="484">+F279/AVERAGE(F282,F278)</f>
        <v>-0.14069658603872112</v>
      </c>
      <c r="G284" s="125">
        <f t="shared" si="484"/>
        <v>-0.15310292033475748</v>
      </c>
      <c r="H284" s="125">
        <f t="shared" si="484"/>
        <v>-0.18961937716262975</v>
      </c>
      <c r="I284" s="125">
        <f t="shared" si="484"/>
        <v>-0.1995987963891675</v>
      </c>
      <c r="J284" s="125">
        <f t="shared" si="484"/>
        <v>-0.22279792746113991</v>
      </c>
      <c r="K284" s="125">
        <f t="shared" si="484"/>
        <v>-0.28608582574772434</v>
      </c>
      <c r="L284" s="125">
        <f>+L279/AVERAGE(L282,L278)</f>
        <v>-0.2768319763138416</v>
      </c>
      <c r="M284" s="97">
        <v>-0.28000000000000003</v>
      </c>
      <c r="N284" s="97">
        <v>-0.28000000000000003</v>
      </c>
      <c r="O284" s="97">
        <v>-0.28000000000000003</v>
      </c>
      <c r="P284" s="97">
        <v>-0.28000000000000003</v>
      </c>
      <c r="Q284" s="97">
        <v>-0.28000000000000003</v>
      </c>
      <c r="R284" s="97">
        <v>-0.28000000000000003</v>
      </c>
      <c r="S284" s="97">
        <v>-0.28000000000000003</v>
      </c>
      <c r="T284" s="97">
        <v>-0.28000000000000003</v>
      </c>
      <c r="U284" s="97">
        <v>-0.28000000000000003</v>
      </c>
      <c r="V284" s="97">
        <v>-0.28000000000000003</v>
      </c>
      <c r="W284" s="97">
        <v>-0.28000000000000003</v>
      </c>
    </row>
    <row r="285" spans="2:23" hidden="1" outlineLevel="1" x14ac:dyDescent="0.35"/>
    <row r="286" spans="2:23" hidden="1" outlineLevel="1" x14ac:dyDescent="0.35">
      <c r="B286" t="s">
        <v>211</v>
      </c>
      <c r="C286" s="3"/>
      <c r="D286" s="3"/>
      <c r="E286" s="3">
        <f t="shared" ref="E286:G286" si="485">+D290</f>
        <v>122.04600000000001</v>
      </c>
      <c r="F286" s="3">
        <f t="shared" si="485"/>
        <v>125.67700000000001</v>
      </c>
      <c r="G286" s="3">
        <f t="shared" si="485"/>
        <v>131.91200000000001</v>
      </c>
      <c r="H286" s="3">
        <f t="shared" ref="H286:K286" si="486">+G290</f>
        <v>136.80000000000001</v>
      </c>
      <c r="I286" s="3">
        <f t="shared" si="486"/>
        <v>155.6</v>
      </c>
      <c r="J286" s="3">
        <f t="shared" si="486"/>
        <v>161.69999999999999</v>
      </c>
      <c r="K286" s="3">
        <f t="shared" si="486"/>
        <v>155</v>
      </c>
      <c r="L286" s="3">
        <f>+K290</f>
        <v>122.2</v>
      </c>
      <c r="M286" s="3">
        <f t="shared" ref="M286:W286" si="487">+L290</f>
        <v>135.1</v>
      </c>
      <c r="N286" s="3">
        <f t="shared" si="487"/>
        <v>131.19999999999999</v>
      </c>
      <c r="O286" s="3">
        <f t="shared" si="487"/>
        <v>127.29999999999998</v>
      </c>
      <c r="P286" s="3">
        <f t="shared" si="487"/>
        <v>123.39999999999998</v>
      </c>
      <c r="Q286" s="3">
        <f t="shared" si="487"/>
        <v>119.49999999999997</v>
      </c>
      <c r="R286" s="3">
        <f t="shared" si="487"/>
        <v>115.49999999999997</v>
      </c>
      <c r="S286" s="3">
        <f t="shared" si="487"/>
        <v>115.49999999999997</v>
      </c>
      <c r="T286" s="3">
        <f t="shared" si="487"/>
        <v>115.49999999999997</v>
      </c>
      <c r="U286" s="3">
        <f t="shared" si="487"/>
        <v>115.49999999999997</v>
      </c>
      <c r="V286" s="3">
        <f t="shared" si="487"/>
        <v>115.49999999999997</v>
      </c>
      <c r="W286" s="3">
        <f t="shared" si="487"/>
        <v>115.49999999999997</v>
      </c>
    </row>
    <row r="287" spans="2:23" hidden="1" outlineLevel="1" x14ac:dyDescent="0.35">
      <c r="B287" s="122" t="s">
        <v>140</v>
      </c>
      <c r="C287" s="3"/>
      <c r="D287" s="16">
        <v>-2.3340000000000001</v>
      </c>
      <c r="E287" s="16">
        <v>-3.141</v>
      </c>
      <c r="F287" s="16">
        <v>-4.2370000000000001</v>
      </c>
      <c r="G287" s="16">
        <v>-6.7</v>
      </c>
      <c r="H287" s="16">
        <v>-9.3000000000000007</v>
      </c>
      <c r="I287" s="16">
        <v>-9.8000000000000007</v>
      </c>
      <c r="J287" s="16">
        <v>-13.5</v>
      </c>
      <c r="K287" s="16">
        <v>-5.8</v>
      </c>
      <c r="L287" s="16">
        <v>-3.9</v>
      </c>
      <c r="M287" s="16">
        <v>-3.9</v>
      </c>
      <c r="N287" s="16">
        <v>-3.9</v>
      </c>
      <c r="O287" s="16">
        <v>-3.9</v>
      </c>
      <c r="P287" s="16">
        <v>-3.9</v>
      </c>
      <c r="Q287" s="16">
        <v>-4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</row>
    <row r="288" spans="2:23" hidden="1" outlineLevel="1" x14ac:dyDescent="0.35">
      <c r="B288" s="122" t="s">
        <v>6</v>
      </c>
      <c r="C288" s="3"/>
      <c r="D288" s="3"/>
      <c r="E288" s="3">
        <f t="shared" ref="E288:L288" si="488">-E156</f>
        <v>6.7720000000000002</v>
      </c>
      <c r="F288" s="3">
        <f t="shared" si="488"/>
        <v>10.5</v>
      </c>
      <c r="G288" s="3">
        <f t="shared" si="488"/>
        <v>7.7</v>
      </c>
      <c r="H288" s="3">
        <f t="shared" si="488"/>
        <v>19</v>
      </c>
      <c r="I288" s="3">
        <f t="shared" si="488"/>
        <v>17</v>
      </c>
      <c r="J288" s="3">
        <f t="shared" si="488"/>
        <v>0</v>
      </c>
      <c r="K288" s="3">
        <f t="shared" si="488"/>
        <v>1.5</v>
      </c>
      <c r="L288" s="3">
        <f t="shared" si="488"/>
        <v>2.2000000000000002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</row>
    <row r="289" spans="2:23" hidden="1" outlineLevel="1" x14ac:dyDescent="0.35">
      <c r="B289" s="122" t="s">
        <v>213</v>
      </c>
      <c r="C289" s="3"/>
      <c r="D289" s="3"/>
      <c r="E289" s="3">
        <f t="shared" ref="E289" si="489">+E290-SUM(E286:E288)</f>
        <v>0</v>
      </c>
      <c r="F289" s="3">
        <f t="shared" ref="F289" si="490">+F290-SUM(F286:F288)</f>
        <v>-2.7999999999991587E-2</v>
      </c>
      <c r="G289" s="3">
        <f t="shared" ref="G289" si="491">+G290-SUM(G286:G288)</f>
        <v>3.8880000000000052</v>
      </c>
      <c r="H289" s="3">
        <f t="shared" ref="H289" si="492">+H290-SUM(H286:H288)</f>
        <v>9.0999999999999943</v>
      </c>
      <c r="I289" s="3">
        <f t="shared" ref="I289" si="493">+I290-SUM(I286:I288)</f>
        <v>-1.0999999999999943</v>
      </c>
      <c r="J289" s="3">
        <f t="shared" ref="J289" si="494">+J290-SUM(J286:J288)</f>
        <v>6.8000000000000114</v>
      </c>
      <c r="K289" s="3">
        <f>+K290-SUM(K286:K288)</f>
        <v>-28.499999999999986</v>
      </c>
      <c r="L289" s="3">
        <f>+L290-SUM(L286:L288)</f>
        <v>14.599999999999994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>
        <v>0</v>
      </c>
      <c r="S289" s="16">
        <v>0</v>
      </c>
      <c r="T289" s="16">
        <v>0</v>
      </c>
      <c r="U289" s="16">
        <v>0</v>
      </c>
      <c r="V289" s="16">
        <v>0</v>
      </c>
      <c r="W289" s="16">
        <v>0</v>
      </c>
    </row>
    <row r="290" spans="2:23" s="124" customFormat="1" hidden="1" outlineLevel="1" x14ac:dyDescent="0.35">
      <c r="B290" s="123" t="s">
        <v>168</v>
      </c>
      <c r="C290" s="105"/>
      <c r="D290" s="105">
        <f t="shared" ref="D290:L290" si="495">+D180</f>
        <v>122.04600000000001</v>
      </c>
      <c r="E290" s="105">
        <f t="shared" si="495"/>
        <v>125.67700000000001</v>
      </c>
      <c r="F290" s="105">
        <f t="shared" si="495"/>
        <v>131.91200000000001</v>
      </c>
      <c r="G290" s="105">
        <f t="shared" si="495"/>
        <v>136.80000000000001</v>
      </c>
      <c r="H290" s="105">
        <f t="shared" si="495"/>
        <v>155.6</v>
      </c>
      <c r="I290" s="105">
        <f t="shared" si="495"/>
        <v>161.69999999999999</v>
      </c>
      <c r="J290" s="105">
        <f t="shared" si="495"/>
        <v>155</v>
      </c>
      <c r="K290" s="105">
        <f t="shared" si="495"/>
        <v>122.2</v>
      </c>
      <c r="L290" s="105">
        <f t="shared" si="495"/>
        <v>135.1</v>
      </c>
      <c r="M290" s="25">
        <f>SUM(M286:M289)</f>
        <v>131.19999999999999</v>
      </c>
      <c r="N290" s="25">
        <f t="shared" ref="N290:W290" si="496">SUM(N286:N289)</f>
        <v>127.29999999999998</v>
      </c>
      <c r="O290" s="25">
        <f t="shared" si="496"/>
        <v>123.39999999999998</v>
      </c>
      <c r="P290" s="25">
        <f t="shared" si="496"/>
        <v>119.49999999999997</v>
      </c>
      <c r="Q290" s="25">
        <f t="shared" si="496"/>
        <v>115.49999999999997</v>
      </c>
      <c r="R290" s="25">
        <f t="shared" si="496"/>
        <v>115.49999999999997</v>
      </c>
      <c r="S290" s="25">
        <f t="shared" si="496"/>
        <v>115.49999999999997</v>
      </c>
      <c r="T290" s="25">
        <f t="shared" si="496"/>
        <v>115.49999999999997</v>
      </c>
      <c r="U290" s="25">
        <f t="shared" si="496"/>
        <v>115.49999999999997</v>
      </c>
      <c r="V290" s="25">
        <f t="shared" si="496"/>
        <v>115.49999999999997</v>
      </c>
      <c r="W290" s="25">
        <f t="shared" si="496"/>
        <v>115.49999999999997</v>
      </c>
    </row>
    <row r="291" spans="2:23" hidden="1" outlineLevel="1" x14ac:dyDescent="0.35"/>
    <row r="292" spans="2:23" hidden="1" outlineLevel="1" x14ac:dyDescent="0.35">
      <c r="B292" t="s">
        <v>212</v>
      </c>
      <c r="C292" s="3"/>
      <c r="D292" s="3"/>
      <c r="E292" s="3">
        <f t="shared" ref="E292:G292" si="497">+D295</f>
        <v>44.536999999999999</v>
      </c>
      <c r="F292" s="3">
        <f t="shared" si="497"/>
        <v>44.536999999999999</v>
      </c>
      <c r="G292" s="3">
        <f t="shared" si="497"/>
        <v>45.268999999999998</v>
      </c>
      <c r="H292" s="3">
        <f t="shared" ref="H292:K292" si="498">+G295</f>
        <v>45.3</v>
      </c>
      <c r="I292" s="3">
        <f t="shared" si="498"/>
        <v>53.1</v>
      </c>
      <c r="J292" s="3">
        <f t="shared" si="498"/>
        <v>53.1</v>
      </c>
      <c r="K292" s="3">
        <f t="shared" si="498"/>
        <v>53.1</v>
      </c>
      <c r="L292" s="3">
        <f>+K295</f>
        <v>53.1</v>
      </c>
      <c r="M292" s="3">
        <f t="shared" ref="M292:W292" si="499">+L295</f>
        <v>63.9</v>
      </c>
      <c r="N292" s="3">
        <f t="shared" si="499"/>
        <v>63.9</v>
      </c>
      <c r="O292" s="3">
        <f t="shared" si="499"/>
        <v>63.9</v>
      </c>
      <c r="P292" s="3">
        <f t="shared" si="499"/>
        <v>63.9</v>
      </c>
      <c r="Q292" s="3">
        <f t="shared" si="499"/>
        <v>63.9</v>
      </c>
      <c r="R292" s="3">
        <f t="shared" si="499"/>
        <v>63.9</v>
      </c>
      <c r="S292" s="3">
        <f t="shared" si="499"/>
        <v>63.9</v>
      </c>
      <c r="T292" s="3">
        <f t="shared" si="499"/>
        <v>63.9</v>
      </c>
      <c r="U292" s="3">
        <f t="shared" si="499"/>
        <v>63.9</v>
      </c>
      <c r="V292" s="3">
        <f t="shared" si="499"/>
        <v>63.9</v>
      </c>
      <c r="W292" s="3">
        <f t="shared" si="499"/>
        <v>63.9</v>
      </c>
    </row>
    <row r="293" spans="2:23" hidden="1" outlineLevel="1" x14ac:dyDescent="0.35">
      <c r="B293" s="122" t="s">
        <v>169</v>
      </c>
      <c r="C293" s="3"/>
      <c r="D293" s="16"/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</row>
    <row r="294" spans="2:23" hidden="1" outlineLevel="1" x14ac:dyDescent="0.35">
      <c r="B294" s="122" t="s">
        <v>213</v>
      </c>
      <c r="C294" s="3"/>
      <c r="D294" s="3"/>
      <c r="E294" s="3">
        <f t="shared" ref="E294:G294" si="500">+E295-SUM(E292:E293)</f>
        <v>0</v>
      </c>
      <c r="F294" s="3">
        <f t="shared" si="500"/>
        <v>0.73199999999999932</v>
      </c>
      <c r="G294" s="3">
        <f t="shared" si="500"/>
        <v>3.0999999999998806E-2</v>
      </c>
      <c r="H294" s="3">
        <f>+H295-SUM(H292:H293)</f>
        <v>7.8000000000000043</v>
      </c>
      <c r="I294" s="3">
        <f>+I295-SUM(I292:I293)</f>
        <v>0</v>
      </c>
      <c r="J294" s="3">
        <f>+J295-SUM(J292:J293)</f>
        <v>0</v>
      </c>
      <c r="K294" s="3">
        <f>+K295-SUM(K292:K293)</f>
        <v>0</v>
      </c>
      <c r="L294" s="3">
        <f>+L295-SUM(L292:L293)</f>
        <v>10.799999999999997</v>
      </c>
      <c r="M294" s="3">
        <f t="shared" ref="M294:W294" si="501">+M295-SUM(M292:M293)</f>
        <v>0</v>
      </c>
      <c r="N294" s="3">
        <f t="shared" si="501"/>
        <v>0</v>
      </c>
      <c r="O294" s="3">
        <f t="shared" si="501"/>
        <v>0</v>
      </c>
      <c r="P294" s="3">
        <f t="shared" si="501"/>
        <v>0</v>
      </c>
      <c r="Q294" s="3">
        <f t="shared" si="501"/>
        <v>0</v>
      </c>
      <c r="R294" s="3">
        <f t="shared" si="501"/>
        <v>0</v>
      </c>
      <c r="S294" s="3">
        <f t="shared" si="501"/>
        <v>0</v>
      </c>
      <c r="T294" s="3">
        <f t="shared" si="501"/>
        <v>0</v>
      </c>
      <c r="U294" s="3">
        <f t="shared" si="501"/>
        <v>0</v>
      </c>
      <c r="V294" s="3">
        <f t="shared" si="501"/>
        <v>0</v>
      </c>
      <c r="W294" s="3">
        <f t="shared" si="501"/>
        <v>0</v>
      </c>
    </row>
    <row r="295" spans="2:23" s="124" customFormat="1" hidden="1" outlineLevel="1" x14ac:dyDescent="0.35">
      <c r="B295" s="123" t="s">
        <v>170</v>
      </c>
      <c r="C295" s="105"/>
      <c r="D295" s="105">
        <f t="shared" ref="D295:L295" si="502">+D179</f>
        <v>44.536999999999999</v>
      </c>
      <c r="E295" s="105">
        <f t="shared" si="502"/>
        <v>44.536999999999999</v>
      </c>
      <c r="F295" s="105">
        <f t="shared" si="502"/>
        <v>45.268999999999998</v>
      </c>
      <c r="G295" s="105">
        <f t="shared" si="502"/>
        <v>45.3</v>
      </c>
      <c r="H295" s="105">
        <f t="shared" si="502"/>
        <v>53.1</v>
      </c>
      <c r="I295" s="105">
        <f t="shared" si="502"/>
        <v>53.1</v>
      </c>
      <c r="J295" s="105">
        <f t="shared" si="502"/>
        <v>53.1</v>
      </c>
      <c r="K295" s="105">
        <f t="shared" si="502"/>
        <v>53.1</v>
      </c>
      <c r="L295" s="105">
        <f t="shared" si="502"/>
        <v>63.9</v>
      </c>
      <c r="M295" s="25">
        <f>+L295</f>
        <v>63.9</v>
      </c>
      <c r="N295" s="25">
        <f t="shared" ref="N295:W295" si="503">+M295</f>
        <v>63.9</v>
      </c>
      <c r="O295" s="25">
        <f t="shared" si="503"/>
        <v>63.9</v>
      </c>
      <c r="P295" s="25">
        <f t="shared" si="503"/>
        <v>63.9</v>
      </c>
      <c r="Q295" s="25">
        <f t="shared" si="503"/>
        <v>63.9</v>
      </c>
      <c r="R295" s="25">
        <f t="shared" si="503"/>
        <v>63.9</v>
      </c>
      <c r="S295" s="25">
        <f t="shared" si="503"/>
        <v>63.9</v>
      </c>
      <c r="T295" s="25">
        <f t="shared" si="503"/>
        <v>63.9</v>
      </c>
      <c r="U295" s="25">
        <f t="shared" si="503"/>
        <v>63.9</v>
      </c>
      <c r="V295" s="25">
        <f t="shared" si="503"/>
        <v>63.9</v>
      </c>
      <c r="W295" s="25">
        <f t="shared" si="503"/>
        <v>63.9</v>
      </c>
    </row>
    <row r="296" spans="2:23" hidden="1" outlineLevel="1" x14ac:dyDescent="0.35"/>
    <row r="297" spans="2:23" hidden="1" outlineLevel="1" x14ac:dyDescent="0.35">
      <c r="B297" t="s">
        <v>214</v>
      </c>
      <c r="C297" s="3"/>
      <c r="D297" s="3"/>
      <c r="E297" s="3"/>
      <c r="F297" s="3"/>
      <c r="G297" s="3"/>
      <c r="H297" s="3"/>
      <c r="I297" s="3"/>
      <c r="J297" s="3">
        <f t="shared" ref="J297:K297" si="504">+I300</f>
        <v>211.8</v>
      </c>
      <c r="K297" s="3">
        <f t="shared" si="504"/>
        <v>233.7</v>
      </c>
      <c r="L297" s="3">
        <f>+K300</f>
        <v>215.2</v>
      </c>
      <c r="M297" s="3">
        <f t="shared" ref="M297:W297" si="505">+L300</f>
        <v>291.8</v>
      </c>
      <c r="N297" s="3">
        <f t="shared" si="505"/>
        <v>318.08015</v>
      </c>
      <c r="O297" s="3">
        <f t="shared" si="505"/>
        <v>392.36521750000003</v>
      </c>
      <c r="P297" s="3">
        <f t="shared" si="505"/>
        <v>455.07281497500009</v>
      </c>
      <c r="Q297" s="3">
        <f t="shared" si="505"/>
        <v>518.18969876175004</v>
      </c>
      <c r="R297" s="3">
        <f t="shared" si="505"/>
        <v>582.52408943403759</v>
      </c>
      <c r="S297" s="3">
        <f t="shared" si="505"/>
        <v>645.27869077715138</v>
      </c>
      <c r="T297" s="3">
        <f t="shared" si="505"/>
        <v>695.2469719821172</v>
      </c>
      <c r="U297" s="3">
        <f t="shared" si="505"/>
        <v>735.44686377299979</v>
      </c>
      <c r="V297" s="3">
        <f t="shared" si="505"/>
        <v>777.98300274493329</v>
      </c>
      <c r="W297" s="3">
        <f t="shared" si="505"/>
        <v>822.99177641246035</v>
      </c>
    </row>
    <row r="298" spans="2:23" hidden="1" outlineLevel="1" x14ac:dyDescent="0.35">
      <c r="B298" s="122" t="s">
        <v>139</v>
      </c>
      <c r="C298" s="3"/>
      <c r="D298" s="16"/>
      <c r="E298" s="16"/>
      <c r="F298" s="16"/>
      <c r="G298" s="16"/>
      <c r="H298" s="16"/>
      <c r="I298" s="16">
        <v>-33.1</v>
      </c>
      <c r="J298" s="16">
        <v>-45.3</v>
      </c>
      <c r="K298" s="16">
        <v>-56.6</v>
      </c>
      <c r="L298" s="16">
        <v>-68.099999999999994</v>
      </c>
      <c r="M298" s="3">
        <f>+M297*M306</f>
        <v>-75.868000000000009</v>
      </c>
      <c r="N298" s="3">
        <f t="shared" ref="N298:W298" si="506">+N297*N306</f>
        <v>-82.700839000000002</v>
      </c>
      <c r="O298" s="3">
        <f t="shared" si="506"/>
        <v>-102.01495655000001</v>
      </c>
      <c r="P298" s="3">
        <f t="shared" si="506"/>
        <v>-118.31893189350002</v>
      </c>
      <c r="Q298" s="3">
        <f t="shared" si="506"/>
        <v>-134.72932167805502</v>
      </c>
      <c r="R298" s="3">
        <f t="shared" si="506"/>
        <v>-151.45626325284977</v>
      </c>
      <c r="S298" s="3">
        <f t="shared" si="506"/>
        <v>-167.77245960205937</v>
      </c>
      <c r="T298" s="3">
        <f t="shared" si="506"/>
        <v>-180.76421271535048</v>
      </c>
      <c r="U298" s="3">
        <f t="shared" si="506"/>
        <v>-191.21618458097996</v>
      </c>
      <c r="V298" s="3">
        <f t="shared" si="506"/>
        <v>-202.27558071368267</v>
      </c>
      <c r="W298" s="3">
        <f t="shared" si="506"/>
        <v>-213.97786186723971</v>
      </c>
    </row>
    <row r="299" spans="2:23" hidden="1" outlineLevel="1" x14ac:dyDescent="0.35">
      <c r="B299" s="122" t="s">
        <v>224</v>
      </c>
      <c r="C299" s="3"/>
      <c r="D299" s="3"/>
      <c r="E299" s="3"/>
      <c r="F299" s="3"/>
      <c r="G299" s="3"/>
      <c r="H299" s="3"/>
      <c r="I299" s="3"/>
      <c r="J299" s="3">
        <f>+J300-SUM(J297:J298)</f>
        <v>67.199999999999989</v>
      </c>
      <c r="K299" s="3">
        <f>+K300-SUM(K297:K298)</f>
        <v>38.099999999999994</v>
      </c>
      <c r="L299" s="3">
        <f>+L300-SUM(L297:L298)</f>
        <v>144.70000000000002</v>
      </c>
      <c r="M299" s="3">
        <f t="shared" ref="M299:W299" si="507">+M300-SUM(M297:M298)</f>
        <v>102.14814999999999</v>
      </c>
      <c r="N299" s="3">
        <f t="shared" si="507"/>
        <v>156.98590650000003</v>
      </c>
      <c r="O299" s="3">
        <f t="shared" si="507"/>
        <v>164.72255402500008</v>
      </c>
      <c r="P299" s="3">
        <f t="shared" si="507"/>
        <v>181.43581568024996</v>
      </c>
      <c r="Q299" s="3">
        <f t="shared" si="507"/>
        <v>199.0637123503426</v>
      </c>
      <c r="R299" s="3">
        <f t="shared" si="507"/>
        <v>214.21086459596359</v>
      </c>
      <c r="S299" s="3">
        <f t="shared" si="507"/>
        <v>217.74074080702519</v>
      </c>
      <c r="T299" s="3">
        <f t="shared" si="507"/>
        <v>220.96410450623307</v>
      </c>
      <c r="U299" s="3">
        <f t="shared" si="507"/>
        <v>233.75232355291348</v>
      </c>
      <c r="V299" s="3">
        <f t="shared" si="507"/>
        <v>247.28435438120971</v>
      </c>
      <c r="W299" s="3">
        <f t="shared" si="507"/>
        <v>261.60365162995993</v>
      </c>
    </row>
    <row r="300" spans="2:23" s="124" customFormat="1" hidden="1" outlineLevel="1" x14ac:dyDescent="0.35">
      <c r="B300" s="123" t="s">
        <v>215</v>
      </c>
      <c r="C300" s="105"/>
      <c r="D300" s="105"/>
      <c r="E300" s="105"/>
      <c r="F300" s="105"/>
      <c r="G300" s="105"/>
      <c r="H300" s="105"/>
      <c r="I300" s="105">
        <f>+I181</f>
        <v>211.8</v>
      </c>
      <c r="J300" s="105">
        <f>+J181</f>
        <v>233.7</v>
      </c>
      <c r="K300" s="105">
        <f>+K181</f>
        <v>215.2</v>
      </c>
      <c r="L300" s="105">
        <f>+L181</f>
        <v>291.8</v>
      </c>
      <c r="M300" s="25">
        <f t="shared" ref="M300:W300" si="508">+M305*M67</f>
        <v>318.08015</v>
      </c>
      <c r="N300" s="25">
        <f t="shared" si="508"/>
        <v>392.36521750000003</v>
      </c>
      <c r="O300" s="25">
        <f t="shared" si="508"/>
        <v>455.07281497500009</v>
      </c>
      <c r="P300" s="25">
        <f t="shared" si="508"/>
        <v>518.18969876175004</v>
      </c>
      <c r="Q300" s="25">
        <f t="shared" si="508"/>
        <v>582.52408943403759</v>
      </c>
      <c r="R300" s="25">
        <f t="shared" si="508"/>
        <v>645.27869077715138</v>
      </c>
      <c r="S300" s="25">
        <f t="shared" si="508"/>
        <v>695.2469719821172</v>
      </c>
      <c r="T300" s="25">
        <f t="shared" si="508"/>
        <v>735.44686377299979</v>
      </c>
      <c r="U300" s="25">
        <f t="shared" si="508"/>
        <v>777.98300274493329</v>
      </c>
      <c r="V300" s="25">
        <f t="shared" si="508"/>
        <v>822.99177641246035</v>
      </c>
      <c r="W300" s="25">
        <f t="shared" si="508"/>
        <v>870.61756617518051</v>
      </c>
    </row>
    <row r="301" spans="2:23" hidden="1" outlineLevel="1" x14ac:dyDescent="0.35">
      <c r="B301" s="122" t="s">
        <v>218</v>
      </c>
      <c r="I301" s="3">
        <f>+I163</f>
        <v>-24.7</v>
      </c>
      <c r="J301" s="3">
        <f>+J163</f>
        <v>-38.799999999999997</v>
      </c>
      <c r="K301" s="3">
        <f>+K163</f>
        <v>-46.9</v>
      </c>
      <c r="L301" s="3">
        <f>+L163</f>
        <v>-62.2</v>
      </c>
      <c r="M301" s="4">
        <f>+M298*M304</f>
        <v>-75.868000000000009</v>
      </c>
      <c r="N301" s="4">
        <f t="shared" ref="N301:W301" si="509">+N298*N304</f>
        <v>-82.700839000000002</v>
      </c>
      <c r="O301" s="4">
        <f t="shared" si="509"/>
        <v>-102.01495655000001</v>
      </c>
      <c r="P301" s="4">
        <f t="shared" si="509"/>
        <v>-118.31893189350002</v>
      </c>
      <c r="Q301" s="4">
        <f t="shared" si="509"/>
        <v>-134.72932167805502</v>
      </c>
      <c r="R301" s="4">
        <f t="shared" si="509"/>
        <v>-151.45626325284977</v>
      </c>
      <c r="S301" s="4">
        <f t="shared" si="509"/>
        <v>-167.77245960205937</v>
      </c>
      <c r="T301" s="4">
        <f t="shared" si="509"/>
        <v>-180.76421271535048</v>
      </c>
      <c r="U301" s="4">
        <f t="shared" si="509"/>
        <v>-191.21618458097996</v>
      </c>
      <c r="V301" s="4">
        <f t="shared" si="509"/>
        <v>-202.27558071368267</v>
      </c>
      <c r="W301" s="4">
        <f t="shared" si="509"/>
        <v>-213.97786186723971</v>
      </c>
    </row>
    <row r="302" spans="2:23" hidden="1" outlineLevel="1" x14ac:dyDescent="0.35">
      <c r="B302" s="122" t="s">
        <v>221</v>
      </c>
      <c r="I302" s="16">
        <v>-8.4</v>
      </c>
      <c r="J302" s="16">
        <v>-9.5</v>
      </c>
      <c r="K302" s="16">
        <v>-9.1</v>
      </c>
      <c r="L302" s="16">
        <v>-11.6</v>
      </c>
      <c r="M302" s="4">
        <f>-AVERAGE(L300:M300)*M307</f>
        <v>-15.247003749999999</v>
      </c>
      <c r="N302" s="4">
        <f t="shared" ref="N302:W302" si="510">-AVERAGE(M300:N300)*N307</f>
        <v>-19.537247606249998</v>
      </c>
      <c r="O302" s="4">
        <f t="shared" si="510"/>
        <v>-23.304545893062503</v>
      </c>
      <c r="P302" s="4">
        <f t="shared" si="510"/>
        <v>-26.764719127760632</v>
      </c>
      <c r="Q302" s="4">
        <f t="shared" si="510"/>
        <v>-30.269629175384161</v>
      </c>
      <c r="R302" s="4">
        <f t="shared" si="510"/>
        <v>-33.764576455807699</v>
      </c>
      <c r="S302" s="4">
        <f t="shared" si="510"/>
        <v>-36.864455725879886</v>
      </c>
      <c r="T302" s="4">
        <f t="shared" si="510"/>
        <v>-39.344080483265721</v>
      </c>
      <c r="U302" s="4">
        <f t="shared" si="510"/>
        <v>-41.619321329243157</v>
      </c>
      <c r="V302" s="4">
        <f t="shared" si="510"/>
        <v>-44.026806426828323</v>
      </c>
      <c r="W302" s="4">
        <f t="shared" si="510"/>
        <v>-46.574256921160121</v>
      </c>
    </row>
    <row r="303" spans="2:23" s="124" customFormat="1" hidden="1" outlineLevel="1" x14ac:dyDescent="0.35">
      <c r="B303" s="123" t="s">
        <v>222</v>
      </c>
      <c r="C303" s="105"/>
      <c r="D303" s="105"/>
      <c r="E303" s="105"/>
      <c r="F303" s="105"/>
      <c r="G303" s="105"/>
      <c r="H303" s="105"/>
      <c r="I303" s="105">
        <f>+I302+I301</f>
        <v>-33.1</v>
      </c>
      <c r="J303" s="105">
        <f>+J302+J301</f>
        <v>-48.3</v>
      </c>
      <c r="K303" s="105">
        <f>+K302+K301</f>
        <v>-56</v>
      </c>
      <c r="L303" s="105">
        <f>+L302+L301</f>
        <v>-73.8</v>
      </c>
      <c r="M303" s="25">
        <f>SUM(M301:M302)</f>
        <v>-91.115003750000014</v>
      </c>
      <c r="N303" s="25">
        <f t="shared" ref="N303:W303" si="511">SUM(N301:N302)</f>
        <v>-102.23808660624999</v>
      </c>
      <c r="O303" s="25">
        <f t="shared" si="511"/>
        <v>-125.3195024430625</v>
      </c>
      <c r="P303" s="25">
        <f t="shared" si="511"/>
        <v>-145.08365102126066</v>
      </c>
      <c r="Q303" s="25">
        <f t="shared" si="511"/>
        <v>-164.99895085343917</v>
      </c>
      <c r="R303" s="25">
        <f t="shared" si="511"/>
        <v>-185.22083970865748</v>
      </c>
      <c r="S303" s="25">
        <f t="shared" si="511"/>
        <v>-204.63691532793925</v>
      </c>
      <c r="T303" s="25">
        <f t="shared" si="511"/>
        <v>-220.1082931986162</v>
      </c>
      <c r="U303" s="25">
        <f t="shared" si="511"/>
        <v>-232.83550591022311</v>
      </c>
      <c r="V303" s="25">
        <f t="shared" si="511"/>
        <v>-246.302387140511</v>
      </c>
      <c r="W303" s="25">
        <f t="shared" si="511"/>
        <v>-260.55211878839981</v>
      </c>
    </row>
    <row r="304" spans="2:23" s="124" customFormat="1" hidden="1" outlineLevel="1" x14ac:dyDescent="0.35">
      <c r="B304" s="124" t="s">
        <v>248</v>
      </c>
      <c r="C304" s="12"/>
      <c r="D304" s="12"/>
      <c r="E304" s="12"/>
      <c r="F304" s="12"/>
      <c r="G304" s="12"/>
      <c r="H304" s="12"/>
      <c r="I304" s="6">
        <f>+I301/I298</f>
        <v>0.74622356495468267</v>
      </c>
      <c r="J304" s="6">
        <f>+J301/J298</f>
        <v>0.85651214128035325</v>
      </c>
      <c r="K304" s="6">
        <f>+K301/K298</f>
        <v>0.82862190812720848</v>
      </c>
      <c r="L304" s="6">
        <f>+L301/L298</f>
        <v>0.91336270190895752</v>
      </c>
      <c r="M304" s="97">
        <v>1</v>
      </c>
      <c r="N304" s="97">
        <v>1</v>
      </c>
      <c r="O304" s="97">
        <v>1</v>
      </c>
      <c r="P304" s="97">
        <v>1</v>
      </c>
      <c r="Q304" s="97">
        <v>1</v>
      </c>
      <c r="R304" s="97">
        <v>1</v>
      </c>
      <c r="S304" s="97">
        <v>1</v>
      </c>
      <c r="T304" s="97">
        <v>1</v>
      </c>
      <c r="U304" s="97">
        <v>1</v>
      </c>
      <c r="V304" s="97">
        <v>1</v>
      </c>
      <c r="W304" s="97">
        <v>1</v>
      </c>
    </row>
    <row r="305" spans="2:23" hidden="1" outlineLevel="1" x14ac:dyDescent="0.35">
      <c r="B305" s="122" t="s">
        <v>219</v>
      </c>
      <c r="I305" s="6">
        <f>AVERAGE(H300:I300)/I67</f>
        <v>0.40342857142857147</v>
      </c>
      <c r="J305" s="6">
        <f>AVERAGE(I300:J300)/J67</f>
        <v>0.42251517450682852</v>
      </c>
      <c r="K305" s="6">
        <f>AVERAGE(J300:K300)/K67</f>
        <v>0.30314694759589411</v>
      </c>
      <c r="L305" s="6">
        <f>AVERAGE(K300:L300)/L67</f>
        <v>0.3140096618357488</v>
      </c>
      <c r="M305" s="97">
        <v>0.31</v>
      </c>
      <c r="N305" s="97">
        <v>0.31</v>
      </c>
      <c r="O305" s="97">
        <v>0.31</v>
      </c>
      <c r="P305" s="97">
        <v>0.31</v>
      </c>
      <c r="Q305" s="97">
        <v>0.31</v>
      </c>
      <c r="R305" s="97">
        <v>0.31</v>
      </c>
      <c r="S305" s="97">
        <v>0.31</v>
      </c>
      <c r="T305" s="97">
        <v>0.31</v>
      </c>
      <c r="U305" s="97">
        <v>0.31</v>
      </c>
      <c r="V305" s="97">
        <v>0.31</v>
      </c>
      <c r="W305" s="97">
        <v>0.31</v>
      </c>
    </row>
    <row r="306" spans="2:23" hidden="1" outlineLevel="1" x14ac:dyDescent="0.35">
      <c r="B306" s="122" t="s">
        <v>223</v>
      </c>
      <c r="I306" s="6">
        <f t="shared" ref="I306:K306" si="512">+I298/AVERAGE(I300,I297)</f>
        <v>-0.15627950897072709</v>
      </c>
      <c r="J306" s="6">
        <f t="shared" si="512"/>
        <v>-0.20336700336700336</v>
      </c>
      <c r="K306" s="6">
        <f t="shared" si="512"/>
        <v>-0.25217197594118962</v>
      </c>
      <c r="L306" s="6">
        <f>+L298/AVERAGE(L300,L297)</f>
        <v>-0.26863905325443782</v>
      </c>
      <c r="M306" s="97">
        <v>-0.26</v>
      </c>
      <c r="N306" s="97">
        <v>-0.26</v>
      </c>
      <c r="O306" s="97">
        <v>-0.26</v>
      </c>
      <c r="P306" s="97">
        <v>-0.26</v>
      </c>
      <c r="Q306" s="97">
        <v>-0.26</v>
      </c>
      <c r="R306" s="97">
        <v>-0.26</v>
      </c>
      <c r="S306" s="97">
        <v>-0.26</v>
      </c>
      <c r="T306" s="97">
        <v>-0.26</v>
      </c>
      <c r="U306" s="97">
        <v>-0.26</v>
      </c>
      <c r="V306" s="97">
        <v>-0.26</v>
      </c>
      <c r="W306" s="97">
        <v>-0.26</v>
      </c>
    </row>
    <row r="307" spans="2:23" hidden="1" outlineLevel="1" x14ac:dyDescent="0.35">
      <c r="B307" s="122" t="s">
        <v>239</v>
      </c>
      <c r="I307" s="11">
        <f>-I302/AVERAGE(H300:I300)</f>
        <v>3.9660056657223795E-2</v>
      </c>
      <c r="J307" s="11">
        <f t="shared" ref="J307:L307" si="513">-J302/AVERAGE(I300:J300)</f>
        <v>4.2648709315375982E-2</v>
      </c>
      <c r="K307" s="11">
        <f t="shared" si="513"/>
        <v>4.0543550902205391E-2</v>
      </c>
      <c r="L307" s="11">
        <f t="shared" si="513"/>
        <v>4.5759368836291912E-2</v>
      </c>
      <c r="M307" s="15">
        <v>0.05</v>
      </c>
      <c r="N307" s="15">
        <v>5.5E-2</v>
      </c>
      <c r="O307" s="15">
        <v>5.5E-2</v>
      </c>
      <c r="P307" s="15">
        <v>5.5E-2</v>
      </c>
      <c r="Q307" s="15">
        <v>5.5E-2</v>
      </c>
      <c r="R307" s="15">
        <v>5.5E-2</v>
      </c>
      <c r="S307" s="15">
        <v>5.5E-2</v>
      </c>
      <c r="T307" s="15">
        <v>5.5E-2</v>
      </c>
      <c r="U307" s="15">
        <v>5.5E-2</v>
      </c>
      <c r="V307" s="15">
        <v>5.5E-2</v>
      </c>
      <c r="W307" s="15">
        <v>5.5E-2</v>
      </c>
    </row>
    <row r="308" spans="2:23" hidden="1" outlineLevel="1" x14ac:dyDescent="0.35"/>
    <row r="309" spans="2:23" hidden="1" outlineLevel="1" x14ac:dyDescent="0.35">
      <c r="B309" s="122" t="s">
        <v>275</v>
      </c>
      <c r="E309" s="16">
        <v>1.1080000000000001</v>
      </c>
      <c r="F309" s="16">
        <v>2.0019999999999998</v>
      </c>
      <c r="G309" s="16">
        <v>3.3</v>
      </c>
      <c r="H309" s="16">
        <v>6.4</v>
      </c>
      <c r="I309" s="16">
        <v>11.3</v>
      </c>
      <c r="J309" s="16">
        <v>13.5</v>
      </c>
      <c r="K309" s="16">
        <v>19.2</v>
      </c>
      <c r="L309" s="16">
        <v>23.1</v>
      </c>
    </row>
    <row r="310" spans="2:23" hidden="1" outlineLevel="1" x14ac:dyDescent="0.35">
      <c r="B310" s="122" t="s">
        <v>276</v>
      </c>
      <c r="E310" s="16">
        <v>0.51800000000000002</v>
      </c>
      <c r="F310" s="16">
        <v>0.71899999999999997</v>
      </c>
      <c r="G310" s="16">
        <v>1.3</v>
      </c>
      <c r="H310" s="16">
        <v>1.5</v>
      </c>
      <c r="I310" s="16">
        <v>1.9</v>
      </c>
      <c r="J310" s="16">
        <v>1.6</v>
      </c>
      <c r="K310" s="16">
        <v>1.1000000000000001</v>
      </c>
      <c r="L310" s="16">
        <v>1.1000000000000001</v>
      </c>
    </row>
    <row r="311" spans="2:23" hidden="1" outlineLevel="1" x14ac:dyDescent="0.35">
      <c r="B311" s="122" t="s">
        <v>277</v>
      </c>
      <c r="E311" s="16">
        <v>0.28699999999999998</v>
      </c>
      <c r="F311" s="16">
        <v>0.23300000000000001</v>
      </c>
      <c r="G311" s="16">
        <v>0.8</v>
      </c>
      <c r="H311" s="16">
        <v>3.1</v>
      </c>
      <c r="I311" s="16">
        <v>5.3</v>
      </c>
      <c r="J311" s="16">
        <v>4.3</v>
      </c>
      <c r="K311" s="16">
        <v>6.9</v>
      </c>
      <c r="L311" s="16">
        <v>7.3</v>
      </c>
    </row>
    <row r="312" spans="2:23" hidden="1" outlineLevel="1" x14ac:dyDescent="0.35">
      <c r="B312" s="122" t="s">
        <v>281</v>
      </c>
      <c r="E312" s="117">
        <v>4.4589999999999996</v>
      </c>
      <c r="F312" s="117">
        <f>8.6*0.5+1.1</f>
        <v>5.4</v>
      </c>
      <c r="G312" s="117">
        <f>17*0.5+2.9</f>
        <v>11.4</v>
      </c>
      <c r="H312" s="16">
        <f>23.8*0.5+8.4</f>
        <v>20.3</v>
      </c>
      <c r="I312" s="16">
        <f>25.7-1.2</f>
        <v>24.5</v>
      </c>
      <c r="J312" s="16">
        <v>36.700000000000003</v>
      </c>
      <c r="K312" s="16">
        <v>47.3</v>
      </c>
      <c r="L312" s="16">
        <v>55.5</v>
      </c>
    </row>
    <row r="313" spans="2:23" hidden="1" outlineLevel="1" x14ac:dyDescent="0.35">
      <c r="B313" s="140" t="s">
        <v>279</v>
      </c>
      <c r="C313" s="23"/>
      <c r="D313" s="23"/>
      <c r="E313" s="141">
        <f t="shared" ref="E313" si="514">SUM(E310:E312)+E314*E309</f>
        <v>5.928799999999999</v>
      </c>
      <c r="F313" s="141">
        <f t="shared" ref="F313" si="515">SUM(F310:F312)+F314*F309</f>
        <v>7.5532000000000004</v>
      </c>
      <c r="G313" s="141">
        <f t="shared" ref="G313" si="516">SUM(G310:G312)+G314*G309</f>
        <v>15.48</v>
      </c>
      <c r="H313" s="141">
        <f t="shared" ref="H313" si="517">SUM(H310:H312)+H314*H309</f>
        <v>28.74</v>
      </c>
      <c r="I313" s="141">
        <f t="shared" ref="I313:J313" si="518">SUM(I310:I312)+I314*I309</f>
        <v>38.479999999999997</v>
      </c>
      <c r="J313" s="141">
        <f t="shared" si="518"/>
        <v>51.375</v>
      </c>
      <c r="K313" s="141">
        <f>SUM(K310:K312)+K314*K309</f>
        <v>68.739999999999995</v>
      </c>
      <c r="L313" s="141">
        <f>SUM(L310:L312)+L314*L309</f>
        <v>81.224999999999994</v>
      </c>
    </row>
    <row r="314" spans="2:23" hidden="1" outlineLevel="1" x14ac:dyDescent="0.35">
      <c r="B314" s="122" t="s">
        <v>278</v>
      </c>
      <c r="E314" s="97">
        <v>0.6</v>
      </c>
      <c r="F314" s="97">
        <v>0.6</v>
      </c>
      <c r="G314" s="97">
        <v>0.6</v>
      </c>
      <c r="H314" s="97">
        <v>0.6</v>
      </c>
      <c r="I314" s="97">
        <v>0.6</v>
      </c>
      <c r="J314" s="97">
        <v>0.65</v>
      </c>
      <c r="K314" s="97">
        <v>0.7</v>
      </c>
      <c r="L314" s="97">
        <v>0.75</v>
      </c>
    </row>
    <row r="315" spans="2:23" hidden="1" outlineLevel="1" x14ac:dyDescent="0.35">
      <c r="B315" s="142" t="s">
        <v>280</v>
      </c>
      <c r="E315" s="11">
        <f t="shared" ref="E315:L315" si="519">+E313/E67</f>
        <v>0.17953547527480843</v>
      </c>
      <c r="F315" s="11">
        <f t="shared" si="519"/>
        <v>6.5565972222222227E-2</v>
      </c>
      <c r="G315" s="11">
        <f t="shared" si="519"/>
        <v>6.0705882352941179E-2</v>
      </c>
      <c r="H315" s="11">
        <f t="shared" si="519"/>
        <v>6.6635752376536045E-2</v>
      </c>
      <c r="I315" s="11">
        <f t="shared" si="519"/>
        <v>7.3295238095238094E-2</v>
      </c>
      <c r="J315" s="11">
        <f t="shared" si="519"/>
        <v>9.7448786039453714E-2</v>
      </c>
      <c r="K315" s="11">
        <f t="shared" si="519"/>
        <v>9.2841707185305239E-2</v>
      </c>
      <c r="L315" s="11">
        <f t="shared" si="519"/>
        <v>0.10061315496098104</v>
      </c>
    </row>
    <row r="316" spans="2:23" hidden="1" outlineLevel="1" x14ac:dyDescent="0.35">
      <c r="B316" s="142" t="s">
        <v>297</v>
      </c>
      <c r="E316" s="143"/>
      <c r="F316" s="143">
        <f t="shared" ref="F316:L316" si="520">F313/AVERAGE(E76:F76)</f>
        <v>7.5532000000000004</v>
      </c>
      <c r="G316" s="143">
        <f t="shared" si="520"/>
        <v>3.87</v>
      </c>
      <c r="H316" s="143">
        <f t="shared" si="520"/>
        <v>3.381176470588235</v>
      </c>
      <c r="I316" s="143">
        <f t="shared" si="520"/>
        <v>2.4825806451612902</v>
      </c>
      <c r="J316" s="143">
        <f t="shared" si="520"/>
        <v>2.140625</v>
      </c>
      <c r="K316" s="143">
        <f t="shared" si="520"/>
        <v>1.9924637681159418</v>
      </c>
      <c r="L316" s="143">
        <f t="shared" si="520"/>
        <v>1.7657608695652172</v>
      </c>
    </row>
    <row r="317" spans="2:23" hidden="1" outlineLevel="1" x14ac:dyDescent="0.35"/>
    <row r="318" spans="2:23" hidden="1" outlineLevel="1" x14ac:dyDescent="0.35"/>
    <row r="319" spans="2:23" collapsed="1" x14ac:dyDescent="0.35">
      <c r="B319" s="31" t="s">
        <v>52</v>
      </c>
      <c r="C319" s="31"/>
      <c r="D319" s="31"/>
      <c r="E319" s="31"/>
      <c r="F319" s="31"/>
      <c r="G319" s="31"/>
      <c r="H319" s="31"/>
      <c r="I319" s="31"/>
      <c r="J319" s="31"/>
      <c r="K319" s="100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</row>
    <row r="320" spans="2:23" ht="5" customHeight="1" x14ac:dyDescent="0.35"/>
    <row r="321" spans="2:23" hidden="1" outlineLevel="1" x14ac:dyDescent="0.35">
      <c r="B321" t="s">
        <v>171</v>
      </c>
      <c r="C321" s="3"/>
      <c r="D321" s="3">
        <f t="shared" ref="D321:W321" si="521">SUM(D200:D200)</f>
        <v>114.43300000000001</v>
      </c>
      <c r="E321" s="3">
        <f t="shared" si="521"/>
        <v>142.702</v>
      </c>
      <c r="F321" s="3">
        <f t="shared" si="521"/>
        <v>146.16800000000001</v>
      </c>
      <c r="G321" s="3">
        <f t="shared" si="521"/>
        <v>243.6</v>
      </c>
      <c r="H321" s="3">
        <f t="shared" si="521"/>
        <v>399.1</v>
      </c>
      <c r="I321" s="3">
        <f t="shared" si="521"/>
        <v>520.20000000000005</v>
      </c>
      <c r="J321" s="3">
        <f t="shared" si="521"/>
        <v>600.1</v>
      </c>
      <c r="K321" s="3">
        <f t="shared" si="521"/>
        <v>427.9</v>
      </c>
      <c r="L321" s="3">
        <f t="shared" si="521"/>
        <v>469.5</v>
      </c>
      <c r="M321" s="3">
        <f t="shared" si="521"/>
        <v>488.23324885625004</v>
      </c>
      <c r="N321" s="3">
        <f t="shared" ca="1" si="521"/>
        <v>525.55894091131245</v>
      </c>
      <c r="O321" s="3">
        <f t="shared" ca="1" si="521"/>
        <v>568.74861839244045</v>
      </c>
      <c r="P321" s="3">
        <f t="shared" ca="1" si="521"/>
        <v>621.87617093354334</v>
      </c>
      <c r="Q321" s="3">
        <f t="shared" ca="1" si="521"/>
        <v>672.94693185039978</v>
      </c>
      <c r="R321" s="3">
        <f t="shared" ca="1" si="521"/>
        <v>717.82679342727135</v>
      </c>
      <c r="S321" s="3">
        <f t="shared" ca="1" si="521"/>
        <v>747.41782159638069</v>
      </c>
      <c r="T321" s="3">
        <f t="shared" ca="1" si="521"/>
        <v>758.0061463280374</v>
      </c>
      <c r="U321" s="3">
        <f t="shared" ca="1" si="521"/>
        <v>791.66809057010732</v>
      </c>
      <c r="V321" s="3">
        <f t="shared" ca="1" si="521"/>
        <v>849.72045367523242</v>
      </c>
      <c r="W321" s="3">
        <f t="shared" ca="1" si="521"/>
        <v>933.55618453034413</v>
      </c>
    </row>
    <row r="322" spans="2:23" hidden="1" outlineLevel="1" x14ac:dyDescent="0.35">
      <c r="B322" t="s">
        <v>172</v>
      </c>
      <c r="C322" s="3"/>
      <c r="D322" s="3">
        <f t="shared" ref="D322:K322" si="522">+D135-D133</f>
        <v>14.424999999999997</v>
      </c>
      <c r="E322" s="3">
        <f t="shared" si="522"/>
        <v>26.485000000000035</v>
      </c>
      <c r="F322" s="3">
        <f t="shared" si="522"/>
        <v>21.60000000000003</v>
      </c>
      <c r="G322" s="3">
        <f t="shared" si="522"/>
        <v>96.100000000000023</v>
      </c>
      <c r="H322" s="3">
        <f t="shared" si="522"/>
        <v>143.6</v>
      </c>
      <c r="I322" s="3">
        <f t="shared" si="522"/>
        <v>151.70000000000005</v>
      </c>
      <c r="J322" s="3">
        <f t="shared" si="522"/>
        <v>70.299999999999955</v>
      </c>
      <c r="K322" s="3">
        <f t="shared" si="522"/>
        <v>94.600000000000207</v>
      </c>
      <c r="L322" s="3">
        <f t="shared" ref="L322:W322" si="523">+L132</f>
        <v>68.89999999999992</v>
      </c>
      <c r="M322" s="3">
        <f t="shared" si="523"/>
        <v>118.73324885625004</v>
      </c>
      <c r="N322" s="3">
        <f t="shared" ca="1" si="523"/>
        <v>157.32569205506246</v>
      </c>
      <c r="O322" s="3">
        <f t="shared" ca="1" si="523"/>
        <v>203.189677481128</v>
      </c>
      <c r="P322" s="3">
        <f t="shared" ca="1" si="523"/>
        <v>253.12755254110294</v>
      </c>
      <c r="Q322" s="3">
        <f t="shared" ca="1" si="523"/>
        <v>301.07076091685639</v>
      </c>
      <c r="R322" s="3">
        <f t="shared" ca="1" si="523"/>
        <v>344.87986157687158</v>
      </c>
      <c r="S322" s="3">
        <f t="shared" ca="1" si="523"/>
        <v>379.59102816910934</v>
      </c>
      <c r="T322" s="3">
        <f t="shared" ca="1" si="523"/>
        <v>410.58832473165671</v>
      </c>
      <c r="U322" s="3">
        <f t="shared" ca="1" si="523"/>
        <v>433.66194424206981</v>
      </c>
      <c r="V322" s="3">
        <f t="shared" ca="1" si="523"/>
        <v>458.05236310512498</v>
      </c>
      <c r="W322" s="3">
        <f t="shared" ca="1" si="523"/>
        <v>483.83573085511182</v>
      </c>
    </row>
    <row r="323" spans="2:23" hidden="1" outlineLevel="1" x14ac:dyDescent="0.35">
      <c r="B323" t="s">
        <v>53</v>
      </c>
      <c r="C323" s="11"/>
      <c r="D323" s="11">
        <f t="shared" ref="D323" si="524">D322/AVERAGE(C321:D321)</f>
        <v>0.1260562949498833</v>
      </c>
      <c r="E323" s="11">
        <f t="shared" ref="E323" si="525">E322/AVERAGE(D321:E321)</f>
        <v>0.20600073891146703</v>
      </c>
      <c r="F323" s="11">
        <f>F322/AVERAGE(E321:F321)</f>
        <v>0.14954823969259548</v>
      </c>
      <c r="G323" s="11">
        <f>G322/AVERAGE(F321:G321)</f>
        <v>0.49311385234293231</v>
      </c>
      <c r="H323" s="11">
        <f>H322/AVERAGE(G321:H321)</f>
        <v>0.44686478917068612</v>
      </c>
      <c r="I323" s="11">
        <f>I322/AVERAGE(H321:I321)</f>
        <v>0.33003372130969222</v>
      </c>
      <c r="J323" s="11">
        <f>J322/AVERAGE(I321:J321)</f>
        <v>0.12550209765241443</v>
      </c>
      <c r="K323" s="11">
        <f t="shared" ref="K323:U323" si="526">K322/AVERAGE(J321:K321)</f>
        <v>0.18404669260700429</v>
      </c>
      <c r="L323" s="11">
        <f t="shared" si="526"/>
        <v>0.15355471361711595</v>
      </c>
      <c r="M323" s="11">
        <f t="shared" si="526"/>
        <v>0.24794638590243029</v>
      </c>
      <c r="N323" s="11">
        <f t="shared" ca="1" si="526"/>
        <v>0.31037069261923067</v>
      </c>
      <c r="O323" s="11">
        <f t="shared" ca="1" si="526"/>
        <v>0.37135753244801911</v>
      </c>
      <c r="P323" s="11">
        <f t="shared" ca="1" si="526"/>
        <v>0.42520121336361422</v>
      </c>
      <c r="Q323" s="11">
        <f t="shared" ca="1" si="526"/>
        <v>0.46503767235777177</v>
      </c>
      <c r="R323" s="11">
        <f t="shared" ca="1" si="526"/>
        <v>0.49595395039263568</v>
      </c>
      <c r="S323" s="11">
        <f t="shared" ca="1" si="526"/>
        <v>0.51812649475320816</v>
      </c>
      <c r="T323" s="11">
        <f t="shared" ca="1" si="526"/>
        <v>0.5454786604703119</v>
      </c>
      <c r="U323" s="11">
        <f t="shared" ca="1" si="526"/>
        <v>0.5596814271238002</v>
      </c>
      <c r="V323" s="11">
        <f t="shared" ref="V323" ca="1" si="527">V322/AVERAGE(U321:V321)</f>
        <v>0.55812789081664205</v>
      </c>
      <c r="W323" s="11">
        <f t="shared" ref="W323" ca="1" si="528">W322/AVERAGE(V321:W321)</f>
        <v>0.54263676256306692</v>
      </c>
    </row>
    <row r="324" spans="2:23" hidden="1" outlineLevel="1" x14ac:dyDescent="0.35">
      <c r="B324" t="s">
        <v>54</v>
      </c>
      <c r="C324" s="11"/>
      <c r="D324" s="11">
        <f t="shared" ref="D324:W324" si="529">D322/(AVERAGE(C321:D321)-AVERAGE(C172:D172))</f>
        <v>0.13293093120766711</v>
      </c>
      <c r="E324" s="11">
        <f t="shared" si="529"/>
        <v>0.21709817165387277</v>
      </c>
      <c r="F324" s="11">
        <f t="shared" si="529"/>
        <v>0.15884338483486929</v>
      </c>
      <c r="G324" s="11">
        <f t="shared" si="529"/>
        <v>0.67488324730503191</v>
      </c>
      <c r="H324" s="11">
        <f t="shared" si="529"/>
        <v>0.62598081952920648</v>
      </c>
      <c r="I324" s="11">
        <f t="shared" si="529"/>
        <v>0.37972465581977477</v>
      </c>
      <c r="J324" s="11">
        <f t="shared" si="529"/>
        <v>0.23022760766333691</v>
      </c>
      <c r="K324" s="11">
        <f t="shared" si="529"/>
        <v>0.72103658536585502</v>
      </c>
      <c r="L324" s="11">
        <f t="shared" si="529"/>
        <v>0.42636138613861346</v>
      </c>
      <c r="M324" s="11">
        <f t="shared" si="529"/>
        <v>0.6444282857604019</v>
      </c>
      <c r="N324" s="11">
        <f t="shared" ca="1" si="529"/>
        <v>0.80819818776817265</v>
      </c>
      <c r="O324" s="11">
        <f t="shared" ca="1" si="529"/>
        <v>0.92438280396044981</v>
      </c>
      <c r="P324" s="11">
        <f t="shared" ca="1" si="529"/>
        <v>1.0554463766863871</v>
      </c>
      <c r="Q324" s="11">
        <f t="shared" ca="1" si="529"/>
        <v>1.1656344702990598</v>
      </c>
      <c r="R324" s="11">
        <f t="shared" ca="1" si="529"/>
        <v>1.1075819798078683</v>
      </c>
      <c r="S324" s="11">
        <f t="shared" ca="1" si="529"/>
        <v>1.0855626936450364</v>
      </c>
      <c r="T324" s="11">
        <f t="shared" ca="1" si="529"/>
        <v>1.1798648475970053</v>
      </c>
      <c r="U324" s="11">
        <f t="shared" ca="1" si="529"/>
        <v>1.2322300625919791</v>
      </c>
      <c r="V324" s="11">
        <f t="shared" ca="1" si="529"/>
        <v>1.2630708999861038</v>
      </c>
      <c r="W324" s="11">
        <f t="shared" ca="1" si="529"/>
        <v>1.2940589985692796</v>
      </c>
    </row>
    <row r="325" spans="2:23" hidden="1" outlineLevel="1" x14ac:dyDescent="0.35">
      <c r="B325" t="s">
        <v>55</v>
      </c>
      <c r="C325" s="18"/>
      <c r="D325" s="18">
        <f t="shared" ref="D325:W325" si="530">+D324/D337</f>
        <v>1.4614344200234273</v>
      </c>
      <c r="E325" s="18">
        <f t="shared" si="530"/>
        <v>1.7488929139854235</v>
      </c>
      <c r="F325" s="18">
        <f t="shared" si="530"/>
        <v>1.4578423610140823</v>
      </c>
      <c r="G325" s="18">
        <f t="shared" si="530"/>
        <v>1.8504441801644447</v>
      </c>
      <c r="H325" s="18">
        <f t="shared" si="530"/>
        <v>1.572324641088273</v>
      </c>
      <c r="I325" s="18">
        <f t="shared" si="530"/>
        <v>1.5190364293599623</v>
      </c>
      <c r="J325" s="18">
        <f t="shared" si="530"/>
        <v>1.6228012333032489</v>
      </c>
      <c r="K325" s="18">
        <f t="shared" si="530"/>
        <v>3.2573658206094271</v>
      </c>
      <c r="L325" s="18">
        <f t="shared" si="530"/>
        <v>2.5703271295652557</v>
      </c>
      <c r="M325" s="18">
        <f t="shared" si="530"/>
        <v>2.7599405572731701</v>
      </c>
      <c r="N325" s="18">
        <f t="shared" ca="1" si="530"/>
        <v>2.873078363497823</v>
      </c>
      <c r="O325" s="18">
        <f t="shared" ca="1" si="530"/>
        <v>2.8621511443550594</v>
      </c>
      <c r="P325" s="18">
        <f t="shared" ca="1" si="530"/>
        <v>2.8439384126651985</v>
      </c>
      <c r="Q325" s="18">
        <f t="shared" ca="1" si="530"/>
        <v>2.8364492370554157</v>
      </c>
      <c r="R325" s="18">
        <f t="shared" ca="1" si="530"/>
        <v>2.5464503397429503</v>
      </c>
      <c r="S325" s="18">
        <f t="shared" ca="1" si="530"/>
        <v>2.4255212784375506</v>
      </c>
      <c r="T325" s="18">
        <f t="shared" ca="1" si="530"/>
        <v>2.567306520510074</v>
      </c>
      <c r="U325" s="18">
        <f t="shared" ca="1" si="530"/>
        <v>2.6571730771539221</v>
      </c>
      <c r="V325" s="18">
        <f t="shared" ca="1" si="530"/>
        <v>2.7000667107390086</v>
      </c>
      <c r="W325" s="18">
        <f t="shared" ca="1" si="530"/>
        <v>2.7431641227837709</v>
      </c>
    </row>
    <row r="326" spans="2:23" hidden="1" outlineLevel="1" x14ac:dyDescent="0.35"/>
    <row r="327" spans="2:23" hidden="1" outlineLevel="1" x14ac:dyDescent="0.35">
      <c r="B327" s="10" t="s">
        <v>56</v>
      </c>
      <c r="C327" s="7"/>
      <c r="D327" s="7">
        <f t="shared" ref="D327:W327" si="531">+D132/D118</f>
        <v>6.6044301189484178E-2</v>
      </c>
      <c r="E327" s="7">
        <f t="shared" si="531"/>
        <v>9.1066946326032502E-2</v>
      </c>
      <c r="F327" s="7">
        <f t="shared" si="531"/>
        <v>5.3491827637444353E-2</v>
      </c>
      <c r="G327" s="7">
        <f t="shared" si="531"/>
        <v>0.16255074424898514</v>
      </c>
      <c r="H327" s="7">
        <f t="shared" si="531"/>
        <v>0.17290788681517158</v>
      </c>
      <c r="I327" s="7">
        <f t="shared" si="531"/>
        <v>0.15833420311032256</v>
      </c>
      <c r="J327" s="7">
        <f t="shared" si="531"/>
        <v>7.779130242337054E-2</v>
      </c>
      <c r="K327" s="7">
        <f t="shared" si="531"/>
        <v>8.6125273124544974E-2</v>
      </c>
      <c r="L327" s="7">
        <f t="shared" si="531"/>
        <v>5.6614626129827379E-2</v>
      </c>
      <c r="M327" s="7">
        <f t="shared" si="531"/>
        <v>8.4738343787357062E-2</v>
      </c>
      <c r="N327" s="7">
        <f t="shared" ca="1" si="531"/>
        <v>9.5264750859059291E-2</v>
      </c>
      <c r="O327" s="7">
        <f t="shared" ca="1" si="531"/>
        <v>0.10896565591507454</v>
      </c>
      <c r="P327" s="7">
        <f t="shared" ca="1" si="531"/>
        <v>0.12171829518940142</v>
      </c>
      <c r="Q327" s="7">
        <f t="shared" ca="1" si="531"/>
        <v>0.13096926625414582</v>
      </c>
      <c r="R327" s="7">
        <f t="shared" ca="1" si="531"/>
        <v>0.13722662068459981</v>
      </c>
      <c r="S327" s="7">
        <f t="shared" ca="1" si="531"/>
        <v>0.14128249166633858</v>
      </c>
      <c r="T327" s="7">
        <f t="shared" ca="1" si="531"/>
        <v>0.14512781632167104</v>
      </c>
      <c r="U327" s="7">
        <f t="shared" ca="1" si="531"/>
        <v>0.14555025773757668</v>
      </c>
      <c r="V327" s="7">
        <f t="shared" ca="1" si="531"/>
        <v>0.1459625370898428</v>
      </c>
      <c r="W327" s="7">
        <f t="shared" ca="1" si="531"/>
        <v>0.14636487853930827</v>
      </c>
    </row>
    <row r="328" spans="2:23" hidden="1" outlineLevel="1" x14ac:dyDescent="0.35">
      <c r="B328" s="10" t="s">
        <v>57</v>
      </c>
      <c r="C328" s="7"/>
      <c r="D328" s="7">
        <f t="shared" ref="D328:W328" si="532">+D118/D184</f>
        <v>0.79473846993541353</v>
      </c>
      <c r="E328" s="7">
        <f t="shared" si="532"/>
        <v>0.82383901104192991</v>
      </c>
      <c r="F328" s="7">
        <f t="shared" si="532"/>
        <v>1.0602070528186858</v>
      </c>
      <c r="G328" s="7">
        <f t="shared" si="532"/>
        <v>1.0780452224653536</v>
      </c>
      <c r="H328" s="7">
        <f t="shared" si="532"/>
        <v>1.1448855803694511</v>
      </c>
      <c r="I328" s="7">
        <f t="shared" si="532"/>
        <v>0.85521735249486752</v>
      </c>
      <c r="J328" s="7">
        <f t="shared" si="532"/>
        <v>0.59958864118895971</v>
      </c>
      <c r="K328" s="7">
        <f t="shared" si="532"/>
        <v>0.81933462628673714</v>
      </c>
      <c r="L328" s="7">
        <f t="shared" si="532"/>
        <v>0.7654088050314467</v>
      </c>
      <c r="M328" s="7">
        <f t="shared" si="532"/>
        <v>0.84088249418639616</v>
      </c>
      <c r="N328" s="7">
        <f t="shared" ca="1" si="532"/>
        <v>0.88157909917273258</v>
      </c>
      <c r="O328" s="7">
        <f t="shared" ca="1" si="532"/>
        <v>0.91797815839219721</v>
      </c>
      <c r="P328" s="7">
        <f t="shared" ca="1" si="532"/>
        <v>0.9362595165320039</v>
      </c>
      <c r="Q328" s="7">
        <f t="shared" ca="1" si="532"/>
        <v>0.96245067164559372</v>
      </c>
      <c r="R328" s="7">
        <f t="shared" ca="1" si="532"/>
        <v>0.99694066516157331</v>
      </c>
      <c r="S328" s="7">
        <f t="shared" ca="1" si="532"/>
        <v>1.0010121727948633</v>
      </c>
      <c r="T328" s="7">
        <f t="shared" ca="1" si="532"/>
        <v>1.0084494260555561</v>
      </c>
      <c r="U328" s="7">
        <f t="shared" ca="1" si="532"/>
        <v>1.0123980855220758</v>
      </c>
      <c r="V328" s="7">
        <f t="shared" ca="1" si="532"/>
        <v>1.0087781245469765</v>
      </c>
      <c r="W328" s="7">
        <f t="shared" ca="1" si="532"/>
        <v>0.99846114162582944</v>
      </c>
    </row>
    <row r="329" spans="2:23" hidden="1" outlineLevel="1" x14ac:dyDescent="0.35">
      <c r="B329" s="10" t="s">
        <v>58</v>
      </c>
      <c r="C329" s="7"/>
      <c r="D329" s="7">
        <f t="shared" ref="D329:K329" si="533">+D184/SUM(D199:D200)</f>
        <v>2.4016236575113821</v>
      </c>
      <c r="E329" s="7">
        <f t="shared" si="533"/>
        <v>2.4738125604406389</v>
      </c>
      <c r="F329" s="7">
        <f t="shared" si="533"/>
        <v>2.6056934486344479</v>
      </c>
      <c r="G329" s="7">
        <f t="shared" si="533"/>
        <v>2.2512315270935965</v>
      </c>
      <c r="H329" s="7">
        <f t="shared" si="533"/>
        <v>1.8175895765472314</v>
      </c>
      <c r="I329" s="7">
        <f t="shared" si="533"/>
        <v>2.15359477124183</v>
      </c>
      <c r="J329" s="7">
        <f t="shared" si="533"/>
        <v>2.5115814030994832</v>
      </c>
      <c r="K329" s="7">
        <f t="shared" si="533"/>
        <v>3.1329749941575145</v>
      </c>
      <c r="L329" s="7">
        <f t="shared" ref="L329:W329" si="534">+L184/SUM(L200:L200)</f>
        <v>3.3865814696485619</v>
      </c>
      <c r="M329" s="7">
        <f t="shared" si="534"/>
        <v>3.4129483585231433</v>
      </c>
      <c r="N329" s="7">
        <f t="shared" ca="1" si="534"/>
        <v>3.5643857671249255</v>
      </c>
      <c r="O329" s="7">
        <f t="shared" ca="1" si="534"/>
        <v>3.5715711054773394</v>
      </c>
      <c r="P329" s="7">
        <f t="shared" ca="1" si="534"/>
        <v>3.5717692842034592</v>
      </c>
      <c r="Q329" s="7">
        <f t="shared" ca="1" si="534"/>
        <v>3.5492769483874431</v>
      </c>
      <c r="R329" s="7">
        <f t="shared" ca="1" si="534"/>
        <v>3.5118866573048675</v>
      </c>
      <c r="S329" s="7">
        <f t="shared" ca="1" si="534"/>
        <v>3.5910775654089111</v>
      </c>
      <c r="T329" s="7">
        <f t="shared" ca="1" si="534"/>
        <v>3.7010852180251801</v>
      </c>
      <c r="U329" s="7">
        <f t="shared" ca="1" si="534"/>
        <v>3.7174392336584328</v>
      </c>
      <c r="V329" s="7">
        <f t="shared" ca="1" si="534"/>
        <v>3.6610191129288898</v>
      </c>
      <c r="W329" s="7">
        <f t="shared" ca="1" si="534"/>
        <v>3.5464140012915792</v>
      </c>
    </row>
    <row r="330" spans="2:23" hidden="1" outlineLevel="1" x14ac:dyDescent="0.35">
      <c r="B330" s="22" t="s">
        <v>53</v>
      </c>
      <c r="C330" s="11"/>
      <c r="D330" s="11">
        <f t="shared" ref="D330:F330" si="535">+D327*D328*D329</f>
        <v>0.12605629494988332</v>
      </c>
      <c r="E330" s="11">
        <f t="shared" si="535"/>
        <v>0.18559655786183821</v>
      </c>
      <c r="F330" s="11">
        <f t="shared" si="535"/>
        <v>0.14777516282633701</v>
      </c>
      <c r="G330" s="11">
        <f>+G327*G328*G329</f>
        <v>0.3944991789819377</v>
      </c>
      <c r="H330" s="11">
        <f t="shared" ref="H330:U330" si="536">+H327*H328*H329</f>
        <v>0.35980957153595583</v>
      </c>
      <c r="I330" s="11">
        <f t="shared" si="536"/>
        <v>0.29161860822760488</v>
      </c>
      <c r="J330" s="11">
        <f t="shared" si="536"/>
        <v>0.1171471421429761</v>
      </c>
      <c r="K330" s="11">
        <f t="shared" si="536"/>
        <v>0.22107969151671</v>
      </c>
      <c r="L330" s="11">
        <f t="shared" si="536"/>
        <v>0.14675186368477089</v>
      </c>
      <c r="M330" s="11">
        <f t="shared" si="536"/>
        <v>0.2431896007377583</v>
      </c>
      <c r="N330" s="11">
        <f t="shared" ca="1" si="536"/>
        <v>0.29934928284591972</v>
      </c>
      <c r="O330" s="11">
        <f t="shared" ca="1" si="536"/>
        <v>0.3572574436408138</v>
      </c>
      <c r="P330" s="11">
        <f t="shared" ca="1" si="536"/>
        <v>0.40703851405194513</v>
      </c>
      <c r="Q330" s="11">
        <f t="shared" ca="1" si="536"/>
        <v>0.44739153515270985</v>
      </c>
      <c r="R330" s="11">
        <f t="shared" ca="1" si="536"/>
        <v>0.48044997029191289</v>
      </c>
      <c r="S330" s="11">
        <f t="shared" ca="1" si="536"/>
        <v>0.50786991853947983</v>
      </c>
      <c r="T330" s="11">
        <f t="shared" ca="1" si="536"/>
        <v>0.54166885944216225</v>
      </c>
      <c r="U330" s="11">
        <f t="shared" ca="1" si="536"/>
        <v>0.54778252326650556</v>
      </c>
      <c r="V330" s="11">
        <f t="shared" ref="V330:W330" ca="1" si="537">+V327*V328*V329</f>
        <v>0.53906241885074713</v>
      </c>
      <c r="W330" s="11">
        <f t="shared" ca="1" si="537"/>
        <v>0.51827167863337675</v>
      </c>
    </row>
    <row r="331" spans="2:23" hidden="1" outlineLevel="1" x14ac:dyDescent="0.35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2:23" hidden="1" outlineLevel="1" x14ac:dyDescent="0.35">
      <c r="B332" t="s">
        <v>298</v>
      </c>
      <c r="C332" s="3"/>
      <c r="D332" s="3">
        <f t="shared" ref="D332:W332" si="538">(D125+D302)*(1-0.25)</f>
        <v>20.001749999999998</v>
      </c>
      <c r="E332" s="3">
        <f t="shared" si="538"/>
        <v>30.715500000000027</v>
      </c>
      <c r="F332" s="3">
        <f t="shared" si="538"/>
        <v>30.375000000000021</v>
      </c>
      <c r="G332" s="3">
        <f t="shared" si="538"/>
        <v>103.57500000000002</v>
      </c>
      <c r="H332" s="3">
        <f t="shared" si="538"/>
        <v>147.52499999999998</v>
      </c>
      <c r="I332" s="3">
        <f t="shared" si="538"/>
        <v>137.77500000000003</v>
      </c>
      <c r="J332" s="3">
        <f t="shared" si="538"/>
        <v>80.624999999999972</v>
      </c>
      <c r="K332" s="3">
        <f t="shared" si="538"/>
        <v>110.70000000000016</v>
      </c>
      <c r="L332" s="3">
        <f>(L125+L302)*(1-0.25)</f>
        <v>92.92499999999994</v>
      </c>
      <c r="M332" s="3">
        <f t="shared" si="538"/>
        <v>144.02289093750005</v>
      </c>
      <c r="N332" s="3">
        <f t="shared" ca="1" si="538"/>
        <v>185.39258448281248</v>
      </c>
      <c r="O332" s="3">
        <f t="shared" ca="1" si="538"/>
        <v>232.09382982520299</v>
      </c>
      <c r="P332" s="3">
        <f t="shared" ca="1" si="538"/>
        <v>283.98268407421057</v>
      </c>
      <c r="Q332" s="3">
        <f t="shared" ca="1" si="538"/>
        <v>332.6966756223465</v>
      </c>
      <c r="R332" s="3">
        <f t="shared" ca="1" si="538"/>
        <v>375.89846794509924</v>
      </c>
      <c r="S332" s="3">
        <f t="shared" ca="1" si="538"/>
        <v>413.45003801144878</v>
      </c>
      <c r="T332" s="3">
        <f t="shared" ca="1" si="538"/>
        <v>446.88643297832709</v>
      </c>
      <c r="U332" s="3">
        <f t="shared" ca="1" si="538"/>
        <v>471.84103859088759</v>
      </c>
      <c r="V332" s="3">
        <f t="shared" ca="1" si="538"/>
        <v>498.22001217862714</v>
      </c>
      <c r="W332" s="3">
        <f t="shared" ca="1" si="538"/>
        <v>526.10573052167933</v>
      </c>
    </row>
    <row r="333" spans="2:23" hidden="1" outlineLevel="1" x14ac:dyDescent="0.35">
      <c r="B333" t="s">
        <v>155</v>
      </c>
      <c r="C333" s="3"/>
      <c r="D333" s="3">
        <f t="shared" ref="D333:W333" si="539">SUM(D199:D200,D193,D190)</f>
        <v>225.816</v>
      </c>
      <c r="E333" s="3">
        <f t="shared" si="539"/>
        <v>282.202</v>
      </c>
      <c r="F333" s="3">
        <f t="shared" si="539"/>
        <v>292.25700000000001</v>
      </c>
      <c r="G333" s="3">
        <f t="shared" si="539"/>
        <v>380.7</v>
      </c>
      <c r="H333" s="3">
        <f t="shared" si="539"/>
        <v>544.29999999999995</v>
      </c>
      <c r="I333" s="3">
        <f t="shared" si="539"/>
        <v>678.30000000000007</v>
      </c>
      <c r="J333" s="3">
        <f t="shared" si="539"/>
        <v>967.90000000000009</v>
      </c>
      <c r="K333" s="3">
        <f t="shared" si="539"/>
        <v>797.89999999999986</v>
      </c>
      <c r="L333" s="3">
        <f t="shared" si="539"/>
        <v>896.7</v>
      </c>
      <c r="M333" s="3">
        <f t="shared" si="539"/>
        <v>926.17643135625019</v>
      </c>
      <c r="N333" s="3">
        <f t="shared" ca="1" si="539"/>
        <v>1016.4021300113124</v>
      </c>
      <c r="O333" s="3">
        <f t="shared" ca="1" si="539"/>
        <v>1075.5396154224402</v>
      </c>
      <c r="P333" s="3">
        <f t="shared" ca="1" si="539"/>
        <v>1165.8286763260705</v>
      </c>
      <c r="Q333" s="3">
        <f t="shared" ca="1" si="539"/>
        <v>1231.581021478783</v>
      </c>
      <c r="R333" s="3">
        <f t="shared" ca="1" si="539"/>
        <v>1264.8931052030368</v>
      </c>
      <c r="S333" s="3">
        <f t="shared" ca="1" si="539"/>
        <v>1348.5870566885599</v>
      </c>
      <c r="T333" s="3">
        <f t="shared" ca="1" si="539"/>
        <v>1405.6343986455686</v>
      </c>
      <c r="U333" s="3">
        <f t="shared" ca="1" si="539"/>
        <v>1475.1246495952073</v>
      </c>
      <c r="V333" s="3">
        <f t="shared" ca="1" si="539"/>
        <v>1571.0542455514642</v>
      </c>
      <c r="W333" s="3">
        <f t="shared" ca="1" si="539"/>
        <v>1694.9347496078203</v>
      </c>
    </row>
    <row r="334" spans="2:23" hidden="1" outlineLevel="1" x14ac:dyDescent="0.35">
      <c r="B334" t="s">
        <v>59</v>
      </c>
      <c r="C334" s="11"/>
      <c r="D334" s="11">
        <f t="shared" ref="D334:L334" si="540">+D332/AVERAGE(C333:D333)</f>
        <v>8.8575433095971934E-2</v>
      </c>
      <c r="E334" s="11">
        <f t="shared" si="540"/>
        <v>0.12092288068533015</v>
      </c>
      <c r="F334" s="11">
        <f t="shared" si="540"/>
        <v>0.1057516724431161</v>
      </c>
      <c r="G334" s="11">
        <f t="shared" si="540"/>
        <v>0.30782055911447542</v>
      </c>
      <c r="H334" s="11">
        <f t="shared" si="540"/>
        <v>0.31897297297297295</v>
      </c>
      <c r="I334" s="11">
        <f t="shared" si="540"/>
        <v>0.22538033698674961</v>
      </c>
      <c r="J334" s="11">
        <f t="shared" si="540"/>
        <v>9.795286113473449E-2</v>
      </c>
      <c r="K334" s="11">
        <f t="shared" si="540"/>
        <v>0.12538226299694208</v>
      </c>
      <c r="L334" s="11">
        <f t="shared" si="540"/>
        <v>0.10967189897320895</v>
      </c>
      <c r="M334" s="11">
        <f t="shared" ref="M334" si="541">+M332/AVERAGE(L333:M333)</f>
        <v>0.15801717380299293</v>
      </c>
      <c r="N334" s="11">
        <f t="shared" ref="N334" ca="1" si="542">+N332/AVERAGE(M333:N333)</f>
        <v>0.1908726763177056</v>
      </c>
      <c r="O334" s="11">
        <f t="shared" ref="O334" ca="1" si="543">+O332/AVERAGE(N333:O333)</f>
        <v>0.22189320551761313</v>
      </c>
      <c r="P334" s="11">
        <f t="shared" ref="P334" ca="1" si="544">+P332/AVERAGE(O333:P333)</f>
        <v>0.2534011791990447</v>
      </c>
      <c r="Q334" s="11">
        <f t="shared" ref="Q334" ca="1" si="545">+Q332/AVERAGE(P333:Q333)</f>
        <v>0.27754678387008647</v>
      </c>
      <c r="R334" s="11">
        <f t="shared" ref="R334" ca="1" si="546">+R332/AVERAGE(Q333:R333)</f>
        <v>0.3011434918772608</v>
      </c>
      <c r="S334" s="11">
        <f t="shared" ref="S334" ca="1" si="547">+S332/AVERAGE(R333:S333)</f>
        <v>0.3163980687821254</v>
      </c>
      <c r="T334" s="11">
        <f t="shared" ref="T334" ca="1" si="548">+T332/AVERAGE(S333:T333)</f>
        <v>0.32451016755594408</v>
      </c>
      <c r="U334" s="11">
        <f t="shared" ref="U334" ca="1" si="549">+U332/AVERAGE(T333:U333)</f>
        <v>0.32758105116707475</v>
      </c>
      <c r="V334" s="11">
        <f t="shared" ref="V334" ca="1" si="550">+V332/AVERAGE(U333:V333)</f>
        <v>0.32711145952223414</v>
      </c>
      <c r="W334" s="11">
        <f t="shared" ref="W334" ca="1" si="551">+W332/AVERAGE(V333:W333)</f>
        <v>0.32217238410873505</v>
      </c>
    </row>
    <row r="335" spans="2:23" hidden="1" outlineLevel="1" x14ac:dyDescent="0.35"/>
    <row r="336" spans="2:23" hidden="1" outlineLevel="1" x14ac:dyDescent="0.35">
      <c r="B336" t="s">
        <v>154</v>
      </c>
      <c r="C336" s="3"/>
      <c r="D336" s="3">
        <f t="shared" ref="D336:W336" si="552">+D333-D172</f>
        <v>219.898</v>
      </c>
      <c r="E336" s="3">
        <f t="shared" si="552"/>
        <v>274.976</v>
      </c>
      <c r="F336" s="3">
        <f t="shared" si="552"/>
        <v>282.57900000000001</v>
      </c>
      <c r="G336" s="3">
        <f t="shared" si="552"/>
        <v>285.39999999999998</v>
      </c>
      <c r="H336" s="3">
        <f t="shared" si="552"/>
        <v>455.69999999999993</v>
      </c>
      <c r="I336" s="3">
        <f t="shared" si="552"/>
        <v>646.6</v>
      </c>
      <c r="J336" s="3">
        <f t="shared" si="552"/>
        <v>490.00000000000011</v>
      </c>
      <c r="K336" s="3">
        <f t="shared" si="552"/>
        <v>510.19999999999987</v>
      </c>
      <c r="L336" s="3">
        <f t="shared" si="552"/>
        <v>610.20000000000005</v>
      </c>
      <c r="M336" s="3">
        <f t="shared" si="552"/>
        <v>623.43491844591426</v>
      </c>
      <c r="N336" s="3">
        <f t="shared" ca="1" si="552"/>
        <v>694.67598873493148</v>
      </c>
      <c r="O336" s="3">
        <f t="shared" ca="1" si="552"/>
        <v>742.58056295742358</v>
      </c>
      <c r="P336" s="3">
        <f t="shared" ca="1" si="552"/>
        <v>787.82265147398107</v>
      </c>
      <c r="Q336" s="3">
        <f t="shared" ca="1" si="552"/>
        <v>831.34228536554849</v>
      </c>
      <c r="R336" s="3">
        <f t="shared" ca="1" si="552"/>
        <v>897.11989415401843</v>
      </c>
      <c r="S336" s="3">
        <f t="shared" ca="1" si="552"/>
        <v>950.45992898882605</v>
      </c>
      <c r="T336" s="3">
        <f t="shared" ca="1" si="552"/>
        <v>994.32968932958863</v>
      </c>
      <c r="U336" s="3">
        <f t="shared" ca="1" si="552"/>
        <v>1040.6203455734349</v>
      </c>
      <c r="V336" s="3">
        <f t="shared" ca="1" si="552"/>
        <v>1089.4695322351583</v>
      </c>
      <c r="W336" s="3">
        <f t="shared" ca="1" si="552"/>
        <v>1141.0228430794496</v>
      </c>
    </row>
    <row r="337" spans="2:23" hidden="1" outlineLevel="1" x14ac:dyDescent="0.35">
      <c r="B337" s="23" t="s">
        <v>156</v>
      </c>
      <c r="C337" s="35"/>
      <c r="D337" s="35">
        <f t="shared" ref="D337:U337" si="553">+D332/AVERAGE(C336:D336)</f>
        <v>9.0959217455365657E-2</v>
      </c>
      <c r="E337" s="35">
        <f t="shared" si="553"/>
        <v>0.12413462820839254</v>
      </c>
      <c r="F337" s="35">
        <f>+F332/AVERAGE(E336:F336)</f>
        <v>0.10895786065948657</v>
      </c>
      <c r="G337" s="35">
        <f t="shared" si="553"/>
        <v>0.36471418837668296</v>
      </c>
      <c r="H337" s="35">
        <f t="shared" si="553"/>
        <v>0.39812440966131424</v>
      </c>
      <c r="I337" s="35">
        <f t="shared" si="553"/>
        <v>0.24997732014877991</v>
      </c>
      <c r="J337" s="35">
        <f t="shared" si="553"/>
        <v>0.14187049093788484</v>
      </c>
      <c r="K337" s="35">
        <f t="shared" si="553"/>
        <v>0.22135572885422947</v>
      </c>
      <c r="L337" s="35">
        <f t="shared" si="553"/>
        <v>0.1658782577650838</v>
      </c>
      <c r="M337" s="35">
        <f t="shared" si="553"/>
        <v>0.23349353813514703</v>
      </c>
      <c r="N337" s="35">
        <f t="shared" ca="1" si="553"/>
        <v>0.281300433025514</v>
      </c>
      <c r="O337" s="35">
        <f t="shared" ca="1" si="553"/>
        <v>0.32296785087104296</v>
      </c>
      <c r="P337" s="35">
        <f t="shared" ca="1" si="553"/>
        <v>0.37112138996613325</v>
      </c>
      <c r="Q337" s="35">
        <f t="shared" ca="1" si="553"/>
        <v>0.41094846862450185</v>
      </c>
      <c r="R337" s="35">
        <f t="shared" ca="1" si="553"/>
        <v>0.43495133697351912</v>
      </c>
      <c r="S337" s="35">
        <f t="shared" ca="1" si="553"/>
        <v>0.44755851177043643</v>
      </c>
      <c r="T337" s="35">
        <f t="shared" ca="1" si="553"/>
        <v>0.45957303429533186</v>
      </c>
      <c r="U337" s="35">
        <f t="shared" ca="1" si="553"/>
        <v>0.46373722253418709</v>
      </c>
      <c r="V337" s="35">
        <f t="shared" ref="V337" ca="1" si="554">+V332/AVERAGE(U336:V336)</f>
        <v>0.46779247896449233</v>
      </c>
      <c r="W337" s="35">
        <f t="shared" ref="W337" ca="1" si="555">+W332/AVERAGE(V336:W336)</f>
        <v>0.47173954624926517</v>
      </c>
    </row>
    <row r="338" spans="2:23" hidden="1" outlineLevel="1" x14ac:dyDescent="0.35">
      <c r="B338" s="20"/>
      <c r="C338" s="20"/>
      <c r="D338" s="20"/>
      <c r="E338" s="20"/>
      <c r="F338" s="20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</row>
    <row r="339" spans="2:23" collapsed="1" x14ac:dyDescent="0.35"/>
  </sheetData>
  <conditionalFormatting sqref="D63:L63">
    <cfRule type="cellIs" dxfId="2" priority="2" operator="equal">
      <formula>FALSE</formula>
    </cfRule>
  </conditionalFormatting>
  <conditionalFormatting sqref="D202:W202 G229:W229">
    <cfRule type="cellIs" dxfId="1" priority="12" operator="equal">
      <formula>FALSE</formula>
    </cfRule>
  </conditionalFormatting>
  <conditionalFormatting sqref="D276:W276">
    <cfRule type="cellIs" dxfId="0" priority="1" operator="equal">
      <formula>FALSE</formula>
    </cfRule>
  </conditionalFormatting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DCF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2023-05-21T04:37:55Z</cp:lastPrinted>
  <dcterms:created xsi:type="dcterms:W3CDTF">2023-02-20T15:55:46Z</dcterms:created>
  <dcterms:modified xsi:type="dcterms:W3CDTF">2023-06-29T00:20:43Z</dcterms:modified>
</cp:coreProperties>
</file>