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CSU/"/>
    </mc:Choice>
  </mc:AlternateContent>
  <xr:revisionPtr revIDLastSave="6" documentId="8_{7102A648-9D39-4D82-A329-0F9406FF050D}" xr6:coauthVersionLast="47" xr6:coauthVersionMax="47" xr10:uidLastSave="{1F51E4D9-2DF0-4372-8363-D5682829DC17}"/>
  <bookViews>
    <workbookView xWindow="-28920" yWindow="-120" windowWidth="29040" windowHeight="15720" xr2:uid="{6AAF799D-3F25-4C67-B2B6-D4D68499B33F}"/>
  </bookViews>
  <sheets>
    <sheet name="Optimal Blue" sheetId="1" r:id="rId1"/>
  </sheets>
  <definedNames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38" i="1"/>
  <c r="E39" i="1" s="1"/>
  <c r="D26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E12" i="1"/>
  <c r="C6" i="1" s="1"/>
  <c r="F11" i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H10" i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  <c r="AH10" i="1" s="1"/>
  <c r="AI10" i="1" s="1"/>
  <c r="AJ10" i="1" s="1"/>
  <c r="AK10" i="1" s="1"/>
  <c r="AL10" i="1" s="1"/>
  <c r="AM10" i="1" s="1"/>
  <c r="AN10" i="1" s="1"/>
  <c r="AO10" i="1" s="1"/>
  <c r="AP10" i="1" s="1"/>
  <c r="AQ10" i="1" s="1"/>
  <c r="AR10" i="1" s="1"/>
  <c r="G10" i="1"/>
  <c r="F9" i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C5" i="1"/>
  <c r="C4" i="1"/>
  <c r="D34" i="1" s="1"/>
  <c r="E31" i="1" s="1"/>
  <c r="E33" i="1" s="1"/>
  <c r="E40" i="1" l="1"/>
  <c r="F38" i="1" s="1"/>
  <c r="E13" i="1"/>
  <c r="E23" i="1" s="1"/>
  <c r="E14" i="1"/>
  <c r="F12" i="1"/>
  <c r="G9" i="1"/>
  <c r="E36" i="1"/>
  <c r="F39" i="1"/>
  <c r="F13" i="1" s="1"/>
  <c r="F23" i="1" s="1"/>
  <c r="E22" i="1" l="1"/>
  <c r="E15" i="1"/>
  <c r="G12" i="1"/>
  <c r="H9" i="1"/>
  <c r="F40" i="1"/>
  <c r="G38" i="1" s="1"/>
  <c r="F14" i="1"/>
  <c r="E16" i="1"/>
  <c r="E18" i="1" s="1"/>
  <c r="E19" i="1" s="1"/>
  <c r="E21" i="1" s="1"/>
  <c r="H12" i="1" l="1"/>
  <c r="I9" i="1"/>
  <c r="G39" i="1"/>
  <c r="G13" i="1" s="1"/>
  <c r="G23" i="1" s="1"/>
  <c r="G14" i="1" l="1"/>
  <c r="G40" i="1"/>
  <c r="H38" i="1" s="1"/>
  <c r="H39" i="1"/>
  <c r="H13" i="1" s="1"/>
  <c r="H23" i="1" s="1"/>
  <c r="J9" i="1"/>
  <c r="I12" i="1"/>
  <c r="J12" i="1" l="1"/>
  <c r="K9" i="1"/>
  <c r="H14" i="1"/>
  <c r="H40" i="1"/>
  <c r="I38" i="1" s="1"/>
  <c r="K12" i="1" l="1"/>
  <c r="L9" i="1"/>
  <c r="I39" i="1"/>
  <c r="I13" i="1" s="1"/>
  <c r="I40" i="1" l="1"/>
  <c r="J38" i="1" s="1"/>
  <c r="L12" i="1"/>
  <c r="M9" i="1"/>
  <c r="J39" i="1"/>
  <c r="J13" i="1" s="1"/>
  <c r="I23" i="1"/>
  <c r="I14" i="1"/>
  <c r="J23" i="1" l="1"/>
  <c r="J14" i="1"/>
  <c r="N9" i="1"/>
  <c r="M12" i="1"/>
  <c r="J40" i="1"/>
  <c r="K38" i="1" s="1"/>
  <c r="K39" i="1" l="1"/>
  <c r="K13" i="1" s="1"/>
  <c r="K40" i="1"/>
  <c r="L38" i="1" s="1"/>
  <c r="N12" i="1"/>
  <c r="O9" i="1"/>
  <c r="O12" i="1" l="1"/>
  <c r="P9" i="1"/>
  <c r="L39" i="1"/>
  <c r="L13" i="1" s="1"/>
  <c r="K23" i="1"/>
  <c r="K14" i="1"/>
  <c r="L23" i="1" l="1"/>
  <c r="L14" i="1"/>
  <c r="P12" i="1"/>
  <c r="Q9" i="1"/>
  <c r="L40" i="1"/>
  <c r="M38" i="1" s="1"/>
  <c r="Q12" i="1" l="1"/>
  <c r="R9" i="1"/>
  <c r="M39" i="1"/>
  <c r="M13" i="1" s="1"/>
  <c r="M40" i="1" l="1"/>
  <c r="N38" i="1" s="1"/>
  <c r="R12" i="1"/>
  <c r="S9" i="1"/>
  <c r="M23" i="1"/>
  <c r="M14" i="1"/>
  <c r="S12" i="1" l="1"/>
  <c r="T9" i="1"/>
  <c r="N39" i="1"/>
  <c r="N13" i="1" s="1"/>
  <c r="T12" i="1" l="1"/>
  <c r="U9" i="1"/>
  <c r="N40" i="1"/>
  <c r="O38" i="1" s="1"/>
  <c r="N23" i="1"/>
  <c r="N14" i="1"/>
  <c r="O39" i="1" l="1"/>
  <c r="O13" i="1" s="1"/>
  <c r="O40" i="1"/>
  <c r="P38" i="1" s="1"/>
  <c r="V9" i="1"/>
  <c r="U12" i="1"/>
  <c r="P39" i="1" l="1"/>
  <c r="P13" i="1" s="1"/>
  <c r="V12" i="1"/>
  <c r="W9" i="1"/>
  <c r="O23" i="1"/>
  <c r="O14" i="1"/>
  <c r="P40" i="1" l="1"/>
  <c r="Q38" i="1" s="1"/>
  <c r="Q39" i="1"/>
  <c r="Q13" i="1" s="1"/>
  <c r="W12" i="1"/>
  <c r="X9" i="1"/>
  <c r="P23" i="1"/>
  <c r="P14" i="1"/>
  <c r="X12" i="1" l="1"/>
  <c r="Y9" i="1"/>
  <c r="Q23" i="1"/>
  <c r="Q14" i="1"/>
  <c r="Q40" i="1"/>
  <c r="R38" i="1" s="1"/>
  <c r="Z9" i="1" l="1"/>
  <c r="Y12" i="1"/>
  <c r="R39" i="1"/>
  <c r="R13" i="1" s="1"/>
  <c r="Z12" i="1" l="1"/>
  <c r="AA9" i="1"/>
  <c r="R23" i="1"/>
  <c r="R14" i="1"/>
  <c r="R40" i="1"/>
  <c r="S38" i="1" s="1"/>
  <c r="S39" i="1" l="1"/>
  <c r="S13" i="1" s="1"/>
  <c r="S40" i="1"/>
  <c r="T38" i="1" s="1"/>
  <c r="AA12" i="1"/>
  <c r="AB9" i="1"/>
  <c r="S23" i="1" l="1"/>
  <c r="S14" i="1"/>
  <c r="T39" i="1"/>
  <c r="T13" i="1" s="1"/>
  <c r="AB12" i="1"/>
  <c r="AC9" i="1"/>
  <c r="AD9" i="1" l="1"/>
  <c r="AC12" i="1"/>
  <c r="T23" i="1"/>
  <c r="T14" i="1"/>
  <c r="T40" i="1"/>
  <c r="U38" i="1" s="1"/>
  <c r="U39" i="1" l="1"/>
  <c r="U13" i="1" s="1"/>
  <c r="AD12" i="1"/>
  <c r="AE9" i="1"/>
  <c r="U23" i="1" l="1"/>
  <c r="U14" i="1"/>
  <c r="AE12" i="1"/>
  <c r="AF9" i="1"/>
  <c r="U40" i="1"/>
  <c r="V38" i="1" s="1"/>
  <c r="AF12" i="1" l="1"/>
  <c r="AG9" i="1"/>
  <c r="V39" i="1"/>
  <c r="V13" i="1" s="1"/>
  <c r="V23" i="1" l="1"/>
  <c r="V14" i="1"/>
  <c r="AG12" i="1"/>
  <c r="AH9" i="1"/>
  <c r="V40" i="1"/>
  <c r="W38" i="1" s="1"/>
  <c r="AH12" i="1" l="1"/>
  <c r="AI9" i="1"/>
  <c r="W39" i="1"/>
  <c r="W13" i="1" s="1"/>
  <c r="W40" i="1"/>
  <c r="X38" i="1" s="1"/>
  <c r="AI12" i="1" l="1"/>
  <c r="AJ9" i="1"/>
  <c r="X39" i="1"/>
  <c r="X13" i="1" s="1"/>
  <c r="W23" i="1"/>
  <c r="W14" i="1"/>
  <c r="X40" i="1" l="1"/>
  <c r="Y38" i="1" s="1"/>
  <c r="AJ12" i="1"/>
  <c r="AK9" i="1"/>
  <c r="Y39" i="1"/>
  <c r="Y13" i="1" s="1"/>
  <c r="X23" i="1"/>
  <c r="X14" i="1"/>
  <c r="Y40" i="1" l="1"/>
  <c r="Z38" i="1" s="1"/>
  <c r="AL9" i="1"/>
  <c r="AK12" i="1"/>
  <c r="Y23" i="1"/>
  <c r="Y14" i="1"/>
  <c r="AM9" i="1" l="1"/>
  <c r="AL12" i="1"/>
  <c r="Z39" i="1"/>
  <c r="Z13" i="1" s="1"/>
  <c r="AM12" i="1" l="1"/>
  <c r="AN9" i="1"/>
  <c r="Z40" i="1"/>
  <c r="AA38" i="1" s="1"/>
  <c r="Z23" i="1"/>
  <c r="Z14" i="1"/>
  <c r="AA39" i="1" l="1"/>
  <c r="AA13" i="1" s="1"/>
  <c r="AA40" i="1"/>
  <c r="AB38" i="1" s="1"/>
  <c r="AN12" i="1"/>
  <c r="AO9" i="1"/>
  <c r="AP9" i="1" l="1"/>
  <c r="AO12" i="1"/>
  <c r="AB39" i="1"/>
  <c r="AB13" i="1" s="1"/>
  <c r="AA23" i="1"/>
  <c r="AA14" i="1"/>
  <c r="AB23" i="1" l="1"/>
  <c r="AB14" i="1"/>
  <c r="AB40" i="1"/>
  <c r="AC38" i="1" s="1"/>
  <c r="AP12" i="1"/>
  <c r="AQ9" i="1"/>
  <c r="AQ12" i="1" l="1"/>
  <c r="AR9" i="1"/>
  <c r="AR12" i="1" s="1"/>
  <c r="AC39" i="1"/>
  <c r="AC13" i="1" s="1"/>
  <c r="AC23" i="1" l="1"/>
  <c r="AC14" i="1"/>
  <c r="AC40" i="1"/>
  <c r="AD38" i="1" s="1"/>
  <c r="AD39" i="1" l="1"/>
  <c r="AD13" i="1" s="1"/>
  <c r="AD23" i="1" l="1"/>
  <c r="AD14" i="1"/>
  <c r="AD40" i="1"/>
  <c r="AE38" i="1" s="1"/>
  <c r="AE39" i="1" l="1"/>
  <c r="AE13" i="1" s="1"/>
  <c r="AE40" i="1"/>
  <c r="AF38" i="1" s="1"/>
  <c r="AF39" i="1" l="1"/>
  <c r="AF13" i="1" s="1"/>
  <c r="AE23" i="1"/>
  <c r="AE14" i="1"/>
  <c r="AF23" i="1" l="1"/>
  <c r="AF14" i="1"/>
  <c r="AF40" i="1"/>
  <c r="AG38" i="1" s="1"/>
  <c r="AG39" i="1" l="1"/>
  <c r="AG13" i="1" s="1"/>
  <c r="AG40" i="1" l="1"/>
  <c r="AH38" i="1" s="1"/>
  <c r="AH39" i="1"/>
  <c r="AH13" i="1" s="1"/>
  <c r="AG23" i="1"/>
  <c r="AG14" i="1"/>
  <c r="AH23" i="1" l="1"/>
  <c r="AH14" i="1"/>
  <c r="AH40" i="1"/>
  <c r="AI38" i="1" s="1"/>
  <c r="AI39" i="1" l="1"/>
  <c r="AI13" i="1" s="1"/>
  <c r="AI40" i="1"/>
  <c r="AJ38" i="1" s="1"/>
  <c r="AJ39" i="1" l="1"/>
  <c r="AJ13" i="1" s="1"/>
  <c r="AI23" i="1"/>
  <c r="AI14" i="1"/>
  <c r="AJ23" i="1" l="1"/>
  <c r="AJ14" i="1"/>
  <c r="AJ40" i="1"/>
  <c r="AK38" i="1" s="1"/>
  <c r="AK39" i="1" l="1"/>
  <c r="AK13" i="1" s="1"/>
  <c r="AK23" i="1" l="1"/>
  <c r="AK14" i="1"/>
  <c r="AK40" i="1"/>
  <c r="AL38" i="1" s="1"/>
  <c r="AL39" i="1" l="1"/>
  <c r="AL13" i="1" s="1"/>
  <c r="AL23" i="1" l="1"/>
  <c r="AL14" i="1"/>
  <c r="AL40" i="1"/>
  <c r="AM38" i="1" s="1"/>
  <c r="AM39" i="1" l="1"/>
  <c r="AM13" i="1" s="1"/>
  <c r="AM40" i="1"/>
  <c r="AN38" i="1" s="1"/>
  <c r="AN39" i="1" l="1"/>
  <c r="AN13" i="1" s="1"/>
  <c r="AM23" i="1"/>
  <c r="AM14" i="1"/>
  <c r="AN23" i="1" l="1"/>
  <c r="AN14" i="1"/>
  <c r="AN40" i="1"/>
  <c r="AO38" i="1" s="1"/>
  <c r="AO39" i="1" l="1"/>
  <c r="AO13" i="1" s="1"/>
  <c r="AO23" i="1" l="1"/>
  <c r="AO14" i="1"/>
  <c r="AO40" i="1"/>
  <c r="AP38" i="1" s="1"/>
  <c r="AP39" i="1" l="1"/>
  <c r="AP13" i="1" s="1"/>
  <c r="AP23" i="1" l="1"/>
  <c r="AP14" i="1"/>
  <c r="AP40" i="1"/>
  <c r="AQ38" i="1" s="1"/>
  <c r="AQ39" i="1" l="1"/>
  <c r="AQ13" i="1" s="1"/>
  <c r="AQ40" i="1" l="1"/>
  <c r="AR38" i="1" s="1"/>
  <c r="AR39" i="1"/>
  <c r="AR13" i="1" s="1"/>
  <c r="AQ23" i="1"/>
  <c r="AQ14" i="1"/>
  <c r="AR23" i="1" l="1"/>
  <c r="AR14" i="1"/>
  <c r="AR40" i="1"/>
  <c r="E24" i="1" l="1"/>
  <c r="F24" i="1"/>
  <c r="G24" i="1"/>
  <c r="H24" i="1"/>
  <c r="I24" i="1"/>
  <c r="E26" i="1"/>
  <c r="E34" i="1"/>
  <c r="F31" i="1" s="1"/>
  <c r="F33" i="1" s="1"/>
  <c r="F36" i="1" l="1"/>
  <c r="F22" i="1"/>
  <c r="F15" i="1"/>
  <c r="F16" i="1" s="1"/>
  <c r="F18" i="1" s="1"/>
  <c r="F19" i="1" s="1"/>
  <c r="F21" i="1" s="1"/>
  <c r="F26" i="1" s="1"/>
  <c r="F34" i="1"/>
  <c r="G31" i="1" s="1"/>
  <c r="G33" i="1" l="1"/>
  <c r="G36" i="1"/>
  <c r="G34" i="1"/>
  <c r="H31" i="1" s="1"/>
  <c r="H33" i="1" l="1"/>
  <c r="H34" i="1" s="1"/>
  <c r="I31" i="1" s="1"/>
  <c r="G22" i="1"/>
  <c r="G15" i="1"/>
  <c r="G16" i="1" s="1"/>
  <c r="G18" i="1" s="1"/>
  <c r="G19" i="1" s="1"/>
  <c r="G21" i="1" s="1"/>
  <c r="G26" i="1" s="1"/>
  <c r="I33" i="1" l="1"/>
  <c r="I34" i="1" s="1"/>
  <c r="J31" i="1" s="1"/>
  <c r="C28" i="1"/>
  <c r="H22" i="1"/>
  <c r="H36" i="1"/>
  <c r="H15" i="1" s="1"/>
  <c r="H16" i="1" s="1"/>
  <c r="H18" i="1" s="1"/>
  <c r="H19" i="1" s="1"/>
  <c r="H21" i="1" s="1"/>
  <c r="H26" i="1" s="1"/>
  <c r="K32" i="1" l="1"/>
  <c r="K24" i="1" s="1"/>
  <c r="O32" i="1"/>
  <c r="O24" i="1" s="1"/>
  <c r="S32" i="1"/>
  <c r="S24" i="1" s="1"/>
  <c r="W32" i="1"/>
  <c r="W24" i="1" s="1"/>
  <c r="AA32" i="1"/>
  <c r="AA24" i="1" s="1"/>
  <c r="AE32" i="1"/>
  <c r="AE24" i="1" s="1"/>
  <c r="AI32" i="1"/>
  <c r="AI24" i="1" s="1"/>
  <c r="L32" i="1"/>
  <c r="L24" i="1" s="1"/>
  <c r="Q32" i="1"/>
  <c r="Q24" i="1" s="1"/>
  <c r="V32" i="1"/>
  <c r="V24" i="1" s="1"/>
  <c r="AB32" i="1"/>
  <c r="AB24" i="1" s="1"/>
  <c r="AG32" i="1"/>
  <c r="AG24" i="1" s="1"/>
  <c r="AL32" i="1"/>
  <c r="AL24" i="1" s="1"/>
  <c r="AP32" i="1"/>
  <c r="AP24" i="1" s="1"/>
  <c r="M32" i="1"/>
  <c r="M24" i="1" s="1"/>
  <c r="R32" i="1"/>
  <c r="R24" i="1" s="1"/>
  <c r="X32" i="1"/>
  <c r="X24" i="1" s="1"/>
  <c r="AH32" i="1"/>
  <c r="AH24" i="1" s="1"/>
  <c r="AM32" i="1"/>
  <c r="AM24" i="1" s="1"/>
  <c r="AC32" i="1"/>
  <c r="AC24" i="1" s="1"/>
  <c r="AQ32" i="1"/>
  <c r="AQ24" i="1" s="1"/>
  <c r="J32" i="1"/>
  <c r="J24" i="1" s="1"/>
  <c r="P32" i="1"/>
  <c r="P24" i="1" s="1"/>
  <c r="Z32" i="1"/>
  <c r="Z24" i="1" s="1"/>
  <c r="AF32" i="1"/>
  <c r="AF24" i="1" s="1"/>
  <c r="AK32" i="1"/>
  <c r="AK24" i="1" s="1"/>
  <c r="AO32" i="1"/>
  <c r="AO24" i="1" s="1"/>
  <c r="N32" i="1"/>
  <c r="N24" i="1" s="1"/>
  <c r="T32" i="1"/>
  <c r="T24" i="1" s="1"/>
  <c r="Y32" i="1"/>
  <c r="Y24" i="1" s="1"/>
  <c r="AD32" i="1"/>
  <c r="AD24" i="1" s="1"/>
  <c r="AJ32" i="1"/>
  <c r="AJ24" i="1" s="1"/>
  <c r="AN32" i="1"/>
  <c r="AN24" i="1" s="1"/>
  <c r="AR32" i="1"/>
  <c r="AR24" i="1" s="1"/>
  <c r="U32" i="1"/>
  <c r="U24" i="1" s="1"/>
  <c r="J36" i="1"/>
  <c r="J15" i="1" s="1"/>
  <c r="J16" i="1" s="1"/>
  <c r="J18" i="1" s="1"/>
  <c r="J19" i="1" s="1"/>
  <c r="J21" i="1" s="1"/>
  <c r="I22" i="1"/>
  <c r="I36" i="1"/>
  <c r="I15" i="1" s="1"/>
  <c r="I16" i="1" s="1"/>
  <c r="I18" i="1" s="1"/>
  <c r="I19" i="1" s="1"/>
  <c r="I21" i="1" s="1"/>
  <c r="I26" i="1" s="1"/>
  <c r="J34" i="1" l="1"/>
  <c r="K31" i="1" s="1"/>
  <c r="J26" i="1"/>
  <c r="K36" i="1" l="1"/>
  <c r="K15" i="1" s="1"/>
  <c r="K16" i="1" s="1"/>
  <c r="K18" i="1" s="1"/>
  <c r="K19" i="1" s="1"/>
  <c r="K21" i="1" s="1"/>
  <c r="K26" i="1" s="1"/>
  <c r="K34" i="1"/>
  <c r="L31" i="1" s="1"/>
  <c r="L36" i="1" l="1"/>
  <c r="L15" i="1" s="1"/>
  <c r="L16" i="1" s="1"/>
  <c r="L18" i="1" s="1"/>
  <c r="L19" i="1" s="1"/>
  <c r="L21" i="1" s="1"/>
  <c r="L26" i="1" s="1"/>
  <c r="L34" i="1"/>
  <c r="M31" i="1" s="1"/>
  <c r="M36" i="1" l="1"/>
  <c r="M15" i="1" s="1"/>
  <c r="M16" i="1" s="1"/>
  <c r="M18" i="1" s="1"/>
  <c r="M19" i="1" s="1"/>
  <c r="M21" i="1" s="1"/>
  <c r="M26" i="1" s="1"/>
  <c r="M34" i="1"/>
  <c r="N31" i="1" s="1"/>
  <c r="N34" i="1" l="1"/>
  <c r="O31" i="1" s="1"/>
  <c r="N36" i="1"/>
  <c r="N15" i="1" s="1"/>
  <c r="N16" i="1" s="1"/>
  <c r="N18" i="1" s="1"/>
  <c r="N19" i="1" s="1"/>
  <c r="N21" i="1" s="1"/>
  <c r="N26" i="1" s="1"/>
  <c r="O36" i="1" l="1"/>
  <c r="O15" i="1" s="1"/>
  <c r="O16" i="1" s="1"/>
  <c r="O18" i="1" s="1"/>
  <c r="O19" i="1" s="1"/>
  <c r="O21" i="1" s="1"/>
  <c r="O26" i="1" s="1"/>
  <c r="O34" i="1"/>
  <c r="P31" i="1" s="1"/>
  <c r="P36" i="1" l="1"/>
  <c r="P15" i="1" s="1"/>
  <c r="P16" i="1" s="1"/>
  <c r="P18" i="1" s="1"/>
  <c r="P19" i="1" s="1"/>
  <c r="P21" i="1" s="1"/>
  <c r="P26" i="1" s="1"/>
  <c r="P34" i="1"/>
  <c r="Q31" i="1" s="1"/>
  <c r="Q36" i="1" l="1"/>
  <c r="Q15" i="1" s="1"/>
  <c r="Q16" i="1" s="1"/>
  <c r="Q18" i="1" s="1"/>
  <c r="Q19" i="1" s="1"/>
  <c r="Q21" i="1" s="1"/>
  <c r="Q26" i="1" s="1"/>
  <c r="Q34" i="1"/>
  <c r="R31" i="1" s="1"/>
  <c r="R34" i="1" l="1"/>
  <c r="S31" i="1" s="1"/>
  <c r="R36" i="1"/>
  <c r="R15" i="1" s="1"/>
  <c r="R16" i="1" s="1"/>
  <c r="R18" i="1" s="1"/>
  <c r="R19" i="1" s="1"/>
  <c r="R21" i="1" s="1"/>
  <c r="R26" i="1" s="1"/>
  <c r="S36" i="1" l="1"/>
  <c r="S15" i="1" s="1"/>
  <c r="S16" i="1" s="1"/>
  <c r="S18" i="1" s="1"/>
  <c r="S19" i="1" s="1"/>
  <c r="S21" i="1" s="1"/>
  <c r="S26" i="1" s="1"/>
  <c r="S34" i="1"/>
  <c r="T31" i="1" s="1"/>
  <c r="T36" i="1" l="1"/>
  <c r="T15" i="1" s="1"/>
  <c r="T16" i="1" s="1"/>
  <c r="T18" i="1" s="1"/>
  <c r="T19" i="1" s="1"/>
  <c r="T21" i="1" s="1"/>
  <c r="T26" i="1" s="1"/>
  <c r="T34" i="1"/>
  <c r="U31" i="1" s="1"/>
  <c r="U36" i="1" l="1"/>
  <c r="U15" i="1" s="1"/>
  <c r="U16" i="1" s="1"/>
  <c r="U18" i="1" s="1"/>
  <c r="U19" i="1" s="1"/>
  <c r="U21" i="1" s="1"/>
  <c r="U26" i="1" s="1"/>
  <c r="U34" i="1"/>
  <c r="V31" i="1" s="1"/>
  <c r="V34" i="1" l="1"/>
  <c r="W31" i="1" s="1"/>
  <c r="V36" i="1"/>
  <c r="V15" i="1" s="1"/>
  <c r="V16" i="1" s="1"/>
  <c r="V18" i="1" s="1"/>
  <c r="V19" i="1" s="1"/>
  <c r="V21" i="1" s="1"/>
  <c r="V26" i="1" s="1"/>
  <c r="W36" i="1" l="1"/>
  <c r="W15" i="1" s="1"/>
  <c r="W16" i="1" s="1"/>
  <c r="W18" i="1" s="1"/>
  <c r="W19" i="1" s="1"/>
  <c r="W21" i="1" s="1"/>
  <c r="W26" i="1" s="1"/>
  <c r="W34" i="1"/>
  <c r="X31" i="1" s="1"/>
  <c r="X36" i="1" l="1"/>
  <c r="X15" i="1" s="1"/>
  <c r="X16" i="1" s="1"/>
  <c r="X18" i="1" s="1"/>
  <c r="X19" i="1" s="1"/>
  <c r="X21" i="1" s="1"/>
  <c r="X26" i="1" s="1"/>
  <c r="X34" i="1"/>
  <c r="Y31" i="1" s="1"/>
  <c r="Y34" i="1" l="1"/>
  <c r="Z31" i="1" s="1"/>
  <c r="Y36" i="1"/>
  <c r="Y15" i="1" s="1"/>
  <c r="Y16" i="1" s="1"/>
  <c r="Y18" i="1" s="1"/>
  <c r="Y19" i="1" s="1"/>
  <c r="Y21" i="1" s="1"/>
  <c r="Y26" i="1" s="1"/>
  <c r="Z34" i="1" l="1"/>
  <c r="AA31" i="1" s="1"/>
  <c r="Z36" i="1"/>
  <c r="Z15" i="1" s="1"/>
  <c r="Z16" i="1" s="1"/>
  <c r="Z18" i="1" s="1"/>
  <c r="Z19" i="1" s="1"/>
  <c r="Z21" i="1" s="1"/>
  <c r="Z26" i="1" s="1"/>
  <c r="AA36" i="1" l="1"/>
  <c r="AA15" i="1" s="1"/>
  <c r="AA16" i="1" s="1"/>
  <c r="AA18" i="1" s="1"/>
  <c r="AA19" i="1" s="1"/>
  <c r="AA21" i="1" s="1"/>
  <c r="AA26" i="1" s="1"/>
  <c r="AA34" i="1"/>
  <c r="AB31" i="1" s="1"/>
  <c r="AB36" i="1" l="1"/>
  <c r="AB15" i="1" s="1"/>
  <c r="AB16" i="1" s="1"/>
  <c r="AB18" i="1" s="1"/>
  <c r="AB19" i="1" s="1"/>
  <c r="AB21" i="1" s="1"/>
  <c r="AB26" i="1" s="1"/>
  <c r="AB34" i="1"/>
  <c r="AC31" i="1" s="1"/>
  <c r="AC36" i="1" l="1"/>
  <c r="AC15" i="1" s="1"/>
  <c r="AC16" i="1" s="1"/>
  <c r="AC18" i="1" s="1"/>
  <c r="AC19" i="1" s="1"/>
  <c r="AC21" i="1" s="1"/>
  <c r="AC26" i="1" s="1"/>
  <c r="AC34" i="1"/>
  <c r="AD31" i="1" s="1"/>
  <c r="AD34" i="1" l="1"/>
  <c r="AE31" i="1" s="1"/>
  <c r="AD36" i="1"/>
  <c r="AD15" i="1" s="1"/>
  <c r="AD16" i="1" s="1"/>
  <c r="AD18" i="1" s="1"/>
  <c r="AD19" i="1" s="1"/>
  <c r="AD21" i="1" s="1"/>
  <c r="AD26" i="1" s="1"/>
  <c r="AE36" i="1" l="1"/>
  <c r="AE15" i="1" s="1"/>
  <c r="AE16" i="1" s="1"/>
  <c r="AE18" i="1" s="1"/>
  <c r="AE19" i="1" s="1"/>
  <c r="AE21" i="1" s="1"/>
  <c r="AE26" i="1" s="1"/>
  <c r="AE34" i="1"/>
  <c r="AF31" i="1" s="1"/>
  <c r="AF36" i="1" l="1"/>
  <c r="AF15" i="1" s="1"/>
  <c r="AF16" i="1" s="1"/>
  <c r="AF18" i="1" s="1"/>
  <c r="AF19" i="1" s="1"/>
  <c r="AF21" i="1" s="1"/>
  <c r="AF26" i="1" s="1"/>
  <c r="AF34" i="1"/>
  <c r="AG31" i="1" s="1"/>
  <c r="AG36" i="1" l="1"/>
  <c r="AG15" i="1" s="1"/>
  <c r="AG16" i="1" s="1"/>
  <c r="AG18" i="1" s="1"/>
  <c r="AG19" i="1" s="1"/>
  <c r="AG21" i="1" s="1"/>
  <c r="AG26" i="1" s="1"/>
  <c r="AG34" i="1"/>
  <c r="AH31" i="1" s="1"/>
  <c r="AH34" i="1" l="1"/>
  <c r="AI31" i="1" s="1"/>
  <c r="AH36" i="1"/>
  <c r="AH15" i="1" s="1"/>
  <c r="AH16" i="1" s="1"/>
  <c r="AH18" i="1" s="1"/>
  <c r="AH19" i="1" s="1"/>
  <c r="AH21" i="1" s="1"/>
  <c r="AH26" i="1" s="1"/>
  <c r="AI36" i="1" l="1"/>
  <c r="AI15" i="1" s="1"/>
  <c r="AI16" i="1" s="1"/>
  <c r="AI18" i="1" s="1"/>
  <c r="AI19" i="1" s="1"/>
  <c r="AI21" i="1" s="1"/>
  <c r="AI26" i="1" s="1"/>
  <c r="AI34" i="1"/>
  <c r="AJ31" i="1" s="1"/>
  <c r="AJ36" i="1" l="1"/>
  <c r="AJ15" i="1" s="1"/>
  <c r="AJ16" i="1" s="1"/>
  <c r="AJ18" i="1" s="1"/>
  <c r="AJ19" i="1" s="1"/>
  <c r="AJ21" i="1" s="1"/>
  <c r="AJ26" i="1" s="1"/>
  <c r="AJ34" i="1"/>
  <c r="AK31" i="1" s="1"/>
  <c r="AK34" i="1" l="1"/>
  <c r="AL31" i="1" s="1"/>
  <c r="AK36" i="1"/>
  <c r="AK15" i="1" s="1"/>
  <c r="AK16" i="1" s="1"/>
  <c r="AK18" i="1" s="1"/>
  <c r="AK19" i="1" s="1"/>
  <c r="AK21" i="1" s="1"/>
  <c r="AK26" i="1" s="1"/>
  <c r="AL34" i="1" l="1"/>
  <c r="AM31" i="1" s="1"/>
  <c r="AL36" i="1"/>
  <c r="AL15" i="1" s="1"/>
  <c r="AL16" i="1" s="1"/>
  <c r="AL18" i="1" s="1"/>
  <c r="AL19" i="1" s="1"/>
  <c r="AL21" i="1" s="1"/>
  <c r="AL26" i="1" s="1"/>
  <c r="AM36" i="1" l="1"/>
  <c r="AM15" i="1" s="1"/>
  <c r="AM16" i="1" s="1"/>
  <c r="AM18" i="1" s="1"/>
  <c r="AM19" i="1" s="1"/>
  <c r="AM21" i="1" s="1"/>
  <c r="AM26" i="1" s="1"/>
  <c r="AM34" i="1"/>
  <c r="AN31" i="1" s="1"/>
  <c r="AN36" i="1" l="1"/>
  <c r="AN15" i="1" s="1"/>
  <c r="AN16" i="1" s="1"/>
  <c r="AN18" i="1" s="1"/>
  <c r="AN19" i="1" s="1"/>
  <c r="AN21" i="1" s="1"/>
  <c r="AN26" i="1" s="1"/>
  <c r="AN34" i="1"/>
  <c r="AO31" i="1" s="1"/>
  <c r="AO36" i="1" l="1"/>
  <c r="AO15" i="1" s="1"/>
  <c r="AO16" i="1" s="1"/>
  <c r="AO18" i="1" s="1"/>
  <c r="AO19" i="1" s="1"/>
  <c r="AO21" i="1" s="1"/>
  <c r="AO26" i="1" s="1"/>
  <c r="AO34" i="1"/>
  <c r="AP31" i="1" s="1"/>
  <c r="AP34" i="1" l="1"/>
  <c r="AQ31" i="1" s="1"/>
  <c r="AP36" i="1"/>
  <c r="AP15" i="1" s="1"/>
  <c r="AP16" i="1" s="1"/>
  <c r="AP18" i="1" s="1"/>
  <c r="AP19" i="1" s="1"/>
  <c r="AP21" i="1" s="1"/>
  <c r="AP26" i="1" s="1"/>
  <c r="AQ36" i="1" l="1"/>
  <c r="AQ15" i="1" s="1"/>
  <c r="AQ16" i="1" s="1"/>
  <c r="AQ18" i="1" s="1"/>
  <c r="AQ19" i="1" s="1"/>
  <c r="AQ21" i="1" s="1"/>
  <c r="AQ26" i="1" s="1"/>
  <c r="AQ34" i="1"/>
  <c r="AR31" i="1" s="1"/>
  <c r="AR36" i="1" l="1"/>
  <c r="AR15" i="1" s="1"/>
  <c r="AR16" i="1" s="1"/>
  <c r="AR18" i="1" s="1"/>
  <c r="AR19" i="1" s="1"/>
  <c r="AR21" i="1" s="1"/>
  <c r="AR26" i="1" s="1"/>
  <c r="C27" i="1" s="1"/>
  <c r="AR34" i="1"/>
</calcChain>
</file>

<file path=xl/sharedStrings.xml><?xml version="1.0" encoding="utf-8"?>
<sst xmlns="http://schemas.openxmlformats.org/spreadsheetml/2006/main" count="37" uniqueCount="35">
  <si>
    <t>EV</t>
  </si>
  <si>
    <t>Cash Upfront</t>
  </si>
  <si>
    <t>Prom Note</t>
  </si>
  <si>
    <t>EV/Sales</t>
  </si>
  <si>
    <t>EV/EBITDA</t>
  </si>
  <si>
    <t>Year</t>
  </si>
  <si>
    <t>Revenue</t>
  </si>
  <si>
    <t>y/y Revenue Growth</t>
  </si>
  <si>
    <t>EBITDA Margin</t>
  </si>
  <si>
    <t>EBITDA</t>
  </si>
  <si>
    <t>Amortization of Acquired Intangibles</t>
  </si>
  <si>
    <t>EBIT</t>
  </si>
  <si>
    <t>Interest Recognized for Tax Purposes</t>
  </si>
  <si>
    <t>EBT</t>
  </si>
  <si>
    <t>Tax Rate</t>
  </si>
  <si>
    <t>Taxes</t>
  </si>
  <si>
    <t>Net Income</t>
  </si>
  <si>
    <t>PIK Interest</t>
  </si>
  <si>
    <t>Debt repayment</t>
  </si>
  <si>
    <t>Other (capex, etc)</t>
  </si>
  <si>
    <t>Free Cash Flow to Equity</t>
  </si>
  <si>
    <t>Levered A-tax IRR</t>
  </si>
  <si>
    <t>Equity Payback (Years)</t>
  </si>
  <si>
    <t>Schedules</t>
  </si>
  <si>
    <t>Opening Prom Note</t>
  </si>
  <si>
    <t>Repayment</t>
  </si>
  <si>
    <t>PIK</t>
  </si>
  <si>
    <t>Ending Prom Note</t>
  </si>
  <si>
    <t>Prom Note Interest</t>
  </si>
  <si>
    <t>Prom Note Interest Paid</t>
  </si>
  <si>
    <t>Opening Intangibles</t>
  </si>
  <si>
    <t>Amortization</t>
  </si>
  <si>
    <t>Ending Intangibles</t>
  </si>
  <si>
    <t>Amortization Period (years)</t>
  </si>
  <si>
    <t>Purchase Price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</si>
</sst>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0.0\x"/>
    <numFmt numFmtId="165" formatCode="0.0%"/>
    <numFmt numFmtId="166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6" fontId="4" fillId="0" borderId="0" xfId="0" applyNumberFormat="1" applyFont="1"/>
    <xf numFmtId="6" fontId="0" fillId="0" borderId="0" xfId="0" applyNumberFormat="1"/>
    <xf numFmtId="164" fontId="0" fillId="0" borderId="0" xfId="0" applyNumberFormat="1"/>
    <xf numFmtId="3" fontId="0" fillId="0" borderId="0" xfId="0" applyNumberFormat="1"/>
    <xf numFmtId="3" fontId="4" fillId="0" borderId="0" xfId="0" applyNumberFormat="1" applyFont="1"/>
    <xf numFmtId="0" fontId="5" fillId="0" borderId="0" xfId="0" applyFont="1" applyAlignment="1">
      <alignment horizontal="left" indent="1"/>
    </xf>
    <xf numFmtId="9" fontId="4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0" fillId="0" borderId="0" xfId="0" applyAlignment="1">
      <alignment horizontal="left" indent="1"/>
    </xf>
    <xf numFmtId="9" fontId="4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/>
    <xf numFmtId="3" fontId="6" fillId="0" borderId="1" xfId="0" applyNumberFormat="1" applyFont="1" applyBorder="1"/>
    <xf numFmtId="165" fontId="2" fillId="2" borderId="2" xfId="0" applyNumberFormat="1" applyFont="1" applyFill="1" applyBorder="1"/>
    <xf numFmtId="2" fontId="2" fillId="0" borderId="0" xfId="0" applyNumberFormat="1" applyFont="1"/>
    <xf numFmtId="9" fontId="2" fillId="0" borderId="0" xfId="0" applyNumberFormat="1" applyFont="1"/>
    <xf numFmtId="4" fontId="2" fillId="0" borderId="0" xfId="0" applyNumberFormat="1" applyFont="1"/>
    <xf numFmtId="0" fontId="2" fillId="3" borderId="0" xfId="0" applyFont="1" applyFill="1"/>
    <xf numFmtId="0" fontId="0" fillId="3" borderId="0" xfId="0" applyFill="1"/>
    <xf numFmtId="3" fontId="0" fillId="3" borderId="0" xfId="0" applyNumberFormat="1" applyFill="1"/>
    <xf numFmtId="165" fontId="4" fillId="0" borderId="0" xfId="0" applyNumberFormat="1" applyFont="1"/>
    <xf numFmtId="166" fontId="4" fillId="0" borderId="0" xfId="0" applyNumberFormat="1" applyFont="1"/>
    <xf numFmtId="0" fontId="3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DE4E-96C9-4639-B8FA-D5596AD17ADE}">
  <dimension ref="B2:AR42"/>
  <sheetViews>
    <sheetView showGridLines="0" tabSelected="1" zoomScale="80" zoomScaleNormal="80" workbookViewId="0">
      <pane xSplit="3" ySplit="8" topLeftCell="D9" activePane="bottomRight" state="frozen"/>
      <selection pane="topRight" activeCell="D1" sqref="D1"/>
      <selection pane="bottomLeft" activeCell="A10" sqref="A10"/>
      <selection pane="bottomRight" activeCell="K11" sqref="K11"/>
    </sheetView>
  </sheetViews>
  <sheetFormatPr defaultRowHeight="14.5" x14ac:dyDescent="0.35"/>
  <cols>
    <col min="2" max="2" width="38.453125" bestFit="1" customWidth="1"/>
    <col min="8" max="8" width="9.6328125" bestFit="1" customWidth="1"/>
  </cols>
  <sheetData>
    <row r="2" spans="2:44" x14ac:dyDescent="0.35">
      <c r="B2" t="s">
        <v>0</v>
      </c>
      <c r="C2" s="1">
        <v>700</v>
      </c>
    </row>
    <row r="3" spans="2:44" x14ac:dyDescent="0.35">
      <c r="B3" t="s">
        <v>1</v>
      </c>
      <c r="C3" s="1">
        <v>200</v>
      </c>
    </row>
    <row r="4" spans="2:44" x14ac:dyDescent="0.35">
      <c r="B4" t="s">
        <v>2</v>
      </c>
      <c r="C4" s="2">
        <f>+C2-C3</f>
        <v>500</v>
      </c>
    </row>
    <row r="5" spans="2:44" x14ac:dyDescent="0.35">
      <c r="B5" t="s">
        <v>3</v>
      </c>
      <c r="C5" s="3">
        <f>+C2/E9</f>
        <v>3.3175355450236967</v>
      </c>
    </row>
    <row r="6" spans="2:44" x14ac:dyDescent="0.35">
      <c r="B6" t="s">
        <v>4</v>
      </c>
      <c r="C6" s="3">
        <f>C2/E12</f>
        <v>6.9842853579446249</v>
      </c>
    </row>
    <row r="8" spans="2:44" x14ac:dyDescent="0.35">
      <c r="B8" s="24" t="s">
        <v>5</v>
      </c>
      <c r="C8" s="24"/>
      <c r="D8" s="25">
        <v>0</v>
      </c>
      <c r="E8" s="25">
        <f>+D8+1</f>
        <v>1</v>
      </c>
      <c r="F8" s="25">
        <f t="shared" ref="F8:AR8" si="0">+E8+1</f>
        <v>2</v>
      </c>
      <c r="G8" s="25">
        <f t="shared" si="0"/>
        <v>3</v>
      </c>
      <c r="H8" s="25">
        <f t="shared" si="0"/>
        <v>4</v>
      </c>
      <c r="I8" s="25">
        <f t="shared" si="0"/>
        <v>5</v>
      </c>
      <c r="J8" s="25">
        <f t="shared" si="0"/>
        <v>6</v>
      </c>
      <c r="K8" s="25">
        <f t="shared" si="0"/>
        <v>7</v>
      </c>
      <c r="L8" s="25">
        <f t="shared" si="0"/>
        <v>8</v>
      </c>
      <c r="M8" s="25">
        <f t="shared" si="0"/>
        <v>9</v>
      </c>
      <c r="N8" s="25">
        <f t="shared" si="0"/>
        <v>10</v>
      </c>
      <c r="O8" s="25">
        <f t="shared" si="0"/>
        <v>11</v>
      </c>
      <c r="P8" s="25">
        <f t="shared" si="0"/>
        <v>12</v>
      </c>
      <c r="Q8" s="25">
        <f t="shared" si="0"/>
        <v>13</v>
      </c>
      <c r="R8" s="25">
        <f t="shared" si="0"/>
        <v>14</v>
      </c>
      <c r="S8" s="25">
        <f t="shared" si="0"/>
        <v>15</v>
      </c>
      <c r="T8" s="25">
        <f t="shared" si="0"/>
        <v>16</v>
      </c>
      <c r="U8" s="25">
        <f t="shared" si="0"/>
        <v>17</v>
      </c>
      <c r="V8" s="25">
        <f t="shared" si="0"/>
        <v>18</v>
      </c>
      <c r="W8" s="25">
        <f t="shared" si="0"/>
        <v>19</v>
      </c>
      <c r="X8" s="25">
        <f t="shared" si="0"/>
        <v>20</v>
      </c>
      <c r="Y8" s="25">
        <f t="shared" si="0"/>
        <v>21</v>
      </c>
      <c r="Z8" s="25">
        <f t="shared" si="0"/>
        <v>22</v>
      </c>
      <c r="AA8" s="25">
        <f t="shared" si="0"/>
        <v>23</v>
      </c>
      <c r="AB8" s="25">
        <f t="shared" si="0"/>
        <v>24</v>
      </c>
      <c r="AC8" s="25">
        <f t="shared" si="0"/>
        <v>25</v>
      </c>
      <c r="AD8" s="25">
        <f t="shared" si="0"/>
        <v>26</v>
      </c>
      <c r="AE8" s="25">
        <f t="shared" si="0"/>
        <v>27</v>
      </c>
      <c r="AF8" s="25">
        <f t="shared" si="0"/>
        <v>28</v>
      </c>
      <c r="AG8" s="25">
        <f t="shared" si="0"/>
        <v>29</v>
      </c>
      <c r="AH8" s="25">
        <f t="shared" si="0"/>
        <v>30</v>
      </c>
      <c r="AI8" s="25">
        <f t="shared" si="0"/>
        <v>31</v>
      </c>
      <c r="AJ8" s="25">
        <f t="shared" si="0"/>
        <v>32</v>
      </c>
      <c r="AK8" s="25">
        <f t="shared" si="0"/>
        <v>33</v>
      </c>
      <c r="AL8" s="25">
        <f t="shared" si="0"/>
        <v>34</v>
      </c>
      <c r="AM8" s="25">
        <f t="shared" si="0"/>
        <v>35</v>
      </c>
      <c r="AN8" s="25">
        <f t="shared" si="0"/>
        <v>36</v>
      </c>
      <c r="AO8" s="25">
        <f t="shared" si="0"/>
        <v>37</v>
      </c>
      <c r="AP8" s="25">
        <f t="shared" si="0"/>
        <v>38</v>
      </c>
      <c r="AQ8" s="25">
        <f t="shared" si="0"/>
        <v>39</v>
      </c>
      <c r="AR8" s="25">
        <f t="shared" si="0"/>
        <v>40</v>
      </c>
    </row>
    <row r="9" spans="2:44" x14ac:dyDescent="0.35">
      <c r="B9" t="s">
        <v>6</v>
      </c>
      <c r="D9" s="4"/>
      <c r="E9" s="5">
        <v>211</v>
      </c>
      <c r="F9" s="4">
        <f>+E9*(1+F10)</f>
        <v>211</v>
      </c>
      <c r="G9" s="4">
        <f t="shared" ref="G9:AR9" si="1">+F9*(1+G10)</f>
        <v>211</v>
      </c>
      <c r="H9" s="4">
        <f t="shared" si="1"/>
        <v>211</v>
      </c>
      <c r="I9" s="4">
        <f t="shared" si="1"/>
        <v>211</v>
      </c>
      <c r="J9" s="4">
        <f t="shared" si="1"/>
        <v>211</v>
      </c>
      <c r="K9" s="4">
        <f t="shared" si="1"/>
        <v>211</v>
      </c>
      <c r="L9" s="4">
        <f t="shared" si="1"/>
        <v>211</v>
      </c>
      <c r="M9" s="4">
        <f t="shared" si="1"/>
        <v>211</v>
      </c>
      <c r="N9" s="4">
        <f t="shared" si="1"/>
        <v>211</v>
      </c>
      <c r="O9" s="4">
        <f t="shared" si="1"/>
        <v>211</v>
      </c>
      <c r="P9" s="4">
        <f t="shared" si="1"/>
        <v>211</v>
      </c>
      <c r="Q9" s="4">
        <f t="shared" si="1"/>
        <v>211</v>
      </c>
      <c r="R9" s="4">
        <f t="shared" si="1"/>
        <v>211</v>
      </c>
      <c r="S9" s="4">
        <f t="shared" si="1"/>
        <v>211</v>
      </c>
      <c r="T9" s="4">
        <f t="shared" si="1"/>
        <v>211</v>
      </c>
      <c r="U9" s="4">
        <f t="shared" si="1"/>
        <v>211</v>
      </c>
      <c r="V9" s="4">
        <f t="shared" si="1"/>
        <v>211</v>
      </c>
      <c r="W9" s="4">
        <f t="shared" si="1"/>
        <v>211</v>
      </c>
      <c r="X9" s="4">
        <f t="shared" si="1"/>
        <v>211</v>
      </c>
      <c r="Y9" s="4">
        <f t="shared" si="1"/>
        <v>211</v>
      </c>
      <c r="Z9" s="4">
        <f t="shared" si="1"/>
        <v>211</v>
      </c>
      <c r="AA9" s="4">
        <f t="shared" si="1"/>
        <v>211</v>
      </c>
      <c r="AB9" s="4">
        <f t="shared" si="1"/>
        <v>211</v>
      </c>
      <c r="AC9" s="4">
        <f t="shared" si="1"/>
        <v>211</v>
      </c>
      <c r="AD9" s="4">
        <f t="shared" si="1"/>
        <v>211</v>
      </c>
      <c r="AE9" s="4">
        <f t="shared" si="1"/>
        <v>211</v>
      </c>
      <c r="AF9" s="4">
        <f t="shared" si="1"/>
        <v>211</v>
      </c>
      <c r="AG9" s="4">
        <f t="shared" si="1"/>
        <v>211</v>
      </c>
      <c r="AH9" s="4">
        <f t="shared" si="1"/>
        <v>211</v>
      </c>
      <c r="AI9" s="4">
        <f t="shared" si="1"/>
        <v>211</v>
      </c>
      <c r="AJ9" s="4">
        <f t="shared" si="1"/>
        <v>211</v>
      </c>
      <c r="AK9" s="4">
        <f t="shared" si="1"/>
        <v>211</v>
      </c>
      <c r="AL9" s="4">
        <f t="shared" si="1"/>
        <v>211</v>
      </c>
      <c r="AM9" s="4">
        <f t="shared" si="1"/>
        <v>211</v>
      </c>
      <c r="AN9" s="4">
        <f t="shared" si="1"/>
        <v>211</v>
      </c>
      <c r="AO9" s="4">
        <f t="shared" si="1"/>
        <v>211</v>
      </c>
      <c r="AP9" s="4">
        <f t="shared" si="1"/>
        <v>211</v>
      </c>
      <c r="AQ9" s="4">
        <f t="shared" si="1"/>
        <v>211</v>
      </c>
      <c r="AR9" s="4">
        <f t="shared" si="1"/>
        <v>211</v>
      </c>
    </row>
    <row r="10" spans="2:44" x14ac:dyDescent="0.35">
      <c r="B10" s="6" t="s">
        <v>7</v>
      </c>
      <c r="D10" s="4"/>
      <c r="E10" s="4"/>
      <c r="F10" s="7">
        <v>0</v>
      </c>
      <c r="G10" s="7">
        <f>+F10</f>
        <v>0</v>
      </c>
      <c r="H10" s="7">
        <f t="shared" ref="H10:W11" si="2">+G10</f>
        <v>0</v>
      </c>
      <c r="I10" s="7">
        <f t="shared" si="2"/>
        <v>0</v>
      </c>
      <c r="J10" s="7">
        <f t="shared" si="2"/>
        <v>0</v>
      </c>
      <c r="K10" s="7">
        <f t="shared" si="2"/>
        <v>0</v>
      </c>
      <c r="L10" s="7">
        <f t="shared" si="2"/>
        <v>0</v>
      </c>
      <c r="M10" s="7">
        <f t="shared" si="2"/>
        <v>0</v>
      </c>
      <c r="N10" s="7">
        <f t="shared" si="2"/>
        <v>0</v>
      </c>
      <c r="O10" s="7">
        <f t="shared" si="2"/>
        <v>0</v>
      </c>
      <c r="P10" s="7">
        <f t="shared" si="2"/>
        <v>0</v>
      </c>
      <c r="Q10" s="7">
        <f t="shared" si="2"/>
        <v>0</v>
      </c>
      <c r="R10" s="7">
        <f t="shared" si="2"/>
        <v>0</v>
      </c>
      <c r="S10" s="7">
        <f t="shared" si="2"/>
        <v>0</v>
      </c>
      <c r="T10" s="7">
        <f t="shared" si="2"/>
        <v>0</v>
      </c>
      <c r="U10" s="7">
        <f t="shared" si="2"/>
        <v>0</v>
      </c>
      <c r="V10" s="7">
        <f t="shared" si="2"/>
        <v>0</v>
      </c>
      <c r="W10" s="7">
        <f t="shared" si="2"/>
        <v>0</v>
      </c>
      <c r="X10" s="7">
        <f t="shared" ref="X10:AM11" si="3">+W10</f>
        <v>0</v>
      </c>
      <c r="Y10" s="7">
        <f t="shared" si="3"/>
        <v>0</v>
      </c>
      <c r="Z10" s="7">
        <f t="shared" si="3"/>
        <v>0</v>
      </c>
      <c r="AA10" s="7">
        <f t="shared" si="3"/>
        <v>0</v>
      </c>
      <c r="AB10" s="7">
        <f t="shared" si="3"/>
        <v>0</v>
      </c>
      <c r="AC10" s="7">
        <f t="shared" si="3"/>
        <v>0</v>
      </c>
      <c r="AD10" s="7">
        <f t="shared" si="3"/>
        <v>0</v>
      </c>
      <c r="AE10" s="7">
        <f t="shared" si="3"/>
        <v>0</v>
      </c>
      <c r="AF10" s="7">
        <f t="shared" si="3"/>
        <v>0</v>
      </c>
      <c r="AG10" s="7">
        <f t="shared" si="3"/>
        <v>0</v>
      </c>
      <c r="AH10" s="7">
        <f t="shared" si="3"/>
        <v>0</v>
      </c>
      <c r="AI10" s="7">
        <f t="shared" si="3"/>
        <v>0</v>
      </c>
      <c r="AJ10" s="7">
        <f t="shared" si="3"/>
        <v>0</v>
      </c>
      <c r="AK10" s="7">
        <f t="shared" si="3"/>
        <v>0</v>
      </c>
      <c r="AL10" s="7">
        <f t="shared" si="3"/>
        <v>0</v>
      </c>
      <c r="AM10" s="7">
        <f t="shared" si="3"/>
        <v>0</v>
      </c>
      <c r="AN10" s="7">
        <f t="shared" ref="AN10:AR11" si="4">+AM10</f>
        <v>0</v>
      </c>
      <c r="AO10" s="7">
        <f t="shared" si="4"/>
        <v>0</v>
      </c>
      <c r="AP10" s="7">
        <f t="shared" si="4"/>
        <v>0</v>
      </c>
      <c r="AQ10" s="7">
        <f t="shared" si="4"/>
        <v>0</v>
      </c>
      <c r="AR10" s="7">
        <f t="shared" si="4"/>
        <v>0</v>
      </c>
    </row>
    <row r="11" spans="2:44" x14ac:dyDescent="0.35">
      <c r="B11" t="s">
        <v>8</v>
      </c>
      <c r="D11" s="4"/>
      <c r="E11" s="7">
        <v>0.47499999999999998</v>
      </c>
      <c r="F11" s="7">
        <f>+E11</f>
        <v>0.47499999999999998</v>
      </c>
      <c r="G11" s="7">
        <f t="shared" ref="G11:AR11" si="5">+F11</f>
        <v>0.47499999999999998</v>
      </c>
      <c r="H11" s="7">
        <f t="shared" si="2"/>
        <v>0.47499999999999998</v>
      </c>
      <c r="I11" s="7">
        <f t="shared" si="2"/>
        <v>0.47499999999999998</v>
      </c>
      <c r="J11" s="7">
        <f t="shared" si="2"/>
        <v>0.47499999999999998</v>
      </c>
      <c r="K11" s="7">
        <f t="shared" si="2"/>
        <v>0.47499999999999998</v>
      </c>
      <c r="L11" s="7">
        <f t="shared" si="2"/>
        <v>0.47499999999999998</v>
      </c>
      <c r="M11" s="7">
        <f t="shared" si="2"/>
        <v>0.47499999999999998</v>
      </c>
      <c r="N11" s="7">
        <f t="shared" si="2"/>
        <v>0.47499999999999998</v>
      </c>
      <c r="O11" s="7">
        <f t="shared" si="2"/>
        <v>0.47499999999999998</v>
      </c>
      <c r="P11" s="7">
        <f t="shared" si="2"/>
        <v>0.47499999999999998</v>
      </c>
      <c r="Q11" s="7">
        <f t="shared" si="2"/>
        <v>0.47499999999999998</v>
      </c>
      <c r="R11" s="7">
        <f t="shared" si="2"/>
        <v>0.47499999999999998</v>
      </c>
      <c r="S11" s="7">
        <f t="shared" si="2"/>
        <v>0.47499999999999998</v>
      </c>
      <c r="T11" s="7">
        <f t="shared" si="2"/>
        <v>0.47499999999999998</v>
      </c>
      <c r="U11" s="7">
        <f t="shared" si="2"/>
        <v>0.47499999999999998</v>
      </c>
      <c r="V11" s="7">
        <f t="shared" si="2"/>
        <v>0.47499999999999998</v>
      </c>
      <c r="W11" s="7">
        <f t="shared" si="2"/>
        <v>0.47499999999999998</v>
      </c>
      <c r="X11" s="7">
        <f t="shared" si="3"/>
        <v>0.47499999999999998</v>
      </c>
      <c r="Y11" s="7">
        <f t="shared" si="3"/>
        <v>0.47499999999999998</v>
      </c>
      <c r="Z11" s="7">
        <f t="shared" si="3"/>
        <v>0.47499999999999998</v>
      </c>
      <c r="AA11" s="7">
        <f t="shared" si="3"/>
        <v>0.47499999999999998</v>
      </c>
      <c r="AB11" s="7">
        <f t="shared" si="3"/>
        <v>0.47499999999999998</v>
      </c>
      <c r="AC11" s="7">
        <f t="shared" si="3"/>
        <v>0.47499999999999998</v>
      </c>
      <c r="AD11" s="7">
        <f t="shared" si="3"/>
        <v>0.47499999999999998</v>
      </c>
      <c r="AE11" s="7">
        <f t="shared" si="3"/>
        <v>0.47499999999999998</v>
      </c>
      <c r="AF11" s="7">
        <f t="shared" si="3"/>
        <v>0.47499999999999998</v>
      </c>
      <c r="AG11" s="7">
        <f t="shared" si="3"/>
        <v>0.47499999999999998</v>
      </c>
      <c r="AH11" s="7">
        <f t="shared" si="3"/>
        <v>0.47499999999999998</v>
      </c>
      <c r="AI11" s="7">
        <f t="shared" si="3"/>
        <v>0.47499999999999998</v>
      </c>
      <c r="AJ11" s="7">
        <f t="shared" si="3"/>
        <v>0.47499999999999998</v>
      </c>
      <c r="AK11" s="7">
        <f t="shared" si="3"/>
        <v>0.47499999999999998</v>
      </c>
      <c r="AL11" s="7">
        <f t="shared" si="3"/>
        <v>0.47499999999999998</v>
      </c>
      <c r="AM11" s="7">
        <f t="shared" si="3"/>
        <v>0.47499999999999998</v>
      </c>
      <c r="AN11" s="7">
        <f t="shared" si="4"/>
        <v>0.47499999999999998</v>
      </c>
      <c r="AO11" s="7">
        <f t="shared" si="4"/>
        <v>0.47499999999999998</v>
      </c>
      <c r="AP11" s="7">
        <f t="shared" si="4"/>
        <v>0.47499999999999998</v>
      </c>
      <c r="AQ11" s="7">
        <f t="shared" si="4"/>
        <v>0.47499999999999998</v>
      </c>
      <c r="AR11" s="7">
        <f t="shared" si="4"/>
        <v>0.47499999999999998</v>
      </c>
    </row>
    <row r="12" spans="2:44" x14ac:dyDescent="0.35">
      <c r="B12" s="8" t="s">
        <v>9</v>
      </c>
      <c r="C12" s="8"/>
      <c r="D12" s="9"/>
      <c r="E12" s="9">
        <f t="shared" ref="E12:AR12" si="6">+E9*E11</f>
        <v>100.22499999999999</v>
      </c>
      <c r="F12" s="9">
        <f t="shared" si="6"/>
        <v>100.22499999999999</v>
      </c>
      <c r="G12" s="9">
        <f t="shared" si="6"/>
        <v>100.22499999999999</v>
      </c>
      <c r="H12" s="9">
        <f t="shared" si="6"/>
        <v>100.22499999999999</v>
      </c>
      <c r="I12" s="9">
        <f t="shared" si="6"/>
        <v>100.22499999999999</v>
      </c>
      <c r="J12" s="9">
        <f t="shared" si="6"/>
        <v>100.22499999999999</v>
      </c>
      <c r="K12" s="9">
        <f t="shared" si="6"/>
        <v>100.22499999999999</v>
      </c>
      <c r="L12" s="9">
        <f t="shared" si="6"/>
        <v>100.22499999999999</v>
      </c>
      <c r="M12" s="9">
        <f t="shared" si="6"/>
        <v>100.22499999999999</v>
      </c>
      <c r="N12" s="9">
        <f t="shared" si="6"/>
        <v>100.22499999999999</v>
      </c>
      <c r="O12" s="9">
        <f t="shared" si="6"/>
        <v>100.22499999999999</v>
      </c>
      <c r="P12" s="9">
        <f t="shared" si="6"/>
        <v>100.22499999999999</v>
      </c>
      <c r="Q12" s="9">
        <f t="shared" si="6"/>
        <v>100.22499999999999</v>
      </c>
      <c r="R12" s="9">
        <f t="shared" si="6"/>
        <v>100.22499999999999</v>
      </c>
      <c r="S12" s="9">
        <f t="shared" si="6"/>
        <v>100.22499999999999</v>
      </c>
      <c r="T12" s="9">
        <f t="shared" si="6"/>
        <v>100.22499999999999</v>
      </c>
      <c r="U12" s="9">
        <f t="shared" si="6"/>
        <v>100.22499999999999</v>
      </c>
      <c r="V12" s="9">
        <f t="shared" si="6"/>
        <v>100.22499999999999</v>
      </c>
      <c r="W12" s="9">
        <f t="shared" si="6"/>
        <v>100.22499999999999</v>
      </c>
      <c r="X12" s="9">
        <f t="shared" si="6"/>
        <v>100.22499999999999</v>
      </c>
      <c r="Y12" s="9">
        <f t="shared" si="6"/>
        <v>100.22499999999999</v>
      </c>
      <c r="Z12" s="9">
        <f t="shared" si="6"/>
        <v>100.22499999999999</v>
      </c>
      <c r="AA12" s="9">
        <f t="shared" si="6"/>
        <v>100.22499999999999</v>
      </c>
      <c r="AB12" s="9">
        <f t="shared" si="6"/>
        <v>100.22499999999999</v>
      </c>
      <c r="AC12" s="9">
        <f t="shared" si="6"/>
        <v>100.22499999999999</v>
      </c>
      <c r="AD12" s="9">
        <f t="shared" si="6"/>
        <v>100.22499999999999</v>
      </c>
      <c r="AE12" s="9">
        <f t="shared" si="6"/>
        <v>100.22499999999999</v>
      </c>
      <c r="AF12" s="9">
        <f t="shared" si="6"/>
        <v>100.22499999999999</v>
      </c>
      <c r="AG12" s="9">
        <f t="shared" si="6"/>
        <v>100.22499999999999</v>
      </c>
      <c r="AH12" s="9">
        <f t="shared" si="6"/>
        <v>100.22499999999999</v>
      </c>
      <c r="AI12" s="9">
        <f t="shared" si="6"/>
        <v>100.22499999999999</v>
      </c>
      <c r="AJ12" s="9">
        <f t="shared" si="6"/>
        <v>100.22499999999999</v>
      </c>
      <c r="AK12" s="9">
        <f t="shared" si="6"/>
        <v>100.22499999999999</v>
      </c>
      <c r="AL12" s="9">
        <f t="shared" si="6"/>
        <v>100.22499999999999</v>
      </c>
      <c r="AM12" s="9">
        <f t="shared" si="6"/>
        <v>100.22499999999999</v>
      </c>
      <c r="AN12" s="9">
        <f t="shared" si="6"/>
        <v>100.22499999999999</v>
      </c>
      <c r="AO12" s="9">
        <f t="shared" si="6"/>
        <v>100.22499999999999</v>
      </c>
      <c r="AP12" s="9">
        <f t="shared" si="6"/>
        <v>100.22499999999999</v>
      </c>
      <c r="AQ12" s="9">
        <f t="shared" si="6"/>
        <v>100.22499999999999</v>
      </c>
      <c r="AR12" s="9">
        <f t="shared" si="6"/>
        <v>100.22499999999999</v>
      </c>
    </row>
    <row r="13" spans="2:44" x14ac:dyDescent="0.35">
      <c r="B13" s="10" t="s">
        <v>10</v>
      </c>
      <c r="D13" s="4"/>
      <c r="E13" s="4">
        <f>+E39</f>
        <v>-40</v>
      </c>
      <c r="F13" s="4">
        <f t="shared" ref="F13:AR13" si="7">+F39</f>
        <v>-40</v>
      </c>
      <c r="G13" s="4">
        <f t="shared" si="7"/>
        <v>-40</v>
      </c>
      <c r="H13" s="4">
        <f t="shared" si="7"/>
        <v>-40</v>
      </c>
      <c r="I13" s="4">
        <f t="shared" si="7"/>
        <v>-40</v>
      </c>
      <c r="J13" s="4">
        <f t="shared" si="7"/>
        <v>-40</v>
      </c>
      <c r="K13" s="4">
        <f t="shared" si="7"/>
        <v>-40</v>
      </c>
      <c r="L13" s="4">
        <f t="shared" si="7"/>
        <v>-40</v>
      </c>
      <c r="M13" s="4">
        <f t="shared" si="7"/>
        <v>-40</v>
      </c>
      <c r="N13" s="4">
        <f t="shared" si="7"/>
        <v>-40</v>
      </c>
      <c r="O13" s="4">
        <f t="shared" si="7"/>
        <v>-40</v>
      </c>
      <c r="P13" s="4">
        <f t="shared" si="7"/>
        <v>-40</v>
      </c>
      <c r="Q13" s="4">
        <f t="shared" si="7"/>
        <v>-40</v>
      </c>
      <c r="R13" s="4">
        <f t="shared" si="7"/>
        <v>-40</v>
      </c>
      <c r="S13" s="4">
        <f t="shared" si="7"/>
        <v>0</v>
      </c>
      <c r="T13" s="4">
        <f t="shared" si="7"/>
        <v>0</v>
      </c>
      <c r="U13" s="4">
        <f t="shared" si="7"/>
        <v>0</v>
      </c>
      <c r="V13" s="4">
        <f t="shared" si="7"/>
        <v>0</v>
      </c>
      <c r="W13" s="4">
        <f t="shared" si="7"/>
        <v>0</v>
      </c>
      <c r="X13" s="4">
        <f t="shared" si="7"/>
        <v>0</v>
      </c>
      <c r="Y13" s="4">
        <f t="shared" si="7"/>
        <v>0</v>
      </c>
      <c r="Z13" s="4">
        <f t="shared" si="7"/>
        <v>0</v>
      </c>
      <c r="AA13" s="4">
        <f t="shared" si="7"/>
        <v>0</v>
      </c>
      <c r="AB13" s="4">
        <f t="shared" si="7"/>
        <v>0</v>
      </c>
      <c r="AC13" s="4">
        <f t="shared" si="7"/>
        <v>0</v>
      </c>
      <c r="AD13" s="4">
        <f t="shared" si="7"/>
        <v>0</v>
      </c>
      <c r="AE13" s="4">
        <f t="shared" si="7"/>
        <v>0</v>
      </c>
      <c r="AF13" s="4">
        <f t="shared" si="7"/>
        <v>0</v>
      </c>
      <c r="AG13" s="4">
        <f t="shared" si="7"/>
        <v>0</v>
      </c>
      <c r="AH13" s="4">
        <f t="shared" si="7"/>
        <v>0</v>
      </c>
      <c r="AI13" s="4">
        <f t="shared" si="7"/>
        <v>0</v>
      </c>
      <c r="AJ13" s="4">
        <f t="shared" si="7"/>
        <v>0</v>
      </c>
      <c r="AK13" s="4">
        <f t="shared" si="7"/>
        <v>0</v>
      </c>
      <c r="AL13" s="4">
        <f t="shared" si="7"/>
        <v>0</v>
      </c>
      <c r="AM13" s="4">
        <f t="shared" si="7"/>
        <v>0</v>
      </c>
      <c r="AN13" s="4">
        <f t="shared" si="7"/>
        <v>0</v>
      </c>
      <c r="AO13" s="4">
        <f t="shared" si="7"/>
        <v>0</v>
      </c>
      <c r="AP13" s="4">
        <f t="shared" si="7"/>
        <v>0</v>
      </c>
      <c r="AQ13" s="4">
        <f t="shared" si="7"/>
        <v>0</v>
      </c>
      <c r="AR13" s="4">
        <f t="shared" si="7"/>
        <v>0</v>
      </c>
    </row>
    <row r="14" spans="2:44" x14ac:dyDescent="0.35">
      <c r="B14" s="8" t="s">
        <v>11</v>
      </c>
      <c r="C14" s="8"/>
      <c r="D14" s="9"/>
      <c r="E14" s="9">
        <f>SUM(E12:E13)</f>
        <v>60.224999999999994</v>
      </c>
      <c r="F14" s="9">
        <f t="shared" ref="F14:AR14" si="8">SUM(F12:F13)</f>
        <v>60.224999999999994</v>
      </c>
      <c r="G14" s="9">
        <f t="shared" si="8"/>
        <v>60.224999999999994</v>
      </c>
      <c r="H14" s="9">
        <f t="shared" si="8"/>
        <v>60.224999999999994</v>
      </c>
      <c r="I14" s="9">
        <f t="shared" si="8"/>
        <v>60.224999999999994</v>
      </c>
      <c r="J14" s="9">
        <f t="shared" si="8"/>
        <v>60.224999999999994</v>
      </c>
      <c r="K14" s="9">
        <f t="shared" si="8"/>
        <v>60.224999999999994</v>
      </c>
      <c r="L14" s="9">
        <f t="shared" si="8"/>
        <v>60.224999999999994</v>
      </c>
      <c r="M14" s="9">
        <f t="shared" si="8"/>
        <v>60.224999999999994</v>
      </c>
      <c r="N14" s="9">
        <f t="shared" si="8"/>
        <v>60.224999999999994</v>
      </c>
      <c r="O14" s="9">
        <f t="shared" si="8"/>
        <v>60.224999999999994</v>
      </c>
      <c r="P14" s="9">
        <f t="shared" si="8"/>
        <v>60.224999999999994</v>
      </c>
      <c r="Q14" s="9">
        <f t="shared" si="8"/>
        <v>60.224999999999994</v>
      </c>
      <c r="R14" s="9">
        <f t="shared" si="8"/>
        <v>60.224999999999994</v>
      </c>
      <c r="S14" s="9">
        <f t="shared" si="8"/>
        <v>100.22499999999999</v>
      </c>
      <c r="T14" s="9">
        <f t="shared" si="8"/>
        <v>100.22499999999999</v>
      </c>
      <c r="U14" s="9">
        <f t="shared" si="8"/>
        <v>100.22499999999999</v>
      </c>
      <c r="V14" s="9">
        <f t="shared" si="8"/>
        <v>100.22499999999999</v>
      </c>
      <c r="W14" s="9">
        <f t="shared" si="8"/>
        <v>100.22499999999999</v>
      </c>
      <c r="X14" s="9">
        <f t="shared" si="8"/>
        <v>100.22499999999999</v>
      </c>
      <c r="Y14" s="9">
        <f t="shared" si="8"/>
        <v>100.22499999999999</v>
      </c>
      <c r="Z14" s="9">
        <f t="shared" si="8"/>
        <v>100.22499999999999</v>
      </c>
      <c r="AA14" s="9">
        <f t="shared" si="8"/>
        <v>100.22499999999999</v>
      </c>
      <c r="AB14" s="9">
        <f t="shared" si="8"/>
        <v>100.22499999999999</v>
      </c>
      <c r="AC14" s="9">
        <f t="shared" si="8"/>
        <v>100.22499999999999</v>
      </c>
      <c r="AD14" s="9">
        <f t="shared" si="8"/>
        <v>100.22499999999999</v>
      </c>
      <c r="AE14" s="9">
        <f t="shared" si="8"/>
        <v>100.22499999999999</v>
      </c>
      <c r="AF14" s="9">
        <f t="shared" si="8"/>
        <v>100.22499999999999</v>
      </c>
      <c r="AG14" s="9">
        <f t="shared" si="8"/>
        <v>100.22499999999999</v>
      </c>
      <c r="AH14" s="9">
        <f t="shared" si="8"/>
        <v>100.22499999999999</v>
      </c>
      <c r="AI14" s="9">
        <f t="shared" si="8"/>
        <v>100.22499999999999</v>
      </c>
      <c r="AJ14" s="9">
        <f t="shared" si="8"/>
        <v>100.22499999999999</v>
      </c>
      <c r="AK14" s="9">
        <f t="shared" si="8"/>
        <v>100.22499999999999</v>
      </c>
      <c r="AL14" s="9">
        <f t="shared" si="8"/>
        <v>100.22499999999999</v>
      </c>
      <c r="AM14" s="9">
        <f t="shared" si="8"/>
        <v>100.22499999999999</v>
      </c>
      <c r="AN14" s="9">
        <f t="shared" si="8"/>
        <v>100.22499999999999</v>
      </c>
      <c r="AO14" s="9">
        <f t="shared" si="8"/>
        <v>100.22499999999999</v>
      </c>
      <c r="AP14" s="9">
        <f t="shared" si="8"/>
        <v>100.22499999999999</v>
      </c>
      <c r="AQ14" s="9">
        <f t="shared" si="8"/>
        <v>100.22499999999999</v>
      </c>
      <c r="AR14" s="9">
        <f t="shared" si="8"/>
        <v>100.22499999999999</v>
      </c>
    </row>
    <row r="15" spans="2:44" x14ac:dyDescent="0.35">
      <c r="B15" s="10" t="s">
        <v>12</v>
      </c>
      <c r="D15" s="4"/>
      <c r="E15" s="4">
        <f>-E33-E36</f>
        <v>-35</v>
      </c>
      <c r="F15" s="4">
        <f t="shared" ref="F15:AR15" si="9">-F33-F36</f>
        <v>-37.450000000000003</v>
      </c>
      <c r="G15" s="4">
        <f t="shared" si="9"/>
        <v>-40.071500000000007</v>
      </c>
      <c r="H15" s="4">
        <f t="shared" si="9"/>
        <v>-42.876505000000009</v>
      </c>
      <c r="I15" s="4">
        <f t="shared" si="9"/>
        <v>-45.877860350000006</v>
      </c>
      <c r="J15" s="4">
        <f t="shared" si="9"/>
        <v>-49.089310574500004</v>
      </c>
      <c r="K15" s="4">
        <f t="shared" si="9"/>
        <v>-47.686758843800007</v>
      </c>
      <c r="L15" s="4">
        <f t="shared" si="9"/>
        <v>-46.284207113100003</v>
      </c>
      <c r="M15" s="4">
        <f t="shared" si="9"/>
        <v>-44.881655382400005</v>
      </c>
      <c r="N15" s="4">
        <f t="shared" si="9"/>
        <v>-43.479103651700001</v>
      </c>
      <c r="O15" s="4">
        <f t="shared" si="9"/>
        <v>-42.076551921000004</v>
      </c>
      <c r="P15" s="4">
        <f t="shared" si="9"/>
        <v>-40.674000190299999</v>
      </c>
      <c r="Q15" s="4">
        <f t="shared" si="9"/>
        <v>-39.271448459600002</v>
      </c>
      <c r="R15" s="4">
        <f t="shared" si="9"/>
        <v>-37.868896728899998</v>
      </c>
      <c r="S15" s="4">
        <f t="shared" si="9"/>
        <v>-36.4663449982</v>
      </c>
      <c r="T15" s="4">
        <f t="shared" si="9"/>
        <v>-35.063793267499996</v>
      </c>
      <c r="U15" s="4">
        <f t="shared" si="9"/>
        <v>-33.661241536799999</v>
      </c>
      <c r="V15" s="4">
        <f t="shared" si="9"/>
        <v>-32.258689806099994</v>
      </c>
      <c r="W15" s="4">
        <f t="shared" si="9"/>
        <v>-30.856138075399993</v>
      </c>
      <c r="X15" s="4">
        <f t="shared" si="9"/>
        <v>-29.453586344699993</v>
      </c>
      <c r="Y15" s="4">
        <f t="shared" si="9"/>
        <v>-28.051034613999992</v>
      </c>
      <c r="Z15" s="4">
        <f t="shared" si="9"/>
        <v>-26.648482883299991</v>
      </c>
      <c r="AA15" s="4">
        <f t="shared" si="9"/>
        <v>-25.24593115259999</v>
      </c>
      <c r="AB15" s="4">
        <f t="shared" si="9"/>
        <v>-23.843379421899989</v>
      </c>
      <c r="AC15" s="4">
        <f t="shared" si="9"/>
        <v>-22.440827691199988</v>
      </c>
      <c r="AD15" s="4">
        <f t="shared" si="9"/>
        <v>-21.038275960499988</v>
      </c>
      <c r="AE15" s="4">
        <f t="shared" si="9"/>
        <v>-19.635724229799987</v>
      </c>
      <c r="AF15" s="4">
        <f t="shared" si="9"/>
        <v>-18.233172499099986</v>
      </c>
      <c r="AG15" s="4">
        <f t="shared" si="9"/>
        <v>-16.830620768399985</v>
      </c>
      <c r="AH15" s="4">
        <f t="shared" si="9"/>
        <v>-15.428069037699986</v>
      </c>
      <c r="AI15" s="4">
        <f t="shared" si="9"/>
        <v>-14.025517306999985</v>
      </c>
      <c r="AJ15" s="4">
        <f t="shared" si="9"/>
        <v>-12.622965576299984</v>
      </c>
      <c r="AK15" s="4">
        <f t="shared" si="9"/>
        <v>-11.220413845599984</v>
      </c>
      <c r="AL15" s="4">
        <f t="shared" si="9"/>
        <v>-9.8178621148999827</v>
      </c>
      <c r="AM15" s="4">
        <f t="shared" si="9"/>
        <v>-8.4153103841999819</v>
      </c>
      <c r="AN15" s="4">
        <f t="shared" si="9"/>
        <v>-7.012758653499982</v>
      </c>
      <c r="AO15" s="4">
        <f t="shared" si="9"/>
        <v>-5.610206922799982</v>
      </c>
      <c r="AP15" s="4">
        <f t="shared" si="9"/>
        <v>-4.207655192099983</v>
      </c>
      <c r="AQ15" s="4">
        <f t="shared" si="9"/>
        <v>-2.8051034613999826</v>
      </c>
      <c r="AR15" s="4">
        <f t="shared" si="9"/>
        <v>-1.4025517306999826</v>
      </c>
    </row>
    <row r="16" spans="2:44" x14ac:dyDescent="0.35">
      <c r="B16" s="8" t="s">
        <v>13</v>
      </c>
      <c r="C16" s="8"/>
      <c r="D16" s="9"/>
      <c r="E16" s="9">
        <f>SUM(E14:E15)</f>
        <v>25.224999999999994</v>
      </c>
      <c r="F16" s="9">
        <f t="shared" ref="F16:AR16" si="10">SUM(F14:F15)</f>
        <v>22.774999999999991</v>
      </c>
      <c r="G16" s="9">
        <f t="shared" si="10"/>
        <v>20.153499999999987</v>
      </c>
      <c r="H16" s="9">
        <f t="shared" si="10"/>
        <v>17.348494999999986</v>
      </c>
      <c r="I16" s="9">
        <f t="shared" si="10"/>
        <v>14.347139649999988</v>
      </c>
      <c r="J16" s="9">
        <f t="shared" si="10"/>
        <v>11.13568942549999</v>
      </c>
      <c r="K16" s="9">
        <f t="shared" si="10"/>
        <v>12.538241156199987</v>
      </c>
      <c r="L16" s="9">
        <f t="shared" si="10"/>
        <v>13.940792886899992</v>
      </c>
      <c r="M16" s="9">
        <f t="shared" si="10"/>
        <v>15.343344617599989</v>
      </c>
      <c r="N16" s="9">
        <f t="shared" si="10"/>
        <v>16.745896348299993</v>
      </c>
      <c r="O16" s="9">
        <f t="shared" si="10"/>
        <v>18.148448078999991</v>
      </c>
      <c r="P16" s="9">
        <f t="shared" si="10"/>
        <v>19.550999809699995</v>
      </c>
      <c r="Q16" s="9">
        <f t="shared" si="10"/>
        <v>20.953551540399992</v>
      </c>
      <c r="R16" s="9">
        <f t="shared" si="10"/>
        <v>22.356103271099997</v>
      </c>
      <c r="S16" s="9">
        <f t="shared" si="10"/>
        <v>63.758655001799994</v>
      </c>
      <c r="T16" s="9">
        <f t="shared" si="10"/>
        <v>65.161206732500006</v>
      </c>
      <c r="U16" s="9">
        <f t="shared" si="10"/>
        <v>66.563758463200003</v>
      </c>
      <c r="V16" s="9">
        <f t="shared" si="10"/>
        <v>67.9663101939</v>
      </c>
      <c r="W16" s="9">
        <f t="shared" si="10"/>
        <v>69.368861924599997</v>
      </c>
      <c r="X16" s="9">
        <f t="shared" si="10"/>
        <v>70.771413655299995</v>
      </c>
      <c r="Y16" s="9">
        <f t="shared" si="10"/>
        <v>72.173965386000006</v>
      </c>
      <c r="Z16" s="9">
        <f t="shared" si="10"/>
        <v>73.576517116700003</v>
      </c>
      <c r="AA16" s="9">
        <f t="shared" si="10"/>
        <v>74.979068847400001</v>
      </c>
      <c r="AB16" s="9">
        <f t="shared" si="10"/>
        <v>76.381620578100012</v>
      </c>
      <c r="AC16" s="9">
        <f t="shared" si="10"/>
        <v>77.784172308800009</v>
      </c>
      <c r="AD16" s="9">
        <f t="shared" si="10"/>
        <v>79.186724039500007</v>
      </c>
      <c r="AE16" s="9">
        <f t="shared" si="10"/>
        <v>80.589275770200004</v>
      </c>
      <c r="AF16" s="9">
        <f t="shared" si="10"/>
        <v>81.991827500900001</v>
      </c>
      <c r="AG16" s="9">
        <f t="shared" si="10"/>
        <v>83.394379231600013</v>
      </c>
      <c r="AH16" s="9">
        <f t="shared" si="10"/>
        <v>84.79693096230001</v>
      </c>
      <c r="AI16" s="9">
        <f t="shared" si="10"/>
        <v>86.199482693000007</v>
      </c>
      <c r="AJ16" s="9">
        <f t="shared" si="10"/>
        <v>87.602034423700005</v>
      </c>
      <c r="AK16" s="9">
        <f t="shared" si="10"/>
        <v>89.004586154400016</v>
      </c>
      <c r="AL16" s="9">
        <f t="shared" si="10"/>
        <v>90.407137885100013</v>
      </c>
      <c r="AM16" s="9">
        <f t="shared" si="10"/>
        <v>91.809689615800011</v>
      </c>
      <c r="AN16" s="9">
        <f t="shared" si="10"/>
        <v>93.212241346500008</v>
      </c>
      <c r="AO16" s="9">
        <f t="shared" si="10"/>
        <v>94.614793077200005</v>
      </c>
      <c r="AP16" s="9">
        <f t="shared" si="10"/>
        <v>96.017344807900017</v>
      </c>
      <c r="AQ16" s="9">
        <f t="shared" si="10"/>
        <v>97.419896538600014</v>
      </c>
      <c r="AR16" s="9">
        <f t="shared" si="10"/>
        <v>98.822448269300011</v>
      </c>
    </row>
    <row r="17" spans="2:44" x14ac:dyDescent="0.35">
      <c r="B17" s="10" t="s">
        <v>14</v>
      </c>
      <c r="D17" s="4"/>
      <c r="E17" s="11">
        <v>0.25</v>
      </c>
      <c r="F17" s="11">
        <v>0.25</v>
      </c>
      <c r="G17" s="11">
        <v>0.25</v>
      </c>
      <c r="H17" s="11">
        <v>0.25</v>
      </c>
      <c r="I17" s="11">
        <v>0.25</v>
      </c>
      <c r="J17" s="11">
        <v>0.25</v>
      </c>
      <c r="K17" s="11">
        <v>0.25</v>
      </c>
      <c r="L17" s="11">
        <v>0.25</v>
      </c>
      <c r="M17" s="11">
        <v>0.25</v>
      </c>
      <c r="N17" s="11">
        <v>0.25</v>
      </c>
      <c r="O17" s="11">
        <v>0.25</v>
      </c>
      <c r="P17" s="11">
        <v>0.25</v>
      </c>
      <c r="Q17" s="11">
        <v>0.25</v>
      </c>
      <c r="R17" s="11">
        <v>0.25</v>
      </c>
      <c r="S17" s="11">
        <v>0.25</v>
      </c>
      <c r="T17" s="11">
        <v>0.25</v>
      </c>
      <c r="U17" s="11">
        <v>0.25</v>
      </c>
      <c r="V17" s="11">
        <v>0.25</v>
      </c>
      <c r="W17" s="11">
        <v>0.25</v>
      </c>
      <c r="X17" s="11">
        <v>0.25</v>
      </c>
      <c r="Y17" s="11">
        <v>0.25</v>
      </c>
      <c r="Z17" s="11">
        <v>0.25</v>
      </c>
      <c r="AA17" s="11">
        <v>0.25</v>
      </c>
      <c r="AB17" s="11">
        <v>0.25</v>
      </c>
      <c r="AC17" s="11">
        <v>0.25</v>
      </c>
      <c r="AD17" s="11">
        <v>0.25</v>
      </c>
      <c r="AE17" s="11">
        <v>0.25</v>
      </c>
      <c r="AF17" s="11">
        <v>0.25</v>
      </c>
      <c r="AG17" s="11">
        <v>0.25</v>
      </c>
      <c r="AH17" s="11">
        <v>0.25</v>
      </c>
      <c r="AI17" s="11">
        <v>0.25</v>
      </c>
      <c r="AJ17" s="11">
        <v>0.25</v>
      </c>
      <c r="AK17" s="11">
        <v>0.25</v>
      </c>
      <c r="AL17" s="11">
        <v>0.25</v>
      </c>
      <c r="AM17" s="11">
        <v>0.25</v>
      </c>
      <c r="AN17" s="11">
        <v>0.25</v>
      </c>
      <c r="AO17" s="11">
        <v>0.25</v>
      </c>
      <c r="AP17" s="11">
        <v>0.25</v>
      </c>
      <c r="AQ17" s="11">
        <v>0.25</v>
      </c>
      <c r="AR17" s="11">
        <v>0.25</v>
      </c>
    </row>
    <row r="18" spans="2:44" x14ac:dyDescent="0.35">
      <c r="B18" s="10" t="s">
        <v>15</v>
      </c>
      <c r="D18" s="4"/>
      <c r="E18" s="4">
        <f>-E17*E16</f>
        <v>-6.3062499999999986</v>
      </c>
      <c r="F18" s="4">
        <f t="shared" ref="F18:AR18" si="11">-F17*F16</f>
        <v>-5.6937499999999979</v>
      </c>
      <c r="G18" s="4">
        <f t="shared" si="11"/>
        <v>-5.0383749999999967</v>
      </c>
      <c r="H18" s="4">
        <f t="shared" si="11"/>
        <v>-4.3371237499999964</v>
      </c>
      <c r="I18" s="4">
        <f t="shared" si="11"/>
        <v>-3.5867849124999971</v>
      </c>
      <c r="J18" s="4">
        <f t="shared" si="11"/>
        <v>-2.7839223563749975</v>
      </c>
      <c r="K18" s="4">
        <f t="shared" si="11"/>
        <v>-3.1345602890499968</v>
      </c>
      <c r="L18" s="4">
        <f t="shared" si="11"/>
        <v>-3.4851982217249979</v>
      </c>
      <c r="M18" s="4">
        <f t="shared" si="11"/>
        <v>-3.8358361543999973</v>
      </c>
      <c r="N18" s="4">
        <f t="shared" si="11"/>
        <v>-4.1864740870749984</v>
      </c>
      <c r="O18" s="4">
        <f t="shared" si="11"/>
        <v>-4.5371120197499977</v>
      </c>
      <c r="P18" s="4">
        <f t="shared" si="11"/>
        <v>-4.8877499524249988</v>
      </c>
      <c r="Q18" s="4">
        <f t="shared" si="11"/>
        <v>-5.2383878850999981</v>
      </c>
      <c r="R18" s="4">
        <f t="shared" si="11"/>
        <v>-5.5890258177749992</v>
      </c>
      <c r="S18" s="4">
        <f t="shared" si="11"/>
        <v>-15.939663750449999</v>
      </c>
      <c r="T18" s="4">
        <f t="shared" si="11"/>
        <v>-16.290301683125001</v>
      </c>
      <c r="U18" s="4">
        <f t="shared" si="11"/>
        <v>-16.640939615800001</v>
      </c>
      <c r="V18" s="4">
        <f t="shared" si="11"/>
        <v>-16.991577548475</v>
      </c>
      <c r="W18" s="4">
        <f t="shared" si="11"/>
        <v>-17.342215481149999</v>
      </c>
      <c r="X18" s="4">
        <f t="shared" si="11"/>
        <v>-17.692853413824999</v>
      </c>
      <c r="Y18" s="4">
        <f t="shared" si="11"/>
        <v>-18.043491346500002</v>
      </c>
      <c r="Z18" s="4">
        <f t="shared" si="11"/>
        <v>-18.394129279175001</v>
      </c>
      <c r="AA18" s="4">
        <f t="shared" si="11"/>
        <v>-18.74476721185</v>
      </c>
      <c r="AB18" s="4">
        <f t="shared" si="11"/>
        <v>-19.095405144525003</v>
      </c>
      <c r="AC18" s="4">
        <f t="shared" si="11"/>
        <v>-19.446043077200002</v>
      </c>
      <c r="AD18" s="4">
        <f t="shared" si="11"/>
        <v>-19.796681009875002</v>
      </c>
      <c r="AE18" s="4">
        <f t="shared" si="11"/>
        <v>-20.147318942550001</v>
      </c>
      <c r="AF18" s="4">
        <f t="shared" si="11"/>
        <v>-20.497956875225</v>
      </c>
      <c r="AG18" s="4">
        <f t="shared" si="11"/>
        <v>-20.848594807900003</v>
      </c>
      <c r="AH18" s="4">
        <f t="shared" si="11"/>
        <v>-21.199232740575003</v>
      </c>
      <c r="AI18" s="4">
        <f t="shared" si="11"/>
        <v>-21.549870673250002</v>
      </c>
      <c r="AJ18" s="4">
        <f t="shared" si="11"/>
        <v>-21.900508605925001</v>
      </c>
      <c r="AK18" s="4">
        <f t="shared" si="11"/>
        <v>-22.251146538600004</v>
      </c>
      <c r="AL18" s="4">
        <f t="shared" si="11"/>
        <v>-22.601784471275003</v>
      </c>
      <c r="AM18" s="4">
        <f t="shared" si="11"/>
        <v>-22.952422403950003</v>
      </c>
      <c r="AN18" s="4">
        <f t="shared" si="11"/>
        <v>-23.303060336625002</v>
      </c>
      <c r="AO18" s="4">
        <f t="shared" si="11"/>
        <v>-23.653698269300001</v>
      </c>
      <c r="AP18" s="4">
        <f t="shared" si="11"/>
        <v>-24.004336201975004</v>
      </c>
      <c r="AQ18" s="4">
        <f t="shared" si="11"/>
        <v>-24.354974134650003</v>
      </c>
      <c r="AR18" s="4">
        <f t="shared" si="11"/>
        <v>-24.705612067325003</v>
      </c>
    </row>
    <row r="19" spans="2:44" x14ac:dyDescent="0.35">
      <c r="B19" s="8" t="s">
        <v>16</v>
      </c>
      <c r="C19" s="8"/>
      <c r="D19" s="9"/>
      <c r="E19" s="9">
        <f>E18+E16</f>
        <v>18.918749999999996</v>
      </c>
      <c r="F19" s="9">
        <f t="shared" ref="F19:AR19" si="12">F18+F16</f>
        <v>17.081249999999994</v>
      </c>
      <c r="G19" s="9">
        <f t="shared" si="12"/>
        <v>15.11512499999999</v>
      </c>
      <c r="H19" s="9">
        <f t="shared" si="12"/>
        <v>13.011371249999989</v>
      </c>
      <c r="I19" s="9">
        <f t="shared" si="12"/>
        <v>10.760354737499991</v>
      </c>
      <c r="J19" s="9">
        <f t="shared" si="12"/>
        <v>8.3517670691249926</v>
      </c>
      <c r="K19" s="9">
        <f t="shared" si="12"/>
        <v>9.4036808671499905</v>
      </c>
      <c r="L19" s="9">
        <f t="shared" si="12"/>
        <v>10.455594665174994</v>
      </c>
      <c r="M19" s="9">
        <f t="shared" si="12"/>
        <v>11.507508463199992</v>
      </c>
      <c r="N19" s="9">
        <f t="shared" si="12"/>
        <v>12.559422261224995</v>
      </c>
      <c r="O19" s="9">
        <f t="shared" si="12"/>
        <v>13.611336059249993</v>
      </c>
      <c r="P19" s="9">
        <f t="shared" si="12"/>
        <v>14.663249857274996</v>
      </c>
      <c r="Q19" s="9">
        <f t="shared" si="12"/>
        <v>15.715163655299994</v>
      </c>
      <c r="R19" s="9">
        <f t="shared" si="12"/>
        <v>16.767077453324998</v>
      </c>
      <c r="S19" s="9">
        <f t="shared" si="12"/>
        <v>47.818991251349999</v>
      </c>
      <c r="T19" s="9">
        <f t="shared" si="12"/>
        <v>48.870905049375004</v>
      </c>
      <c r="U19" s="9">
        <f t="shared" si="12"/>
        <v>49.922818847400002</v>
      </c>
      <c r="V19" s="9">
        <f t="shared" si="12"/>
        <v>50.974732645425</v>
      </c>
      <c r="W19" s="9">
        <f t="shared" si="12"/>
        <v>52.026646443449998</v>
      </c>
      <c r="X19" s="9">
        <f t="shared" si="12"/>
        <v>53.078560241474996</v>
      </c>
      <c r="Y19" s="9">
        <f t="shared" si="12"/>
        <v>54.130474039500001</v>
      </c>
      <c r="Z19" s="9">
        <f t="shared" si="12"/>
        <v>55.182387837524999</v>
      </c>
      <c r="AA19" s="9">
        <f t="shared" si="12"/>
        <v>56.234301635549997</v>
      </c>
      <c r="AB19" s="9">
        <f t="shared" si="12"/>
        <v>57.286215433575009</v>
      </c>
      <c r="AC19" s="9">
        <f t="shared" si="12"/>
        <v>58.338129231600007</v>
      </c>
      <c r="AD19" s="9">
        <f t="shared" si="12"/>
        <v>59.390043029625005</v>
      </c>
      <c r="AE19" s="9">
        <f t="shared" si="12"/>
        <v>60.441956827650003</v>
      </c>
      <c r="AF19" s="9">
        <f t="shared" si="12"/>
        <v>61.493870625675001</v>
      </c>
      <c r="AG19" s="9">
        <f t="shared" si="12"/>
        <v>62.545784423700013</v>
      </c>
      <c r="AH19" s="9">
        <f t="shared" si="12"/>
        <v>63.597698221725011</v>
      </c>
      <c r="AI19" s="9">
        <f t="shared" si="12"/>
        <v>64.649612019750009</v>
      </c>
      <c r="AJ19" s="9">
        <f t="shared" si="12"/>
        <v>65.701525817775007</v>
      </c>
      <c r="AK19" s="9">
        <f t="shared" si="12"/>
        <v>66.753439615800005</v>
      </c>
      <c r="AL19" s="9">
        <f t="shared" si="12"/>
        <v>67.805353413825003</v>
      </c>
      <c r="AM19" s="9">
        <f t="shared" si="12"/>
        <v>68.857267211850001</v>
      </c>
      <c r="AN19" s="9">
        <f t="shared" si="12"/>
        <v>69.909181009874999</v>
      </c>
      <c r="AO19" s="9">
        <f t="shared" si="12"/>
        <v>70.961094807899997</v>
      </c>
      <c r="AP19" s="9">
        <f t="shared" si="12"/>
        <v>72.013008605925009</v>
      </c>
      <c r="AQ19" s="9">
        <f t="shared" si="12"/>
        <v>73.064922403950007</v>
      </c>
      <c r="AR19" s="9">
        <f t="shared" si="12"/>
        <v>74.116836201975005</v>
      </c>
    </row>
    <row r="20" spans="2:44" x14ac:dyDescent="0.35">
      <c r="B20" s="1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35">
      <c r="B21" s="12" t="s">
        <v>16</v>
      </c>
      <c r="D21" s="4"/>
      <c r="E21" s="13">
        <f>+E19</f>
        <v>18.918749999999996</v>
      </c>
      <c r="F21" s="13">
        <f t="shared" ref="F21:AR21" si="13">+F19</f>
        <v>17.081249999999994</v>
      </c>
      <c r="G21" s="13">
        <f t="shared" si="13"/>
        <v>15.11512499999999</v>
      </c>
      <c r="H21" s="13">
        <f t="shared" si="13"/>
        <v>13.011371249999989</v>
      </c>
      <c r="I21" s="13">
        <f t="shared" si="13"/>
        <v>10.760354737499991</v>
      </c>
      <c r="J21" s="13">
        <f t="shared" si="13"/>
        <v>8.3517670691249926</v>
      </c>
      <c r="K21" s="13">
        <f t="shared" si="13"/>
        <v>9.4036808671499905</v>
      </c>
      <c r="L21" s="13">
        <f t="shared" si="13"/>
        <v>10.455594665174994</v>
      </c>
      <c r="M21" s="13">
        <f t="shared" si="13"/>
        <v>11.507508463199992</v>
      </c>
      <c r="N21" s="13">
        <f t="shared" si="13"/>
        <v>12.559422261224995</v>
      </c>
      <c r="O21" s="13">
        <f t="shared" si="13"/>
        <v>13.611336059249993</v>
      </c>
      <c r="P21" s="13">
        <f t="shared" si="13"/>
        <v>14.663249857274996</v>
      </c>
      <c r="Q21" s="13">
        <f t="shared" si="13"/>
        <v>15.715163655299994</v>
      </c>
      <c r="R21" s="13">
        <f t="shared" si="13"/>
        <v>16.767077453324998</v>
      </c>
      <c r="S21" s="13">
        <f t="shared" si="13"/>
        <v>47.818991251349999</v>
      </c>
      <c r="T21" s="13">
        <f t="shared" si="13"/>
        <v>48.870905049375004</v>
      </c>
      <c r="U21" s="13">
        <f t="shared" si="13"/>
        <v>49.922818847400002</v>
      </c>
      <c r="V21" s="13">
        <f t="shared" si="13"/>
        <v>50.974732645425</v>
      </c>
      <c r="W21" s="13">
        <f t="shared" si="13"/>
        <v>52.026646443449998</v>
      </c>
      <c r="X21" s="13">
        <f t="shared" si="13"/>
        <v>53.078560241474996</v>
      </c>
      <c r="Y21" s="13">
        <f t="shared" si="13"/>
        <v>54.130474039500001</v>
      </c>
      <c r="Z21" s="13">
        <f t="shared" si="13"/>
        <v>55.182387837524999</v>
      </c>
      <c r="AA21" s="13">
        <f t="shared" si="13"/>
        <v>56.234301635549997</v>
      </c>
      <c r="AB21" s="13">
        <f t="shared" si="13"/>
        <v>57.286215433575009</v>
      </c>
      <c r="AC21" s="13">
        <f t="shared" si="13"/>
        <v>58.338129231600007</v>
      </c>
      <c r="AD21" s="13">
        <f t="shared" si="13"/>
        <v>59.390043029625005</v>
      </c>
      <c r="AE21" s="13">
        <f t="shared" si="13"/>
        <v>60.441956827650003</v>
      </c>
      <c r="AF21" s="13">
        <f t="shared" si="13"/>
        <v>61.493870625675001</v>
      </c>
      <c r="AG21" s="13">
        <f t="shared" si="13"/>
        <v>62.545784423700013</v>
      </c>
      <c r="AH21" s="13">
        <f t="shared" si="13"/>
        <v>63.597698221725011</v>
      </c>
      <c r="AI21" s="13">
        <f t="shared" si="13"/>
        <v>64.649612019750009</v>
      </c>
      <c r="AJ21" s="13">
        <f t="shared" si="13"/>
        <v>65.701525817775007</v>
      </c>
      <c r="AK21" s="13">
        <f t="shared" si="13"/>
        <v>66.753439615800005</v>
      </c>
      <c r="AL21" s="13">
        <f t="shared" si="13"/>
        <v>67.805353413825003</v>
      </c>
      <c r="AM21" s="13">
        <f t="shared" si="13"/>
        <v>68.857267211850001</v>
      </c>
      <c r="AN21" s="13">
        <f t="shared" si="13"/>
        <v>69.909181009874999</v>
      </c>
      <c r="AO21" s="13">
        <f t="shared" si="13"/>
        <v>70.961094807899997</v>
      </c>
      <c r="AP21" s="13">
        <f t="shared" si="13"/>
        <v>72.013008605925009</v>
      </c>
      <c r="AQ21" s="13">
        <f t="shared" si="13"/>
        <v>73.064922403950007</v>
      </c>
      <c r="AR21" s="13">
        <f t="shared" si="13"/>
        <v>74.116836201975005</v>
      </c>
    </row>
    <row r="22" spans="2:44" x14ac:dyDescent="0.35">
      <c r="B22" s="10" t="s">
        <v>17</v>
      </c>
      <c r="D22" s="4"/>
      <c r="E22" s="4">
        <f>E33</f>
        <v>35</v>
      </c>
      <c r="F22" s="4">
        <f t="shared" ref="F22:AR22" si="14">F33</f>
        <v>37.450000000000003</v>
      </c>
      <c r="G22" s="4">
        <f t="shared" si="14"/>
        <v>40.071500000000007</v>
      </c>
      <c r="H22" s="4">
        <f t="shared" si="14"/>
        <v>42.876505000000009</v>
      </c>
      <c r="I22" s="4">
        <f t="shared" si="14"/>
        <v>45.877860350000006</v>
      </c>
      <c r="J22" s="4">
        <f t="shared" si="14"/>
        <v>0</v>
      </c>
      <c r="K22" s="4">
        <f t="shared" si="14"/>
        <v>0</v>
      </c>
      <c r="L22" s="4">
        <f t="shared" si="14"/>
        <v>0</v>
      </c>
      <c r="M22" s="4">
        <f t="shared" si="14"/>
        <v>0</v>
      </c>
      <c r="N22" s="4">
        <f t="shared" si="14"/>
        <v>0</v>
      </c>
      <c r="O22" s="4">
        <f t="shared" si="14"/>
        <v>0</v>
      </c>
      <c r="P22" s="4">
        <f t="shared" si="14"/>
        <v>0</v>
      </c>
      <c r="Q22" s="4">
        <f t="shared" si="14"/>
        <v>0</v>
      </c>
      <c r="R22" s="4">
        <f t="shared" si="14"/>
        <v>0</v>
      </c>
      <c r="S22" s="4">
        <f t="shared" si="14"/>
        <v>0</v>
      </c>
      <c r="T22" s="4">
        <f t="shared" si="14"/>
        <v>0</v>
      </c>
      <c r="U22" s="4">
        <f t="shared" si="14"/>
        <v>0</v>
      </c>
      <c r="V22" s="4">
        <f t="shared" si="14"/>
        <v>0</v>
      </c>
      <c r="W22" s="4">
        <f t="shared" si="14"/>
        <v>0</v>
      </c>
      <c r="X22" s="4">
        <f t="shared" si="14"/>
        <v>0</v>
      </c>
      <c r="Y22" s="4">
        <f t="shared" si="14"/>
        <v>0</v>
      </c>
      <c r="Z22" s="4">
        <f t="shared" si="14"/>
        <v>0</v>
      </c>
      <c r="AA22" s="4">
        <f t="shared" si="14"/>
        <v>0</v>
      </c>
      <c r="AB22" s="4">
        <f t="shared" si="14"/>
        <v>0</v>
      </c>
      <c r="AC22" s="4">
        <f t="shared" si="14"/>
        <v>0</v>
      </c>
      <c r="AD22" s="4">
        <f t="shared" si="14"/>
        <v>0</v>
      </c>
      <c r="AE22" s="4">
        <f t="shared" si="14"/>
        <v>0</v>
      </c>
      <c r="AF22" s="4">
        <f t="shared" si="14"/>
        <v>0</v>
      </c>
      <c r="AG22" s="4">
        <f t="shared" si="14"/>
        <v>0</v>
      </c>
      <c r="AH22" s="4">
        <f t="shared" si="14"/>
        <v>0</v>
      </c>
      <c r="AI22" s="4">
        <f t="shared" si="14"/>
        <v>0</v>
      </c>
      <c r="AJ22" s="4">
        <f t="shared" si="14"/>
        <v>0</v>
      </c>
      <c r="AK22" s="4">
        <f t="shared" si="14"/>
        <v>0</v>
      </c>
      <c r="AL22" s="4">
        <f t="shared" si="14"/>
        <v>0</v>
      </c>
      <c r="AM22" s="4">
        <f t="shared" si="14"/>
        <v>0</v>
      </c>
      <c r="AN22" s="4">
        <f t="shared" si="14"/>
        <v>0</v>
      </c>
      <c r="AO22" s="4">
        <f t="shared" si="14"/>
        <v>0</v>
      </c>
      <c r="AP22" s="4">
        <f t="shared" si="14"/>
        <v>0</v>
      </c>
      <c r="AQ22" s="4">
        <f t="shared" si="14"/>
        <v>0</v>
      </c>
      <c r="AR22" s="4">
        <f t="shared" si="14"/>
        <v>0</v>
      </c>
    </row>
    <row r="23" spans="2:44" x14ac:dyDescent="0.35">
      <c r="B23" s="10" t="s">
        <v>10</v>
      </c>
      <c r="D23" s="4"/>
      <c r="E23" s="4">
        <f>-E13</f>
        <v>40</v>
      </c>
      <c r="F23" s="4">
        <f t="shared" ref="F23:AR23" si="15">-F13</f>
        <v>40</v>
      </c>
      <c r="G23" s="4">
        <f t="shared" si="15"/>
        <v>40</v>
      </c>
      <c r="H23" s="4">
        <f t="shared" si="15"/>
        <v>40</v>
      </c>
      <c r="I23" s="4">
        <f t="shared" si="15"/>
        <v>40</v>
      </c>
      <c r="J23" s="4">
        <f t="shared" si="15"/>
        <v>40</v>
      </c>
      <c r="K23" s="4">
        <f t="shared" si="15"/>
        <v>40</v>
      </c>
      <c r="L23" s="4">
        <f t="shared" si="15"/>
        <v>40</v>
      </c>
      <c r="M23" s="4">
        <f t="shared" si="15"/>
        <v>40</v>
      </c>
      <c r="N23" s="4">
        <f t="shared" si="15"/>
        <v>40</v>
      </c>
      <c r="O23" s="4">
        <f t="shared" si="15"/>
        <v>40</v>
      </c>
      <c r="P23" s="4">
        <f t="shared" si="15"/>
        <v>40</v>
      </c>
      <c r="Q23" s="4">
        <f t="shared" si="15"/>
        <v>40</v>
      </c>
      <c r="R23" s="4">
        <f t="shared" si="15"/>
        <v>40</v>
      </c>
      <c r="S23" s="4">
        <f t="shared" si="15"/>
        <v>0</v>
      </c>
      <c r="T23" s="4">
        <f t="shared" si="15"/>
        <v>0</v>
      </c>
      <c r="U23" s="4">
        <f t="shared" si="15"/>
        <v>0</v>
      </c>
      <c r="V23" s="4">
        <f t="shared" si="15"/>
        <v>0</v>
      </c>
      <c r="W23" s="4">
        <f t="shared" si="15"/>
        <v>0</v>
      </c>
      <c r="X23" s="4">
        <f t="shared" si="15"/>
        <v>0</v>
      </c>
      <c r="Y23" s="4">
        <f t="shared" si="15"/>
        <v>0</v>
      </c>
      <c r="Z23" s="4">
        <f t="shared" si="15"/>
        <v>0</v>
      </c>
      <c r="AA23" s="4">
        <f t="shared" si="15"/>
        <v>0</v>
      </c>
      <c r="AB23" s="4">
        <f t="shared" si="15"/>
        <v>0</v>
      </c>
      <c r="AC23" s="4">
        <f t="shared" si="15"/>
        <v>0</v>
      </c>
      <c r="AD23" s="4">
        <f t="shared" si="15"/>
        <v>0</v>
      </c>
      <c r="AE23" s="4">
        <f t="shared" si="15"/>
        <v>0</v>
      </c>
      <c r="AF23" s="4">
        <f t="shared" si="15"/>
        <v>0</v>
      </c>
      <c r="AG23" s="4">
        <f t="shared" si="15"/>
        <v>0</v>
      </c>
      <c r="AH23" s="4">
        <f t="shared" si="15"/>
        <v>0</v>
      </c>
      <c r="AI23" s="4">
        <f t="shared" si="15"/>
        <v>0</v>
      </c>
      <c r="AJ23" s="4">
        <f t="shared" si="15"/>
        <v>0</v>
      </c>
      <c r="AK23" s="4">
        <f t="shared" si="15"/>
        <v>0</v>
      </c>
      <c r="AL23" s="4">
        <f t="shared" si="15"/>
        <v>0</v>
      </c>
      <c r="AM23" s="4">
        <f t="shared" si="15"/>
        <v>0</v>
      </c>
      <c r="AN23" s="4">
        <f t="shared" si="15"/>
        <v>0</v>
      </c>
      <c r="AO23" s="4">
        <f t="shared" si="15"/>
        <v>0</v>
      </c>
      <c r="AP23" s="4">
        <f t="shared" si="15"/>
        <v>0</v>
      </c>
      <c r="AQ23" s="4">
        <f t="shared" si="15"/>
        <v>0</v>
      </c>
      <c r="AR23" s="4">
        <f t="shared" si="15"/>
        <v>0</v>
      </c>
    </row>
    <row r="24" spans="2:44" x14ac:dyDescent="0.35">
      <c r="B24" s="10" t="s">
        <v>18</v>
      </c>
      <c r="D24" s="4"/>
      <c r="E24" s="4">
        <f>+E32</f>
        <v>0</v>
      </c>
      <c r="F24" s="4">
        <f t="shared" ref="F24:AR24" si="16">+F32</f>
        <v>0</v>
      </c>
      <c r="G24" s="4">
        <f t="shared" si="16"/>
        <v>0</v>
      </c>
      <c r="H24" s="4">
        <f t="shared" si="16"/>
        <v>0</v>
      </c>
      <c r="I24" s="4">
        <f t="shared" si="16"/>
        <v>0</v>
      </c>
      <c r="J24" s="4">
        <f t="shared" si="16"/>
        <v>-20.036453295714285</v>
      </c>
      <c r="K24" s="4">
        <f t="shared" si="16"/>
        <v>-20.036453295714285</v>
      </c>
      <c r="L24" s="4">
        <f t="shared" si="16"/>
        <v>-20.036453295714285</v>
      </c>
      <c r="M24" s="4">
        <f t="shared" si="16"/>
        <v>-20.036453295714285</v>
      </c>
      <c r="N24" s="4">
        <f t="shared" si="16"/>
        <v>-20.036453295714285</v>
      </c>
      <c r="O24" s="4">
        <f t="shared" si="16"/>
        <v>-20.036453295714285</v>
      </c>
      <c r="P24" s="4">
        <f t="shared" si="16"/>
        <v>-20.036453295714285</v>
      </c>
      <c r="Q24" s="4">
        <f t="shared" si="16"/>
        <v>-20.036453295714285</v>
      </c>
      <c r="R24" s="4">
        <f t="shared" si="16"/>
        <v>-20.036453295714285</v>
      </c>
      <c r="S24" s="4">
        <f t="shared" si="16"/>
        <v>-20.036453295714285</v>
      </c>
      <c r="T24" s="4">
        <f t="shared" si="16"/>
        <v>-20.036453295714285</v>
      </c>
      <c r="U24" s="4">
        <f t="shared" si="16"/>
        <v>-20.036453295714285</v>
      </c>
      <c r="V24" s="4">
        <f t="shared" si="16"/>
        <v>-20.036453295714285</v>
      </c>
      <c r="W24" s="4">
        <f t="shared" si="16"/>
        <v>-20.036453295714285</v>
      </c>
      <c r="X24" s="4">
        <f t="shared" si="16"/>
        <v>-20.036453295714285</v>
      </c>
      <c r="Y24" s="4">
        <f t="shared" si="16"/>
        <v>-20.036453295714285</v>
      </c>
      <c r="Z24" s="4">
        <f t="shared" si="16"/>
        <v>-20.036453295714285</v>
      </c>
      <c r="AA24" s="4">
        <f t="shared" si="16"/>
        <v>-20.036453295714285</v>
      </c>
      <c r="AB24" s="4">
        <f t="shared" si="16"/>
        <v>-20.036453295714285</v>
      </c>
      <c r="AC24" s="4">
        <f t="shared" si="16"/>
        <v>-20.036453295714285</v>
      </c>
      <c r="AD24" s="4">
        <f t="shared" si="16"/>
        <v>-20.036453295714285</v>
      </c>
      <c r="AE24" s="4">
        <f t="shared" si="16"/>
        <v>-20.036453295714285</v>
      </c>
      <c r="AF24" s="4">
        <f t="shared" si="16"/>
        <v>-20.036453295714285</v>
      </c>
      <c r="AG24" s="4">
        <f t="shared" si="16"/>
        <v>-20.036453295714285</v>
      </c>
      <c r="AH24" s="4">
        <f t="shared" si="16"/>
        <v>-20.036453295714285</v>
      </c>
      <c r="AI24" s="4">
        <f t="shared" si="16"/>
        <v>-20.036453295714285</v>
      </c>
      <c r="AJ24" s="4">
        <f t="shared" si="16"/>
        <v>-20.036453295714285</v>
      </c>
      <c r="AK24" s="4">
        <f t="shared" si="16"/>
        <v>-20.036453295714285</v>
      </c>
      <c r="AL24" s="4">
        <f t="shared" si="16"/>
        <v>-20.036453295714285</v>
      </c>
      <c r="AM24" s="4">
        <f t="shared" si="16"/>
        <v>-20.036453295714285</v>
      </c>
      <c r="AN24" s="4">
        <f t="shared" si="16"/>
        <v>-20.036453295714285</v>
      </c>
      <c r="AO24" s="4">
        <f t="shared" si="16"/>
        <v>-20.036453295714285</v>
      </c>
      <c r="AP24" s="4">
        <f t="shared" si="16"/>
        <v>-20.036453295714285</v>
      </c>
      <c r="AQ24" s="4">
        <f t="shared" si="16"/>
        <v>-20.036453295714285</v>
      </c>
      <c r="AR24" s="4">
        <f t="shared" si="16"/>
        <v>-20.036453295714285</v>
      </c>
    </row>
    <row r="25" spans="2:44" x14ac:dyDescent="0.35">
      <c r="B25" s="10" t="s">
        <v>19</v>
      </c>
      <c r="D25" s="4"/>
      <c r="E25" s="5">
        <v>-4</v>
      </c>
      <c r="F25" s="5">
        <v>-4</v>
      </c>
      <c r="G25" s="5">
        <v>-4</v>
      </c>
      <c r="H25" s="5">
        <v>-4</v>
      </c>
      <c r="I25" s="5">
        <v>-4</v>
      </c>
      <c r="J25" s="5">
        <v>-4</v>
      </c>
      <c r="K25" s="5">
        <v>-4</v>
      </c>
      <c r="L25" s="5">
        <v>-4</v>
      </c>
      <c r="M25" s="5">
        <v>-4</v>
      </c>
      <c r="N25" s="5">
        <v>-4</v>
      </c>
      <c r="O25" s="5">
        <v>-4</v>
      </c>
      <c r="P25" s="5">
        <v>-4</v>
      </c>
      <c r="Q25" s="5">
        <v>-4</v>
      </c>
      <c r="R25" s="5">
        <v>-4</v>
      </c>
      <c r="S25" s="5">
        <v>-4</v>
      </c>
      <c r="T25" s="5">
        <v>-4</v>
      </c>
      <c r="U25" s="5">
        <v>-4</v>
      </c>
      <c r="V25" s="5">
        <v>-4</v>
      </c>
      <c r="W25" s="5">
        <v>-4</v>
      </c>
      <c r="X25" s="5">
        <v>-4</v>
      </c>
      <c r="Y25" s="5">
        <v>-4</v>
      </c>
      <c r="Z25" s="5">
        <v>-4</v>
      </c>
      <c r="AA25" s="5">
        <v>-4</v>
      </c>
      <c r="AB25" s="5">
        <v>-4</v>
      </c>
      <c r="AC25" s="5">
        <v>-4</v>
      </c>
      <c r="AD25" s="5">
        <v>-4</v>
      </c>
      <c r="AE25" s="5">
        <v>-4</v>
      </c>
      <c r="AF25" s="5">
        <v>-4</v>
      </c>
      <c r="AG25" s="5">
        <v>-4</v>
      </c>
      <c r="AH25" s="5">
        <v>-4</v>
      </c>
      <c r="AI25" s="5">
        <v>-4</v>
      </c>
      <c r="AJ25" s="5">
        <v>-4</v>
      </c>
      <c r="AK25" s="5">
        <v>-4</v>
      </c>
      <c r="AL25" s="5">
        <v>-4</v>
      </c>
      <c r="AM25" s="5">
        <v>-4</v>
      </c>
      <c r="AN25" s="5">
        <v>-4</v>
      </c>
      <c r="AO25" s="5">
        <v>-4</v>
      </c>
      <c r="AP25" s="5">
        <v>-4</v>
      </c>
      <c r="AQ25" s="5">
        <v>-4</v>
      </c>
      <c r="AR25" s="5">
        <v>-4</v>
      </c>
    </row>
    <row r="26" spans="2:44" ht="15" thickBot="1" x14ac:dyDescent="0.4">
      <c r="B26" s="8" t="s">
        <v>20</v>
      </c>
      <c r="C26" s="8"/>
      <c r="D26" s="14">
        <f>-C3</f>
        <v>-200</v>
      </c>
      <c r="E26" s="9">
        <f>SUM(E21:E25)</f>
        <v>89.918749999999989</v>
      </c>
      <c r="F26" s="9">
        <f t="shared" ref="F26:AR26" si="17">SUM(F21:F25)</f>
        <v>90.53125</v>
      </c>
      <c r="G26" s="9">
        <f t="shared" si="17"/>
        <v>91.186624999999992</v>
      </c>
      <c r="H26" s="9">
        <f t="shared" si="17"/>
        <v>91.887876250000005</v>
      </c>
      <c r="I26" s="9">
        <f t="shared" si="17"/>
        <v>92.638215087500001</v>
      </c>
      <c r="J26" s="9">
        <f t="shared" si="17"/>
        <v>24.315313773410704</v>
      </c>
      <c r="K26" s="9">
        <f t="shared" si="17"/>
        <v>25.367227571435702</v>
      </c>
      <c r="L26" s="9">
        <f t="shared" si="17"/>
        <v>26.419141369460707</v>
      </c>
      <c r="M26" s="9">
        <f t="shared" si="17"/>
        <v>27.471055167485705</v>
      </c>
      <c r="N26" s="9">
        <f t="shared" si="17"/>
        <v>28.522968965510714</v>
      </c>
      <c r="O26" s="9">
        <f t="shared" si="17"/>
        <v>29.574882763535712</v>
      </c>
      <c r="P26" s="9">
        <f t="shared" si="17"/>
        <v>30.62679656156071</v>
      </c>
      <c r="Q26" s="9">
        <f t="shared" si="17"/>
        <v>31.678710359585708</v>
      </c>
      <c r="R26" s="9">
        <f t="shared" si="17"/>
        <v>32.73062415761072</v>
      </c>
      <c r="S26" s="9">
        <f t="shared" si="17"/>
        <v>23.782537955635714</v>
      </c>
      <c r="T26" s="9">
        <f t="shared" si="17"/>
        <v>24.834451753660719</v>
      </c>
      <c r="U26" s="9">
        <f t="shared" si="17"/>
        <v>25.886365551685717</v>
      </c>
      <c r="V26" s="9">
        <f t="shared" si="17"/>
        <v>26.938279349710715</v>
      </c>
      <c r="W26" s="9">
        <f t="shared" si="17"/>
        <v>27.990193147735713</v>
      </c>
      <c r="X26" s="9">
        <f t="shared" si="17"/>
        <v>29.042106945760708</v>
      </c>
      <c r="Y26" s="9">
        <f t="shared" si="17"/>
        <v>30.09402074378572</v>
      </c>
      <c r="Z26" s="9">
        <f t="shared" si="17"/>
        <v>31.145934541810718</v>
      </c>
      <c r="AA26" s="9">
        <f t="shared" si="17"/>
        <v>32.197848339835716</v>
      </c>
      <c r="AB26" s="9">
        <f t="shared" si="17"/>
        <v>33.249762137860728</v>
      </c>
      <c r="AC26" s="9">
        <f t="shared" si="17"/>
        <v>34.301675935885726</v>
      </c>
      <c r="AD26" s="9">
        <f t="shared" si="17"/>
        <v>35.353589733910724</v>
      </c>
      <c r="AE26" s="9">
        <f t="shared" si="17"/>
        <v>36.405503531935722</v>
      </c>
      <c r="AF26" s="9">
        <f t="shared" si="17"/>
        <v>37.45741732996072</v>
      </c>
      <c r="AG26" s="9">
        <f t="shared" si="17"/>
        <v>38.509331127985732</v>
      </c>
      <c r="AH26" s="9">
        <f t="shared" si="17"/>
        <v>39.56124492601073</v>
      </c>
      <c r="AI26" s="9">
        <f t="shared" si="17"/>
        <v>40.613158724035728</v>
      </c>
      <c r="AJ26" s="9">
        <f t="shared" si="17"/>
        <v>41.665072522060726</v>
      </c>
      <c r="AK26" s="9">
        <f t="shared" si="17"/>
        <v>42.716986320085724</v>
      </c>
      <c r="AL26" s="9">
        <f t="shared" si="17"/>
        <v>43.768900118110722</v>
      </c>
      <c r="AM26" s="9">
        <f t="shared" si="17"/>
        <v>44.82081391613572</v>
      </c>
      <c r="AN26" s="9">
        <f t="shared" si="17"/>
        <v>45.872727714160717</v>
      </c>
      <c r="AO26" s="9">
        <f t="shared" si="17"/>
        <v>46.924641512185715</v>
      </c>
      <c r="AP26" s="9">
        <f t="shared" si="17"/>
        <v>47.976555310210728</v>
      </c>
      <c r="AQ26" s="9">
        <f t="shared" si="17"/>
        <v>49.028469108235726</v>
      </c>
      <c r="AR26" s="9">
        <f t="shared" si="17"/>
        <v>50.080382906260724</v>
      </c>
    </row>
    <row r="27" spans="2:44" ht="15" thickBot="1" x14ac:dyDescent="0.4">
      <c r="B27" s="12" t="s">
        <v>21</v>
      </c>
      <c r="C27" s="15">
        <f>IRR(D26:AR26)</f>
        <v>0.39263501017343083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2:44" x14ac:dyDescent="0.35">
      <c r="B28" s="12" t="s">
        <v>22</v>
      </c>
      <c r="C28" s="16">
        <f>-(E26+F26+D26)/G26+2</f>
        <v>2.2143954774069114</v>
      </c>
      <c r="D28" s="13"/>
      <c r="E28" s="17"/>
      <c r="F28" s="13"/>
      <c r="G28" s="13"/>
      <c r="H28" s="13"/>
      <c r="I28" s="18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2:44" x14ac:dyDescent="0.35"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2:44" x14ac:dyDescent="0.35">
      <c r="B30" s="19" t="s">
        <v>23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</row>
    <row r="31" spans="2:44" x14ac:dyDescent="0.35">
      <c r="B31" t="s">
        <v>24</v>
      </c>
      <c r="D31" s="4"/>
      <c r="E31" s="4">
        <f>+D34</f>
        <v>500</v>
      </c>
      <c r="F31" s="4">
        <f t="shared" ref="F31:AR31" si="18">+E34</f>
        <v>535</v>
      </c>
      <c r="G31" s="4">
        <f t="shared" si="18"/>
        <v>572.45000000000005</v>
      </c>
      <c r="H31" s="4">
        <f t="shared" si="18"/>
        <v>612.52150000000006</v>
      </c>
      <c r="I31" s="4">
        <f t="shared" si="18"/>
        <v>655.39800500000001</v>
      </c>
      <c r="J31" s="4">
        <f t="shared" si="18"/>
        <v>701.27586535</v>
      </c>
      <c r="K31" s="4">
        <f t="shared" si="18"/>
        <v>681.23941205428571</v>
      </c>
      <c r="L31" s="4">
        <f t="shared" si="18"/>
        <v>661.20295875857141</v>
      </c>
      <c r="M31" s="4">
        <f t="shared" si="18"/>
        <v>641.16650546285712</v>
      </c>
      <c r="N31" s="4">
        <f t="shared" si="18"/>
        <v>621.13005216714282</v>
      </c>
      <c r="O31" s="4">
        <f t="shared" si="18"/>
        <v>601.09359887142853</v>
      </c>
      <c r="P31" s="4">
        <f t="shared" si="18"/>
        <v>581.05714557571423</v>
      </c>
      <c r="Q31" s="4">
        <f t="shared" si="18"/>
        <v>561.02069227999993</v>
      </c>
      <c r="R31" s="4">
        <f t="shared" si="18"/>
        <v>540.98423898428564</v>
      </c>
      <c r="S31" s="4">
        <f t="shared" si="18"/>
        <v>520.94778568857134</v>
      </c>
      <c r="T31" s="4">
        <f t="shared" si="18"/>
        <v>500.91133239285705</v>
      </c>
      <c r="U31" s="4">
        <f t="shared" si="18"/>
        <v>480.87487909714275</v>
      </c>
      <c r="V31" s="4">
        <f t="shared" si="18"/>
        <v>460.83842580142846</v>
      </c>
      <c r="W31" s="4">
        <f t="shared" si="18"/>
        <v>440.80197250571416</v>
      </c>
      <c r="X31" s="4">
        <f t="shared" si="18"/>
        <v>420.76551920999987</v>
      </c>
      <c r="Y31" s="4">
        <f t="shared" si="18"/>
        <v>400.72906591428557</v>
      </c>
      <c r="Z31" s="4">
        <f t="shared" si="18"/>
        <v>380.69261261857127</v>
      </c>
      <c r="AA31" s="4">
        <f t="shared" si="18"/>
        <v>360.65615932285698</v>
      </c>
      <c r="AB31" s="4">
        <f t="shared" si="18"/>
        <v>340.61970602714268</v>
      </c>
      <c r="AC31" s="4">
        <f t="shared" si="18"/>
        <v>320.58325273142839</v>
      </c>
      <c r="AD31" s="4">
        <f t="shared" si="18"/>
        <v>300.54679943571409</v>
      </c>
      <c r="AE31" s="4">
        <f t="shared" si="18"/>
        <v>280.5103461399998</v>
      </c>
      <c r="AF31" s="4">
        <f t="shared" si="18"/>
        <v>260.4738928442855</v>
      </c>
      <c r="AG31" s="4">
        <f t="shared" si="18"/>
        <v>240.43743954857121</v>
      </c>
      <c r="AH31" s="4">
        <f t="shared" si="18"/>
        <v>220.40098625285691</v>
      </c>
      <c r="AI31" s="4">
        <f t="shared" si="18"/>
        <v>200.36453295714261</v>
      </c>
      <c r="AJ31" s="4">
        <f t="shared" si="18"/>
        <v>180.32807966142832</v>
      </c>
      <c r="AK31" s="4">
        <f t="shared" si="18"/>
        <v>160.29162636571402</v>
      </c>
      <c r="AL31" s="4">
        <f t="shared" si="18"/>
        <v>140.25517306999973</v>
      </c>
      <c r="AM31" s="4">
        <f t="shared" si="18"/>
        <v>120.21871977428545</v>
      </c>
      <c r="AN31" s="4">
        <f t="shared" si="18"/>
        <v>100.18226647857117</v>
      </c>
      <c r="AO31" s="4">
        <f t="shared" si="18"/>
        <v>80.145813182856884</v>
      </c>
      <c r="AP31" s="4">
        <f t="shared" si="18"/>
        <v>60.109359887142602</v>
      </c>
      <c r="AQ31" s="4">
        <f t="shared" si="18"/>
        <v>40.072906591428321</v>
      </c>
      <c r="AR31" s="4">
        <f t="shared" si="18"/>
        <v>20.036453295714036</v>
      </c>
    </row>
    <row r="32" spans="2:44" x14ac:dyDescent="0.35">
      <c r="B32" s="10" t="s">
        <v>25</v>
      </c>
      <c r="D32" s="4"/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4">
        <f t="shared" ref="J32:AR32" si="19">-$J$31/35</f>
        <v>-20.036453295714285</v>
      </c>
      <c r="K32" s="4">
        <f t="shared" si="19"/>
        <v>-20.036453295714285</v>
      </c>
      <c r="L32" s="4">
        <f t="shared" si="19"/>
        <v>-20.036453295714285</v>
      </c>
      <c r="M32" s="4">
        <f t="shared" si="19"/>
        <v>-20.036453295714285</v>
      </c>
      <c r="N32" s="4">
        <f t="shared" si="19"/>
        <v>-20.036453295714285</v>
      </c>
      <c r="O32" s="4">
        <f t="shared" si="19"/>
        <v>-20.036453295714285</v>
      </c>
      <c r="P32" s="4">
        <f t="shared" si="19"/>
        <v>-20.036453295714285</v>
      </c>
      <c r="Q32" s="4">
        <f t="shared" si="19"/>
        <v>-20.036453295714285</v>
      </c>
      <c r="R32" s="4">
        <f t="shared" si="19"/>
        <v>-20.036453295714285</v>
      </c>
      <c r="S32" s="4">
        <f t="shared" si="19"/>
        <v>-20.036453295714285</v>
      </c>
      <c r="T32" s="4">
        <f t="shared" si="19"/>
        <v>-20.036453295714285</v>
      </c>
      <c r="U32" s="4">
        <f t="shared" si="19"/>
        <v>-20.036453295714285</v>
      </c>
      <c r="V32" s="4">
        <f t="shared" si="19"/>
        <v>-20.036453295714285</v>
      </c>
      <c r="W32" s="4">
        <f t="shared" si="19"/>
        <v>-20.036453295714285</v>
      </c>
      <c r="X32" s="4">
        <f t="shared" si="19"/>
        <v>-20.036453295714285</v>
      </c>
      <c r="Y32" s="4">
        <f t="shared" si="19"/>
        <v>-20.036453295714285</v>
      </c>
      <c r="Z32" s="4">
        <f t="shared" si="19"/>
        <v>-20.036453295714285</v>
      </c>
      <c r="AA32" s="4">
        <f t="shared" si="19"/>
        <v>-20.036453295714285</v>
      </c>
      <c r="AB32" s="4">
        <f t="shared" si="19"/>
        <v>-20.036453295714285</v>
      </c>
      <c r="AC32" s="4">
        <f t="shared" si="19"/>
        <v>-20.036453295714285</v>
      </c>
      <c r="AD32" s="4">
        <f t="shared" si="19"/>
        <v>-20.036453295714285</v>
      </c>
      <c r="AE32" s="4">
        <f t="shared" si="19"/>
        <v>-20.036453295714285</v>
      </c>
      <c r="AF32" s="4">
        <f t="shared" si="19"/>
        <v>-20.036453295714285</v>
      </c>
      <c r="AG32" s="4">
        <f t="shared" si="19"/>
        <v>-20.036453295714285</v>
      </c>
      <c r="AH32" s="4">
        <f t="shared" si="19"/>
        <v>-20.036453295714285</v>
      </c>
      <c r="AI32" s="4">
        <f t="shared" si="19"/>
        <v>-20.036453295714285</v>
      </c>
      <c r="AJ32" s="4">
        <f t="shared" si="19"/>
        <v>-20.036453295714285</v>
      </c>
      <c r="AK32" s="4">
        <f t="shared" si="19"/>
        <v>-20.036453295714285</v>
      </c>
      <c r="AL32" s="4">
        <f t="shared" si="19"/>
        <v>-20.036453295714285</v>
      </c>
      <c r="AM32" s="4">
        <f t="shared" si="19"/>
        <v>-20.036453295714285</v>
      </c>
      <c r="AN32" s="4">
        <f t="shared" si="19"/>
        <v>-20.036453295714285</v>
      </c>
      <c r="AO32" s="4">
        <f t="shared" si="19"/>
        <v>-20.036453295714285</v>
      </c>
      <c r="AP32" s="4">
        <f t="shared" si="19"/>
        <v>-20.036453295714285</v>
      </c>
      <c r="AQ32" s="4">
        <f t="shared" si="19"/>
        <v>-20.036453295714285</v>
      </c>
      <c r="AR32" s="4">
        <f t="shared" si="19"/>
        <v>-20.036453295714285</v>
      </c>
    </row>
    <row r="33" spans="2:44" x14ac:dyDescent="0.35">
      <c r="B33" s="10" t="s">
        <v>26</v>
      </c>
      <c r="D33" s="4"/>
      <c r="E33" s="5">
        <f>E31*E35</f>
        <v>35</v>
      </c>
      <c r="F33" s="5">
        <f t="shared" ref="F33:I33" si="20">F31*F35</f>
        <v>37.450000000000003</v>
      </c>
      <c r="G33" s="5">
        <f t="shared" si="20"/>
        <v>40.071500000000007</v>
      </c>
      <c r="H33" s="5">
        <f t="shared" si="20"/>
        <v>42.876505000000009</v>
      </c>
      <c r="I33" s="5">
        <f t="shared" si="20"/>
        <v>45.877860350000006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</row>
    <row r="34" spans="2:44" x14ac:dyDescent="0.35">
      <c r="B34" s="8" t="s">
        <v>27</v>
      </c>
      <c r="C34" s="8"/>
      <c r="D34" s="14">
        <f>C4</f>
        <v>500</v>
      </c>
      <c r="E34" s="9">
        <f>SUM(E31:E33)</f>
        <v>535</v>
      </c>
      <c r="F34" s="9">
        <f t="shared" ref="F34:AR34" si="21">SUM(F31:F33)</f>
        <v>572.45000000000005</v>
      </c>
      <c r="G34" s="9">
        <f t="shared" si="21"/>
        <v>612.52150000000006</v>
      </c>
      <c r="H34" s="9">
        <f t="shared" si="21"/>
        <v>655.39800500000001</v>
      </c>
      <c r="I34" s="9">
        <f t="shared" si="21"/>
        <v>701.27586535</v>
      </c>
      <c r="J34" s="9">
        <f t="shared" si="21"/>
        <v>681.23941205428571</v>
      </c>
      <c r="K34" s="9">
        <f t="shared" si="21"/>
        <v>661.20295875857141</v>
      </c>
      <c r="L34" s="9">
        <f t="shared" si="21"/>
        <v>641.16650546285712</v>
      </c>
      <c r="M34" s="9">
        <f t="shared" si="21"/>
        <v>621.13005216714282</v>
      </c>
      <c r="N34" s="9">
        <f t="shared" si="21"/>
        <v>601.09359887142853</v>
      </c>
      <c r="O34" s="9">
        <f t="shared" si="21"/>
        <v>581.05714557571423</v>
      </c>
      <c r="P34" s="9">
        <f t="shared" si="21"/>
        <v>561.02069227999993</v>
      </c>
      <c r="Q34" s="9">
        <f t="shared" si="21"/>
        <v>540.98423898428564</v>
      </c>
      <c r="R34" s="9">
        <f t="shared" si="21"/>
        <v>520.94778568857134</v>
      </c>
      <c r="S34" s="9">
        <f t="shared" si="21"/>
        <v>500.91133239285705</v>
      </c>
      <c r="T34" s="9">
        <f t="shared" si="21"/>
        <v>480.87487909714275</v>
      </c>
      <c r="U34" s="9">
        <f t="shared" si="21"/>
        <v>460.83842580142846</v>
      </c>
      <c r="V34" s="9">
        <f t="shared" si="21"/>
        <v>440.80197250571416</v>
      </c>
      <c r="W34" s="9">
        <f t="shared" si="21"/>
        <v>420.76551920999987</v>
      </c>
      <c r="X34" s="9">
        <f t="shared" si="21"/>
        <v>400.72906591428557</v>
      </c>
      <c r="Y34" s="9">
        <f t="shared" si="21"/>
        <v>380.69261261857127</v>
      </c>
      <c r="Z34" s="9">
        <f t="shared" si="21"/>
        <v>360.65615932285698</v>
      </c>
      <c r="AA34" s="9">
        <f t="shared" si="21"/>
        <v>340.61970602714268</v>
      </c>
      <c r="AB34" s="9">
        <f t="shared" si="21"/>
        <v>320.58325273142839</v>
      </c>
      <c r="AC34" s="9">
        <f t="shared" si="21"/>
        <v>300.54679943571409</v>
      </c>
      <c r="AD34" s="9">
        <f t="shared" si="21"/>
        <v>280.5103461399998</v>
      </c>
      <c r="AE34" s="9">
        <f t="shared" si="21"/>
        <v>260.4738928442855</v>
      </c>
      <c r="AF34" s="9">
        <f t="shared" si="21"/>
        <v>240.43743954857121</v>
      </c>
      <c r="AG34" s="9">
        <f t="shared" si="21"/>
        <v>220.40098625285691</v>
      </c>
      <c r="AH34" s="9">
        <f t="shared" si="21"/>
        <v>200.36453295714261</v>
      </c>
      <c r="AI34" s="9">
        <f t="shared" si="21"/>
        <v>180.32807966142832</v>
      </c>
      <c r="AJ34" s="9">
        <f t="shared" si="21"/>
        <v>160.29162636571402</v>
      </c>
      <c r="AK34" s="9">
        <f t="shared" si="21"/>
        <v>140.25517306999973</v>
      </c>
      <c r="AL34" s="9">
        <f t="shared" si="21"/>
        <v>120.21871977428545</v>
      </c>
      <c r="AM34" s="9">
        <f t="shared" si="21"/>
        <v>100.18226647857117</v>
      </c>
      <c r="AN34" s="9">
        <f t="shared" si="21"/>
        <v>80.145813182856884</v>
      </c>
      <c r="AO34" s="9">
        <f t="shared" si="21"/>
        <v>60.109359887142602</v>
      </c>
      <c r="AP34" s="9">
        <f t="shared" si="21"/>
        <v>40.072906591428321</v>
      </c>
      <c r="AQ34" s="9">
        <f t="shared" si="21"/>
        <v>20.036453295714036</v>
      </c>
      <c r="AR34" s="9">
        <f t="shared" si="21"/>
        <v>-2.4868995751603507E-13</v>
      </c>
    </row>
    <row r="35" spans="2:44" x14ac:dyDescent="0.35">
      <c r="B35" t="s">
        <v>28</v>
      </c>
      <c r="D35" s="4"/>
      <c r="E35" s="22">
        <v>7.0000000000000007E-2</v>
      </c>
      <c r="F35" s="22">
        <v>7.0000000000000007E-2</v>
      </c>
      <c r="G35" s="22">
        <v>7.0000000000000007E-2</v>
      </c>
      <c r="H35" s="22">
        <v>7.0000000000000007E-2</v>
      </c>
      <c r="I35" s="22">
        <v>7.0000000000000007E-2</v>
      </c>
      <c r="J35" s="22">
        <v>7.0000000000000007E-2</v>
      </c>
      <c r="K35" s="22">
        <v>7.0000000000000007E-2</v>
      </c>
      <c r="L35" s="22">
        <v>7.0000000000000007E-2</v>
      </c>
      <c r="M35" s="22">
        <v>7.0000000000000007E-2</v>
      </c>
      <c r="N35" s="22">
        <v>7.0000000000000007E-2</v>
      </c>
      <c r="O35" s="22">
        <v>7.0000000000000007E-2</v>
      </c>
      <c r="P35" s="22">
        <v>7.0000000000000007E-2</v>
      </c>
      <c r="Q35" s="22">
        <v>7.0000000000000007E-2</v>
      </c>
      <c r="R35" s="22">
        <v>7.0000000000000007E-2</v>
      </c>
      <c r="S35" s="22">
        <v>7.0000000000000007E-2</v>
      </c>
      <c r="T35" s="22">
        <v>7.0000000000000007E-2</v>
      </c>
      <c r="U35" s="22">
        <v>7.0000000000000007E-2</v>
      </c>
      <c r="V35" s="22">
        <v>7.0000000000000007E-2</v>
      </c>
      <c r="W35" s="22">
        <v>7.0000000000000007E-2</v>
      </c>
      <c r="X35" s="22">
        <v>7.0000000000000007E-2</v>
      </c>
      <c r="Y35" s="22">
        <v>7.0000000000000007E-2</v>
      </c>
      <c r="Z35" s="22">
        <v>7.0000000000000007E-2</v>
      </c>
      <c r="AA35" s="22">
        <v>7.0000000000000007E-2</v>
      </c>
      <c r="AB35" s="22">
        <v>7.0000000000000007E-2</v>
      </c>
      <c r="AC35" s="22">
        <v>7.0000000000000007E-2</v>
      </c>
      <c r="AD35" s="22">
        <v>7.0000000000000007E-2</v>
      </c>
      <c r="AE35" s="22">
        <v>7.0000000000000007E-2</v>
      </c>
      <c r="AF35" s="22">
        <v>7.0000000000000007E-2</v>
      </c>
      <c r="AG35" s="22">
        <v>7.0000000000000007E-2</v>
      </c>
      <c r="AH35" s="22">
        <v>7.0000000000000007E-2</v>
      </c>
      <c r="AI35" s="22">
        <v>7.0000000000000007E-2</v>
      </c>
      <c r="AJ35" s="22">
        <v>7.0000000000000007E-2</v>
      </c>
      <c r="AK35" s="22">
        <v>7.0000000000000007E-2</v>
      </c>
      <c r="AL35" s="22">
        <v>7.0000000000000007E-2</v>
      </c>
      <c r="AM35" s="22">
        <v>7.0000000000000007E-2</v>
      </c>
      <c r="AN35" s="22">
        <v>7.0000000000000007E-2</v>
      </c>
      <c r="AO35" s="22">
        <v>7.0000000000000007E-2</v>
      </c>
      <c r="AP35" s="22">
        <v>7.0000000000000007E-2</v>
      </c>
      <c r="AQ35" s="22">
        <v>7.0000000000000007E-2</v>
      </c>
      <c r="AR35" s="22">
        <v>7.0000000000000007E-2</v>
      </c>
    </row>
    <row r="36" spans="2:44" x14ac:dyDescent="0.35">
      <c r="B36" t="s">
        <v>29</v>
      </c>
      <c r="D36" s="4"/>
      <c r="E36" s="4">
        <f>E31*E35-E33</f>
        <v>0</v>
      </c>
      <c r="F36" s="4">
        <f t="shared" ref="F36:AR36" si="22">F31*F35-F33</f>
        <v>0</v>
      </c>
      <c r="G36" s="4">
        <f t="shared" si="22"/>
        <v>0</v>
      </c>
      <c r="H36" s="4">
        <f t="shared" si="22"/>
        <v>0</v>
      </c>
      <c r="I36" s="4">
        <f t="shared" si="22"/>
        <v>0</v>
      </c>
      <c r="J36" s="4">
        <f t="shared" si="22"/>
        <v>49.089310574500004</v>
      </c>
      <c r="K36" s="4">
        <f t="shared" si="22"/>
        <v>47.686758843800007</v>
      </c>
      <c r="L36" s="4">
        <f t="shared" si="22"/>
        <v>46.284207113100003</v>
      </c>
      <c r="M36" s="4">
        <f t="shared" si="22"/>
        <v>44.881655382400005</v>
      </c>
      <c r="N36" s="4">
        <f t="shared" si="22"/>
        <v>43.479103651700001</v>
      </c>
      <c r="O36" s="4">
        <f t="shared" si="22"/>
        <v>42.076551921000004</v>
      </c>
      <c r="P36" s="4">
        <f t="shared" si="22"/>
        <v>40.674000190299999</v>
      </c>
      <c r="Q36" s="4">
        <f t="shared" si="22"/>
        <v>39.271448459600002</v>
      </c>
      <c r="R36" s="4">
        <f t="shared" si="22"/>
        <v>37.868896728899998</v>
      </c>
      <c r="S36" s="4">
        <f t="shared" si="22"/>
        <v>36.4663449982</v>
      </c>
      <c r="T36" s="4">
        <f t="shared" si="22"/>
        <v>35.063793267499996</v>
      </c>
      <c r="U36" s="4">
        <f t="shared" si="22"/>
        <v>33.661241536799999</v>
      </c>
      <c r="V36" s="4">
        <f t="shared" si="22"/>
        <v>32.258689806099994</v>
      </c>
      <c r="W36" s="4">
        <f t="shared" si="22"/>
        <v>30.856138075399993</v>
      </c>
      <c r="X36" s="4">
        <f t="shared" si="22"/>
        <v>29.453586344699993</v>
      </c>
      <c r="Y36" s="4">
        <f t="shared" si="22"/>
        <v>28.051034613999992</v>
      </c>
      <c r="Z36" s="4">
        <f t="shared" si="22"/>
        <v>26.648482883299991</v>
      </c>
      <c r="AA36" s="4">
        <f t="shared" si="22"/>
        <v>25.24593115259999</v>
      </c>
      <c r="AB36" s="4">
        <f t="shared" si="22"/>
        <v>23.843379421899989</v>
      </c>
      <c r="AC36" s="4">
        <f t="shared" si="22"/>
        <v>22.440827691199988</v>
      </c>
      <c r="AD36" s="4">
        <f t="shared" si="22"/>
        <v>21.038275960499988</v>
      </c>
      <c r="AE36" s="4">
        <f t="shared" si="22"/>
        <v>19.635724229799987</v>
      </c>
      <c r="AF36" s="4">
        <f t="shared" si="22"/>
        <v>18.233172499099986</v>
      </c>
      <c r="AG36" s="4">
        <f t="shared" si="22"/>
        <v>16.830620768399985</v>
      </c>
      <c r="AH36" s="4">
        <f t="shared" si="22"/>
        <v>15.428069037699986</v>
      </c>
      <c r="AI36" s="4">
        <f t="shared" si="22"/>
        <v>14.025517306999985</v>
      </c>
      <c r="AJ36" s="4">
        <f t="shared" si="22"/>
        <v>12.622965576299984</v>
      </c>
      <c r="AK36" s="4">
        <f t="shared" si="22"/>
        <v>11.220413845599984</v>
      </c>
      <c r="AL36" s="4">
        <f t="shared" si="22"/>
        <v>9.8178621148999827</v>
      </c>
      <c r="AM36" s="4">
        <f t="shared" si="22"/>
        <v>8.4153103841999819</v>
      </c>
      <c r="AN36" s="4">
        <f t="shared" si="22"/>
        <v>7.012758653499982</v>
      </c>
      <c r="AO36" s="4">
        <f t="shared" si="22"/>
        <v>5.610206922799982</v>
      </c>
      <c r="AP36" s="4">
        <f t="shared" si="22"/>
        <v>4.207655192099983</v>
      </c>
      <c r="AQ36" s="4">
        <f t="shared" si="22"/>
        <v>2.8051034613999826</v>
      </c>
      <c r="AR36" s="4">
        <f t="shared" si="22"/>
        <v>1.4025517306999826</v>
      </c>
    </row>
    <row r="37" spans="2:44" x14ac:dyDescent="0.35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2:44" x14ac:dyDescent="0.35">
      <c r="B38" t="s">
        <v>30</v>
      </c>
      <c r="D38" s="4"/>
      <c r="E38" s="4">
        <f>+D40</f>
        <v>560</v>
      </c>
      <c r="F38" s="4">
        <f t="shared" ref="F38:AR38" si="23">+E40</f>
        <v>520</v>
      </c>
      <c r="G38" s="4">
        <f t="shared" si="23"/>
        <v>480</v>
      </c>
      <c r="H38" s="4">
        <f t="shared" si="23"/>
        <v>440</v>
      </c>
      <c r="I38" s="4">
        <f t="shared" si="23"/>
        <v>400</v>
      </c>
      <c r="J38" s="4">
        <f t="shared" si="23"/>
        <v>360</v>
      </c>
      <c r="K38" s="4">
        <f t="shared" si="23"/>
        <v>320</v>
      </c>
      <c r="L38" s="4">
        <f t="shared" si="23"/>
        <v>280</v>
      </c>
      <c r="M38" s="4">
        <f t="shared" si="23"/>
        <v>240</v>
      </c>
      <c r="N38" s="4">
        <f t="shared" si="23"/>
        <v>200</v>
      </c>
      <c r="O38" s="4">
        <f t="shared" si="23"/>
        <v>160</v>
      </c>
      <c r="P38" s="4">
        <f t="shared" si="23"/>
        <v>120</v>
      </c>
      <c r="Q38" s="4">
        <f t="shared" si="23"/>
        <v>80</v>
      </c>
      <c r="R38" s="4">
        <f t="shared" si="23"/>
        <v>40</v>
      </c>
      <c r="S38" s="4">
        <f t="shared" si="23"/>
        <v>0</v>
      </c>
      <c r="T38" s="4">
        <f t="shared" si="23"/>
        <v>0</v>
      </c>
      <c r="U38" s="4">
        <f t="shared" si="23"/>
        <v>0</v>
      </c>
      <c r="V38" s="4">
        <f t="shared" si="23"/>
        <v>0</v>
      </c>
      <c r="W38" s="4">
        <f t="shared" si="23"/>
        <v>0</v>
      </c>
      <c r="X38" s="4">
        <f t="shared" si="23"/>
        <v>0</v>
      </c>
      <c r="Y38" s="4">
        <f t="shared" si="23"/>
        <v>0</v>
      </c>
      <c r="Z38" s="4">
        <f t="shared" si="23"/>
        <v>0</v>
      </c>
      <c r="AA38" s="4">
        <f t="shared" si="23"/>
        <v>0</v>
      </c>
      <c r="AB38" s="4">
        <f t="shared" si="23"/>
        <v>0</v>
      </c>
      <c r="AC38" s="4">
        <f t="shared" si="23"/>
        <v>0</v>
      </c>
      <c r="AD38" s="4">
        <f t="shared" si="23"/>
        <v>0</v>
      </c>
      <c r="AE38" s="4">
        <f t="shared" si="23"/>
        <v>0</v>
      </c>
      <c r="AF38" s="4">
        <f t="shared" si="23"/>
        <v>0</v>
      </c>
      <c r="AG38" s="4">
        <f t="shared" si="23"/>
        <v>0</v>
      </c>
      <c r="AH38" s="4">
        <f t="shared" si="23"/>
        <v>0</v>
      </c>
      <c r="AI38" s="4">
        <f t="shared" si="23"/>
        <v>0</v>
      </c>
      <c r="AJ38" s="4">
        <f t="shared" si="23"/>
        <v>0</v>
      </c>
      <c r="AK38" s="4">
        <f t="shared" si="23"/>
        <v>0</v>
      </c>
      <c r="AL38" s="4">
        <f t="shared" si="23"/>
        <v>0</v>
      </c>
      <c r="AM38" s="4">
        <f t="shared" si="23"/>
        <v>0</v>
      </c>
      <c r="AN38" s="4">
        <f t="shared" si="23"/>
        <v>0</v>
      </c>
      <c r="AO38" s="4">
        <f t="shared" si="23"/>
        <v>0</v>
      </c>
      <c r="AP38" s="4">
        <f t="shared" si="23"/>
        <v>0</v>
      </c>
      <c r="AQ38" s="4">
        <f t="shared" si="23"/>
        <v>0</v>
      </c>
      <c r="AR38" s="4">
        <f t="shared" si="23"/>
        <v>0</v>
      </c>
    </row>
    <row r="39" spans="2:44" x14ac:dyDescent="0.35">
      <c r="B39" s="10" t="s">
        <v>31</v>
      </c>
      <c r="D39" s="4"/>
      <c r="E39" s="4">
        <f>IF(E38=0,0,+$D$40/-$D$41)</f>
        <v>-40</v>
      </c>
      <c r="F39" s="4">
        <f t="shared" ref="F39:AR39" si="24">IF(F38=0,0,+$D$40/-$D$41)</f>
        <v>-40</v>
      </c>
      <c r="G39" s="4">
        <f t="shared" si="24"/>
        <v>-40</v>
      </c>
      <c r="H39" s="4">
        <f t="shared" si="24"/>
        <v>-40</v>
      </c>
      <c r="I39" s="4">
        <f t="shared" si="24"/>
        <v>-40</v>
      </c>
      <c r="J39" s="4">
        <f t="shared" si="24"/>
        <v>-40</v>
      </c>
      <c r="K39" s="4">
        <f t="shared" si="24"/>
        <v>-40</v>
      </c>
      <c r="L39" s="4">
        <f t="shared" si="24"/>
        <v>-40</v>
      </c>
      <c r="M39" s="4">
        <f t="shared" si="24"/>
        <v>-40</v>
      </c>
      <c r="N39" s="4">
        <f t="shared" si="24"/>
        <v>-40</v>
      </c>
      <c r="O39" s="4">
        <f t="shared" si="24"/>
        <v>-40</v>
      </c>
      <c r="P39" s="4">
        <f t="shared" si="24"/>
        <v>-40</v>
      </c>
      <c r="Q39" s="4">
        <f t="shared" si="24"/>
        <v>-40</v>
      </c>
      <c r="R39" s="4">
        <f t="shared" si="24"/>
        <v>-40</v>
      </c>
      <c r="S39" s="4">
        <f t="shared" si="24"/>
        <v>0</v>
      </c>
      <c r="T39" s="4">
        <f t="shared" si="24"/>
        <v>0</v>
      </c>
      <c r="U39" s="4">
        <f t="shared" si="24"/>
        <v>0</v>
      </c>
      <c r="V39" s="4">
        <f t="shared" si="24"/>
        <v>0</v>
      </c>
      <c r="W39" s="4">
        <f t="shared" si="24"/>
        <v>0</v>
      </c>
      <c r="X39" s="4">
        <f t="shared" si="24"/>
        <v>0</v>
      </c>
      <c r="Y39" s="4">
        <f t="shared" si="24"/>
        <v>0</v>
      </c>
      <c r="Z39" s="4">
        <f t="shared" si="24"/>
        <v>0</v>
      </c>
      <c r="AA39" s="4">
        <f t="shared" si="24"/>
        <v>0</v>
      </c>
      <c r="AB39" s="4">
        <f t="shared" si="24"/>
        <v>0</v>
      </c>
      <c r="AC39" s="4">
        <f t="shared" si="24"/>
        <v>0</v>
      </c>
      <c r="AD39" s="4">
        <f t="shared" si="24"/>
        <v>0</v>
      </c>
      <c r="AE39" s="4">
        <f t="shared" si="24"/>
        <v>0</v>
      </c>
      <c r="AF39" s="4">
        <f t="shared" si="24"/>
        <v>0</v>
      </c>
      <c r="AG39" s="4">
        <f t="shared" si="24"/>
        <v>0</v>
      </c>
      <c r="AH39" s="4">
        <f t="shared" si="24"/>
        <v>0</v>
      </c>
      <c r="AI39" s="4">
        <f t="shared" si="24"/>
        <v>0</v>
      </c>
      <c r="AJ39" s="4">
        <f t="shared" si="24"/>
        <v>0</v>
      </c>
      <c r="AK39" s="4">
        <f t="shared" si="24"/>
        <v>0</v>
      </c>
      <c r="AL39" s="4">
        <f t="shared" si="24"/>
        <v>0</v>
      </c>
      <c r="AM39" s="4">
        <f t="shared" si="24"/>
        <v>0</v>
      </c>
      <c r="AN39" s="4">
        <f t="shared" si="24"/>
        <v>0</v>
      </c>
      <c r="AO39" s="4">
        <f t="shared" si="24"/>
        <v>0</v>
      </c>
      <c r="AP39" s="4">
        <f t="shared" si="24"/>
        <v>0</v>
      </c>
      <c r="AQ39" s="4">
        <f t="shared" si="24"/>
        <v>0</v>
      </c>
      <c r="AR39" s="4">
        <f t="shared" si="24"/>
        <v>0</v>
      </c>
    </row>
    <row r="40" spans="2:44" x14ac:dyDescent="0.35">
      <c r="B40" s="8" t="s">
        <v>32</v>
      </c>
      <c r="C40" s="8"/>
      <c r="D40" s="14">
        <f>+D42*$C$2</f>
        <v>560</v>
      </c>
      <c r="E40" s="9">
        <f t="shared" ref="E40:AR40" si="25">SUM(E38:E39)</f>
        <v>520</v>
      </c>
      <c r="F40" s="9">
        <f t="shared" si="25"/>
        <v>480</v>
      </c>
      <c r="G40" s="9">
        <f t="shared" si="25"/>
        <v>440</v>
      </c>
      <c r="H40" s="9">
        <f t="shared" si="25"/>
        <v>400</v>
      </c>
      <c r="I40" s="9">
        <f t="shared" si="25"/>
        <v>360</v>
      </c>
      <c r="J40" s="9">
        <f t="shared" si="25"/>
        <v>320</v>
      </c>
      <c r="K40" s="9">
        <f t="shared" si="25"/>
        <v>280</v>
      </c>
      <c r="L40" s="9">
        <f t="shared" si="25"/>
        <v>240</v>
      </c>
      <c r="M40" s="9">
        <f t="shared" si="25"/>
        <v>200</v>
      </c>
      <c r="N40" s="9">
        <f t="shared" si="25"/>
        <v>160</v>
      </c>
      <c r="O40" s="9">
        <f t="shared" si="25"/>
        <v>120</v>
      </c>
      <c r="P40" s="9">
        <f t="shared" si="25"/>
        <v>80</v>
      </c>
      <c r="Q40" s="9">
        <f t="shared" si="25"/>
        <v>40</v>
      </c>
      <c r="R40" s="9">
        <f t="shared" si="25"/>
        <v>0</v>
      </c>
      <c r="S40" s="9">
        <f t="shared" si="25"/>
        <v>0</v>
      </c>
      <c r="T40" s="9">
        <f t="shared" si="25"/>
        <v>0</v>
      </c>
      <c r="U40" s="9">
        <f t="shared" si="25"/>
        <v>0</v>
      </c>
      <c r="V40" s="9">
        <f t="shared" si="25"/>
        <v>0</v>
      </c>
      <c r="W40" s="9">
        <f t="shared" si="25"/>
        <v>0</v>
      </c>
      <c r="X40" s="9">
        <f t="shared" si="25"/>
        <v>0</v>
      </c>
      <c r="Y40" s="9">
        <f t="shared" si="25"/>
        <v>0</v>
      </c>
      <c r="Z40" s="9">
        <f t="shared" si="25"/>
        <v>0</v>
      </c>
      <c r="AA40" s="9">
        <f t="shared" si="25"/>
        <v>0</v>
      </c>
      <c r="AB40" s="9">
        <f t="shared" si="25"/>
        <v>0</v>
      </c>
      <c r="AC40" s="9">
        <f t="shared" si="25"/>
        <v>0</v>
      </c>
      <c r="AD40" s="9">
        <f t="shared" si="25"/>
        <v>0</v>
      </c>
      <c r="AE40" s="9">
        <f t="shared" si="25"/>
        <v>0</v>
      </c>
      <c r="AF40" s="9">
        <f t="shared" si="25"/>
        <v>0</v>
      </c>
      <c r="AG40" s="9">
        <f t="shared" si="25"/>
        <v>0</v>
      </c>
      <c r="AH40" s="9">
        <f t="shared" si="25"/>
        <v>0</v>
      </c>
      <c r="AI40" s="9">
        <f t="shared" si="25"/>
        <v>0</v>
      </c>
      <c r="AJ40" s="9">
        <f t="shared" si="25"/>
        <v>0</v>
      </c>
      <c r="AK40" s="9">
        <f t="shared" si="25"/>
        <v>0</v>
      </c>
      <c r="AL40" s="9">
        <f t="shared" si="25"/>
        <v>0</v>
      </c>
      <c r="AM40" s="9">
        <f t="shared" si="25"/>
        <v>0</v>
      </c>
      <c r="AN40" s="9">
        <f t="shared" si="25"/>
        <v>0</v>
      </c>
      <c r="AO40" s="9">
        <f t="shared" si="25"/>
        <v>0</v>
      </c>
      <c r="AP40" s="9">
        <f t="shared" si="25"/>
        <v>0</v>
      </c>
      <c r="AQ40" s="9">
        <f t="shared" si="25"/>
        <v>0</v>
      </c>
      <c r="AR40" s="9">
        <f t="shared" si="25"/>
        <v>0</v>
      </c>
    </row>
    <row r="41" spans="2:44" x14ac:dyDescent="0.35">
      <c r="B41" t="s">
        <v>33</v>
      </c>
      <c r="D41" s="23">
        <v>14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</row>
    <row r="42" spans="2:44" x14ac:dyDescent="0.35">
      <c r="B42" t="s">
        <v>34</v>
      </c>
      <c r="D42" s="7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Optimal Blue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2023-07-19T18:16:16Z</dcterms:created>
  <dcterms:modified xsi:type="dcterms:W3CDTF">2023-07-19T18:24:16Z</dcterms:modified>
</cp:coreProperties>
</file>